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5PWfWIJ0PjhWVvXrvBiM3bbPxuxcjf4DnuU1wG5L1Q5CdHmIzz8IhWWrxkah/h43NPSEe+hXWDUF6VtFvGWuw==" workbookSaltValue="UkLfzpI7RCFPGndkQ6wz7g==" workbookSpinCount="100000" lockStructure="1"/>
  <bookViews>
    <workbookView xWindow="0" yWindow="0" windowWidth="15360" windowHeight="7632"/>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MH78" i="4" l="1"/>
  <c r="IZ32" i="4"/>
  <c r="HM78" i="4"/>
  <c r="FL54" i="4"/>
  <c r="CS78" i="4"/>
  <c r="BX54" i="4"/>
  <c r="BX32" i="4"/>
  <c r="MN54" i="4"/>
  <c r="MN32" i="4"/>
  <c r="IZ54" i="4"/>
  <c r="FL32" i="4"/>
  <c r="C11" i="5"/>
  <c r="D11" i="5"/>
  <c r="E11" i="5"/>
  <c r="B11" i="5"/>
  <c r="DS32" i="4" l="1"/>
  <c r="AN78" i="4"/>
  <c r="AE32" i="4"/>
  <c r="KU54" i="4"/>
  <c r="KU32" i="4"/>
  <c r="KC78" i="4"/>
  <c r="HG54" i="4"/>
  <c r="HG32" i="4"/>
  <c r="FH78" i="4"/>
  <c r="DS54" i="4"/>
  <c r="AE54" i="4"/>
  <c r="EO78" i="4"/>
  <c r="DD54" i="4"/>
  <c r="DD32" i="4"/>
  <c r="U78" i="4"/>
  <c r="P54" i="4"/>
  <c r="P32" i="4"/>
  <c r="KF54" i="4"/>
  <c r="KF32" i="4"/>
  <c r="JJ78" i="4"/>
  <c r="GR54" i="4"/>
  <c r="GR32" i="4"/>
  <c r="LY54" i="4"/>
  <c r="IK54" i="4"/>
  <c r="LO78" i="4"/>
  <c r="IK32" i="4"/>
  <c r="GT78" i="4"/>
  <c r="EW54" i="4"/>
  <c r="EW32" i="4"/>
  <c r="BZ78" i="4"/>
  <c r="BI54" i="4"/>
  <c r="BI32" i="4"/>
  <c r="LY32" i="4"/>
  <c r="AT54" i="4"/>
  <c r="KV78" i="4"/>
  <c r="HV54" i="4"/>
  <c r="HV32" i="4"/>
  <c r="GA78" i="4"/>
  <c r="EH54" i="4"/>
  <c r="EH32" i="4"/>
  <c r="BG78" i="4"/>
  <c r="AT32" i="4"/>
  <c r="LJ54" i="4"/>
  <c r="LJ32"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<sst xmlns="http://schemas.openxmlformats.org/spreadsheetml/2006/main" count="327" uniqueCount="183">
  <si>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</si>
  <si>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</si>
  <si>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</si>
  <si>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</si>
  <si>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</si>
  <si>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</si>
  <si>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</si>
  <si>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</si>
  <si>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</si>
  <si>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</si>
  <si>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</si>
  <si>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</si>
  <si>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</si>
  <si>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</si>
  <si>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</si>
  <si>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</si>
  <si>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</si>
  <si>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</si>
  <si>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</si>
  <si>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</si>
  <si>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</si>
  <si>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</si>
  <si>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</si>
  <si>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</si>
  <si>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</si>
  <si>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</si>
  <si>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</si>
  <si>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</si>
  <si>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</si>
  <si>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</si>
  <si>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</si>
  <si>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</si>
  <si>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</si>
  <si>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</si>
  <si>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</si>
  <si>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</si>
  <si>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</si>
  <si>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</si>
  <si>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</si>
  <si>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</si>
  <si>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</si>
  <si>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</si>
  <si>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</si>
  <si>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</si>
  <si>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</si>
  <si>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</si>
  <si>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</si>
  <si>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</si>
  <si>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</si>
  <si>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</si>
  <si>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</si>
  <si>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</si>
  <si>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</si>
  <si>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</si>
  <si>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</si>
  <si>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</si>
  <si>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</si>
  <si>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</si>
  <si>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</si>
  <si>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</si>
  <si>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</si>
  <si>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</si>
  <si>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</si>
  <si>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</si>
  <si>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</si>
  <si>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</si>
  <si>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</si>
  <si>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</si>
  <si>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</si>
  <si>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</si>
  <si>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</si>
  <si>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</si>
  <si>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</si>
  <si>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</si>
  <si>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</si>
  <si>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</si>
  <si>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</si>
  <si>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</si>
  <si>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</si>
  <si>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</si>
  <si>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</si>
  <si>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</si>
  <si>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</si>
  <si>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</si>
  <si>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</si>
  <si>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</si>
  <si>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</si>
  <si>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</si>
  <si>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</si>
  <si>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</si>
  <si>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</si>
  <si>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</si>
  <si>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</si>
  <si>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</si>
  <si>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</si>
  <si>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</si>
  <si>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</si>
  <si>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</si>
  <si>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</si>
  <si>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</si>
  <si>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</si>
  <si>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</si>
  <si>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</si>
  <si>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</si>
  <si>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</si>
  <si>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</si>
  <si>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</si>
  <si>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</si>
  <si>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</si>
  <si>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</si>
  <si>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</si>
  <si>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</si>
  <si>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</si>
  <si>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</si>
  <si>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</si>
  <si>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</si>
  <si>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</si>
  <si>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</si>
  <si>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</si>
  <si>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</si>
  <si>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</si>
  <si>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</si>
  <si>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</si>
  <si>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</si>
  <si>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</si>
  <si>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</si>
  <si>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</si>
  <si>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</si>
  <si>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</si>
  <si>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</si>
  <si>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</si>
  <si>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</si>
  <si>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</si>
  <si>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</si>
  <si>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</si>
  <si>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</si>
  <si>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</si>
  <si>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</si>
  <si>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</si>
  <si>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</si>
  <si>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</si>
  <si>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</si>
  <si>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</si>
  <si>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</si>
  <si>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</si>
  <si>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</si>
  <si>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</si>
  <si>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</si>
  <si>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</si>
  <si>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</si>
  <si>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</si>
  <si>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</si>
  <si>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</si>
  <si>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</si>
  <si>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</si>
  <si>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</si>
  <si>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</si>
  <si>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</si>
  <si>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</si>
  <si>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</si>
  <si>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</si>
  <si>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</si>
  <si>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</si>
  <si>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上対馬病院</t>
  </si>
  <si>
    <t>条例全部</t>
  </si>
  <si>
    <t>病院事業</t>
  </si>
  <si>
    <t>一般病院</t>
  </si>
  <si>
    <t>50床以上～100床未満</t>
  </si>
  <si>
    <t>学術・研究機関出身</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</si>
  <si>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</si>
  <si>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</si>
  <si>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</si>
  <si>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</si>
  <si>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</si>
  <si>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</si>
  <si>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</si>
  <si>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</si>
  <si>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</si>
  <si>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</si>
  <si>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北部地区唯一の地域病院として、救急医療、急性期から慢性期にわたる医療及び、へき地医療を行っている。現在、訪問看護ステーション、通所リハビリテーションを併設し、在宅医療を支援している。また対馬医療圏の中核病院である対馬病院や長崎医療センター、九州大学病院の協力を得て特別診療を提供している。さらに、行政と連携し地域住民の予防接種や健診事業も実施している。</t>
    <rPh sb="126" eb="128">
      <t>キュウシュウ</t>
    </rPh>
    <rPh sb="128" eb="130">
      <t>ダイガク</t>
    </rPh>
    <rPh sb="130" eb="132">
      <t>ビョウイン</t>
    </rPh>
    <rPh sb="165" eb="167">
      <t>ヨボウ</t>
    </rPh>
    <rPh sb="167" eb="169">
      <t>セッシュ</t>
    </rPh>
    <phoneticPr fontId="5"/>
  </si>
  <si>
    <t>①経常収支比率は昨年に続き100％を下回った。
　入院収益について令和元年度と比較して④病床利用率は4.6％減、⑤入院患者1人1日当たり収益は313円増であった。これは処置料の増が要因である。
　外来収益については令和元年度と比較して⑥外来収益1人1日当たり収益は148円増加していたが、これも処置料が伸びていることが要因である。
　⑦職員給与費対医業収益比率について、令和元年度と比較して1.1％上昇している。定期昇給及び病休等のため年間を通して派遣看護師を雇用したためである。</t>
    <rPh sb="8" eb="10">
      <t>サクネン</t>
    </rPh>
    <rPh sb="11" eb="12">
      <t>ツヅ</t>
    </rPh>
    <rPh sb="33" eb="35">
      <t>レイワ</t>
    </rPh>
    <rPh sb="35" eb="36">
      <t>モト</t>
    </rPh>
    <rPh sb="84" eb="86">
      <t>ショチ</t>
    </rPh>
    <rPh sb="86" eb="87">
      <t>リョウ</t>
    </rPh>
    <rPh sb="88" eb="89">
      <t>ゾウ</t>
    </rPh>
    <rPh sb="90" eb="92">
      <t>ヨウイン</t>
    </rPh>
    <rPh sb="107" eb="109">
      <t>レイワ</t>
    </rPh>
    <rPh sb="109" eb="110">
      <t>モト</t>
    </rPh>
    <rPh sb="147" eb="149">
      <t>ショチ</t>
    </rPh>
    <rPh sb="159" eb="161">
      <t>ヨウイン</t>
    </rPh>
    <rPh sb="185" eb="187">
      <t>レイワ</t>
    </rPh>
    <rPh sb="187" eb="188">
      <t>モト</t>
    </rPh>
    <rPh sb="218" eb="220">
      <t>ネンカン</t>
    </rPh>
    <rPh sb="221" eb="222">
      <t>トオ</t>
    </rPh>
    <phoneticPr fontId="5"/>
  </si>
  <si>
    <t>当院は昭和59年度に建築されており、令和2年度末で36年が経過する。建築当時の付属設備について更新せずに減価償却が終了している設備（耐用年数が過ぎても使用している設備）が多いため、①有形固定資産減価償却率が類似病院平均値より上回っている。
　器械備品についても、近年耐用年数が過ぎても使用している備品が多いため②器械備品減価償却率も増加傾向である。
　以上のような傾向から、今後故障や使用不能が発生する危険性が増加することが考えられるため、設備や器械備品の自主点検等をこまめに行い早めの対応を取れる体制を構築するとともに、計画的に施設・設備や器械備品の更新を行う必要がある。</t>
    <rPh sb="18" eb="20">
      <t>レイワ</t>
    </rPh>
    <phoneticPr fontId="5"/>
  </si>
  <si>
    <t>令和2年度は経常収支比率が97.8％と3年連続で100％を下回った。入院患者数は令和元年度と比較して1,032人減少した。また外来患者数についても令和元年度と比較して1,684人減少している。これは対馬医療圏の北部地区の人口が減少していること新型コロナウイルス感染症の蔓延が要因と思われる。今後は入院及び外来患者増に結び付けることが出来る健診業務を今以上に力を入れていく。また、医療器械の保守委託や賃借の契約を見直し経費削減に努めていきたい。
　そして、さらに地域へ継続的な医療を提供できるよう医師・看護師など医療スタッフの確保にも力を入れていきたいと考える。</t>
    <rPh sb="0" eb="2">
      <t>レイワ</t>
    </rPh>
    <rPh sb="21" eb="23">
      <t>レンゾク</t>
    </rPh>
    <rPh sb="40" eb="42">
      <t>レイワ</t>
    </rPh>
    <rPh sb="42" eb="43">
      <t>モト</t>
    </rPh>
    <rPh sb="73" eb="75">
      <t>レイワ</t>
    </rPh>
    <rPh sb="75" eb="76">
      <t>モト</t>
    </rPh>
    <rPh sb="121" eb="123">
      <t>シンガタ</t>
    </rPh>
    <rPh sb="130" eb="133">
      <t>カンセンショウ</t>
    </rPh>
    <rPh sb="134" eb="136">
      <t>マンエン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</si>
</sst>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72.7</c:v>
                </c:pt>
                <c:pt idx="2">
                  <c:v>66.7</c:v>
                </c:pt>
                <c:pt idx="3">
                  <c:v>58.3</c:v>
                </c:pt>
                <c:pt idx="4">
                  <c:v>53.7</c:v>
                </c:pt>
              </c:numCache>
            </c:numRef>
          </c:val>
          <c:extLst xmlns:c16r2="http://schemas.microsoft.com/office/drawing/2015/06/chart">
            <c:ext xmlns:c16="http://schemas.microsoft.com/office/drawing/2014/chart" uri="{C3380CC4-5D6E-409C-BE32-E72D297353CC}">
              <c16:uniqueId val="{00000000-51ED-424F-9CE4-01209C23F164}"/>
            </c:ext>
          </c:extLst>
        </c:ser>
        <c:dLbls>
          <c:showLegendKey val="0"/>
          <c:showVal val="0"/>
          <c:showCatName val="0"/>
          <c:showSerName val="0"/>
          <c:showPercent val="0"/>
          <c:showBubbleSize val="0"/>
        </c:dLbls>
        <c:gapWidth val="150"/>
        <c:axId val="161292288"/>
        <c:axId val="1612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51ED-424F-9CE4-01209C23F164}"/>
            </c:ext>
          </c:extLst>
        </c:ser>
        <c:dLbls>
          <c:showLegendKey val="0"/>
          <c:showVal val="0"/>
          <c:showCatName val="0"/>
          <c:showSerName val="0"/>
          <c:showPercent val="0"/>
          <c:showBubbleSize val="0"/>
        </c:dLbls>
        <c:marker val="1"/>
        <c:smooth val="0"/>
        <c:axId val="161292288"/>
        <c:axId val="161293824"/>
      </c:lineChart>
      <c:catAx>
        <c:axId val="161292288"/>
        <c:scaling>
          <c:orientation val="minMax"/>
        </c:scaling>
        <c:delete val="1"/>
        <c:axPos val="b"/>
        <c:numFmt formatCode="General" sourceLinked="1"/>
        <c:majorTickMark val="none"/>
        <c:minorTickMark val="none"/>
        <c:tickLblPos val="none"/>
        <c:crossAx val="161293824"/>
        <c:crosses val="autoZero"/>
        <c:auto val="1"/>
        <c:lblAlgn val="ctr"/>
        <c:lblOffset val="100"/>
        <c:noMultiLvlLbl val="1"/>
      </c:catAx>
      <c:valAx>
        <c:axId val="16129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29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8983</c:v>
                </c:pt>
                <c:pt idx="1">
                  <c:v>9070</c:v>
                </c:pt>
                <c:pt idx="2">
                  <c:v>9144</c:v>
                </c:pt>
                <c:pt idx="3">
                  <c:v>9493</c:v>
                </c:pt>
                <c:pt idx="4">
                  <c:v>9641</c:v>
                </c:pt>
              </c:numCache>
            </c:numRef>
          </c:val>
          <c:extLst xmlns:c16r2="http://schemas.microsoft.com/office/drawing/2015/06/chart">
            <c:ext xmlns:c16="http://schemas.microsoft.com/office/drawing/2014/chart" uri="{C3380CC4-5D6E-409C-BE32-E72D297353CC}">
              <c16:uniqueId val="{00000000-6306-4E24-A2FB-36E2F6389E43}"/>
            </c:ext>
          </c:extLst>
        </c:ser>
        <c:dLbls>
          <c:showLegendKey val="0"/>
          <c:showVal val="0"/>
          <c:showCatName val="0"/>
          <c:showSerName val="0"/>
          <c:showPercent val="0"/>
          <c:showBubbleSize val="0"/>
        </c:dLbls>
        <c:gapWidth val="150"/>
        <c:axId val="183369728"/>
        <c:axId val="1833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6306-4E24-A2FB-36E2F6389E43}"/>
            </c:ext>
          </c:extLst>
        </c:ser>
        <c:dLbls>
          <c:showLegendKey val="0"/>
          <c:showVal val="0"/>
          <c:showCatName val="0"/>
          <c:showSerName val="0"/>
          <c:showPercent val="0"/>
          <c:showBubbleSize val="0"/>
        </c:dLbls>
        <c:marker val="1"/>
        <c:smooth val="0"/>
        <c:axId val="183369728"/>
        <c:axId val="183371648"/>
      </c:lineChart>
      <c:catAx>
        <c:axId val="183369728"/>
        <c:scaling>
          <c:orientation val="minMax"/>
        </c:scaling>
        <c:delete val="1"/>
        <c:axPos val="b"/>
        <c:numFmt formatCode="General" sourceLinked="1"/>
        <c:majorTickMark val="none"/>
        <c:minorTickMark val="none"/>
        <c:tickLblPos val="none"/>
        <c:crossAx val="183371648"/>
        <c:crosses val="autoZero"/>
        <c:auto val="1"/>
        <c:lblAlgn val="ctr"/>
        <c:lblOffset val="100"/>
        <c:noMultiLvlLbl val="1"/>
      </c:catAx>
      <c:valAx>
        <c:axId val="18337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3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26792</c:v>
                </c:pt>
                <c:pt idx="1">
                  <c:v>26138</c:v>
                </c:pt>
                <c:pt idx="2">
                  <c:v>26716</c:v>
                </c:pt>
                <c:pt idx="3">
                  <c:v>27200</c:v>
                </c:pt>
                <c:pt idx="4">
                  <c:v>27513</c:v>
                </c:pt>
              </c:numCache>
            </c:numRef>
          </c:val>
          <c:extLst xmlns:c16r2="http://schemas.microsoft.com/office/drawing/2015/06/chart">
            <c:ext xmlns:c16="http://schemas.microsoft.com/office/drawing/2014/chart" uri="{C3380CC4-5D6E-409C-BE32-E72D297353CC}">
              <c16:uniqueId val="{00000000-92B6-45EA-A361-DA1A8C968FC8}"/>
            </c:ext>
          </c:extLst>
        </c:ser>
        <c:dLbls>
          <c:showLegendKey val="0"/>
          <c:showVal val="0"/>
          <c:showCatName val="0"/>
          <c:showSerName val="0"/>
          <c:showPercent val="0"/>
          <c:showBubbleSize val="0"/>
        </c:dLbls>
        <c:gapWidth val="150"/>
        <c:axId val="183414144"/>
        <c:axId val="1834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92B6-45EA-A361-DA1A8C968FC8}"/>
            </c:ext>
          </c:extLst>
        </c:ser>
        <c:dLbls>
          <c:showLegendKey val="0"/>
          <c:showVal val="0"/>
          <c:showCatName val="0"/>
          <c:showSerName val="0"/>
          <c:showPercent val="0"/>
          <c:showBubbleSize val="0"/>
        </c:dLbls>
        <c:marker val="1"/>
        <c:smooth val="0"/>
        <c:axId val="183414144"/>
        <c:axId val="183428608"/>
      </c:lineChart>
      <c:catAx>
        <c:axId val="183414144"/>
        <c:scaling>
          <c:orientation val="minMax"/>
        </c:scaling>
        <c:delete val="1"/>
        <c:axPos val="b"/>
        <c:numFmt formatCode="General" sourceLinked="1"/>
        <c:majorTickMark val="none"/>
        <c:minorTickMark val="none"/>
        <c:tickLblPos val="none"/>
        <c:crossAx val="183428608"/>
        <c:crosses val="autoZero"/>
        <c:auto val="1"/>
        <c:lblAlgn val="ctr"/>
        <c:lblOffset val="100"/>
        <c:noMultiLvlLbl val="1"/>
      </c:catAx>
      <c:valAx>
        <c:axId val="18342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41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7.3</c:v>
                </c:pt>
                <c:pt idx="3">
                  <c:v>15.7</c:v>
                </c:pt>
                <c:pt idx="4">
                  <c:v>0</c:v>
                </c:pt>
              </c:numCache>
            </c:numRef>
          </c:val>
          <c:extLst xmlns:c16r2="http://schemas.microsoft.com/office/drawing/2015/06/chart">
            <c:ext xmlns:c16="http://schemas.microsoft.com/office/drawing/2014/chart" uri="{C3380CC4-5D6E-409C-BE32-E72D297353CC}">
              <c16:uniqueId val="{00000000-E940-4DA3-AD4B-BCB58163E7BF}"/>
            </c:ext>
          </c:extLst>
        </c:ser>
        <c:dLbls>
          <c:showLegendKey val="0"/>
          <c:showVal val="0"/>
          <c:showCatName val="0"/>
          <c:showSerName val="0"/>
          <c:showPercent val="0"/>
          <c:showBubbleSize val="0"/>
        </c:dLbls>
        <c:gapWidth val="150"/>
        <c:axId val="182877184"/>
        <c:axId val="1828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E940-4DA3-AD4B-BCB58163E7BF}"/>
            </c:ext>
          </c:extLst>
        </c:ser>
        <c:dLbls>
          <c:showLegendKey val="0"/>
          <c:showVal val="0"/>
          <c:showCatName val="0"/>
          <c:showSerName val="0"/>
          <c:showPercent val="0"/>
          <c:showBubbleSize val="0"/>
        </c:dLbls>
        <c:marker val="1"/>
        <c:smooth val="0"/>
        <c:axId val="182877184"/>
        <c:axId val="182883456"/>
      </c:lineChart>
      <c:catAx>
        <c:axId val="182877184"/>
        <c:scaling>
          <c:orientation val="minMax"/>
        </c:scaling>
        <c:delete val="1"/>
        <c:axPos val="b"/>
        <c:numFmt formatCode="General" sourceLinked="1"/>
        <c:majorTickMark val="none"/>
        <c:minorTickMark val="none"/>
        <c:tickLblPos val="none"/>
        <c:crossAx val="182883456"/>
        <c:crosses val="autoZero"/>
        <c:auto val="1"/>
        <c:lblAlgn val="ctr"/>
        <c:lblOffset val="100"/>
        <c:noMultiLvlLbl val="1"/>
      </c:catAx>
      <c:valAx>
        <c:axId val="18288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87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81.099999999999994</c:v>
                </c:pt>
                <c:pt idx="1">
                  <c:v>81.900000000000006</c:v>
                </c:pt>
                <c:pt idx="2">
                  <c:v>78.2</c:v>
                </c:pt>
                <c:pt idx="3">
                  <c:v>75.5</c:v>
                </c:pt>
                <c:pt idx="4">
                  <c:v>73.2</c:v>
                </c:pt>
              </c:numCache>
            </c:numRef>
          </c:val>
          <c:extLst xmlns:c16r2="http://schemas.microsoft.com/office/drawing/2015/06/chart">
            <c:ext xmlns:c16="http://schemas.microsoft.com/office/drawing/2014/chart" uri="{C3380CC4-5D6E-409C-BE32-E72D297353CC}">
              <c16:uniqueId val="{00000000-6ED1-4C1F-8CB5-BD88227B4D19}"/>
            </c:ext>
          </c:extLst>
        </c:ser>
        <c:dLbls>
          <c:showLegendKey val="0"/>
          <c:showVal val="0"/>
          <c:showCatName val="0"/>
          <c:showSerName val="0"/>
          <c:showPercent val="0"/>
          <c:showBubbleSize val="0"/>
        </c:dLbls>
        <c:gapWidth val="150"/>
        <c:axId val="182913664"/>
        <c:axId val="1829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6ED1-4C1F-8CB5-BD88227B4D19}"/>
            </c:ext>
          </c:extLst>
        </c:ser>
        <c:dLbls>
          <c:showLegendKey val="0"/>
          <c:showVal val="0"/>
          <c:showCatName val="0"/>
          <c:showSerName val="0"/>
          <c:showPercent val="0"/>
          <c:showBubbleSize val="0"/>
        </c:dLbls>
        <c:marker val="1"/>
        <c:smooth val="0"/>
        <c:axId val="182913664"/>
        <c:axId val="182919936"/>
      </c:lineChart>
      <c:catAx>
        <c:axId val="182913664"/>
        <c:scaling>
          <c:orientation val="minMax"/>
        </c:scaling>
        <c:delete val="1"/>
        <c:axPos val="b"/>
        <c:numFmt formatCode="General" sourceLinked="1"/>
        <c:majorTickMark val="none"/>
        <c:minorTickMark val="none"/>
        <c:tickLblPos val="none"/>
        <c:crossAx val="182919936"/>
        <c:crosses val="autoZero"/>
        <c:auto val="1"/>
        <c:lblAlgn val="ctr"/>
        <c:lblOffset val="100"/>
        <c:noMultiLvlLbl val="1"/>
      </c:catAx>
      <c:valAx>
        <c:axId val="18291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91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103.2</c:v>
                </c:pt>
                <c:pt idx="1">
                  <c:v>102.6</c:v>
                </c:pt>
                <c:pt idx="2">
                  <c:v>98</c:v>
                </c:pt>
                <c:pt idx="3">
                  <c:v>94.3</c:v>
                </c:pt>
                <c:pt idx="4">
                  <c:v>97.8</c:v>
                </c:pt>
              </c:numCache>
            </c:numRef>
          </c:val>
          <c:extLst xmlns:c16r2="http://schemas.microsoft.com/office/drawing/2015/06/chart">
            <c:ext xmlns:c16="http://schemas.microsoft.com/office/drawing/2014/chart" uri="{C3380CC4-5D6E-409C-BE32-E72D297353CC}">
              <c16:uniqueId val="{00000000-C4BB-4DDB-A07C-E64EFE367E22}"/>
            </c:ext>
          </c:extLst>
        </c:ser>
        <c:dLbls>
          <c:showLegendKey val="0"/>
          <c:showVal val="0"/>
          <c:showCatName val="0"/>
          <c:showSerName val="0"/>
          <c:showPercent val="0"/>
          <c:showBubbleSize val="0"/>
        </c:dLbls>
        <c:gapWidth val="150"/>
        <c:axId val="182972416"/>
        <c:axId val="1829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C4BB-4DDB-A07C-E64EFE367E22}"/>
            </c:ext>
          </c:extLst>
        </c:ser>
        <c:dLbls>
          <c:showLegendKey val="0"/>
          <c:showVal val="0"/>
          <c:showCatName val="0"/>
          <c:showSerName val="0"/>
          <c:showPercent val="0"/>
          <c:showBubbleSize val="0"/>
        </c:dLbls>
        <c:marker val="1"/>
        <c:smooth val="0"/>
        <c:axId val="182972416"/>
        <c:axId val="182974336"/>
      </c:lineChart>
      <c:catAx>
        <c:axId val="182972416"/>
        <c:scaling>
          <c:orientation val="minMax"/>
        </c:scaling>
        <c:delete val="1"/>
        <c:axPos val="b"/>
        <c:numFmt formatCode="General" sourceLinked="1"/>
        <c:majorTickMark val="none"/>
        <c:minorTickMark val="none"/>
        <c:tickLblPos val="none"/>
        <c:crossAx val="182974336"/>
        <c:crosses val="autoZero"/>
        <c:auto val="1"/>
        <c:lblAlgn val="ctr"/>
        <c:lblOffset val="100"/>
        <c:noMultiLvlLbl val="1"/>
      </c:catAx>
      <c:valAx>
        <c:axId val="18297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29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61.6</c:v>
                </c:pt>
                <c:pt idx="1">
                  <c:v>62.6</c:v>
                </c:pt>
                <c:pt idx="2">
                  <c:v>65.400000000000006</c:v>
                </c:pt>
                <c:pt idx="3">
                  <c:v>67.3</c:v>
                </c:pt>
                <c:pt idx="4">
                  <c:v>65.900000000000006</c:v>
                </c:pt>
              </c:numCache>
            </c:numRef>
          </c:val>
          <c:extLst xmlns:c16r2="http://schemas.microsoft.com/office/drawing/2015/06/chart">
            <c:ext xmlns:c16="http://schemas.microsoft.com/office/drawing/2014/chart" uri="{C3380CC4-5D6E-409C-BE32-E72D297353CC}">
              <c16:uniqueId val="{00000000-0170-4C76-ADE1-B0FB084B58A9}"/>
            </c:ext>
          </c:extLst>
        </c:ser>
        <c:dLbls>
          <c:showLegendKey val="0"/>
          <c:showVal val="0"/>
          <c:showCatName val="0"/>
          <c:showSerName val="0"/>
          <c:showPercent val="0"/>
          <c:showBubbleSize val="0"/>
        </c:dLbls>
        <c:gapWidth val="150"/>
        <c:axId val="183291904"/>
        <c:axId val="1832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0170-4C76-ADE1-B0FB084B58A9}"/>
            </c:ext>
          </c:extLst>
        </c:ser>
        <c:dLbls>
          <c:showLegendKey val="0"/>
          <c:showVal val="0"/>
          <c:showCatName val="0"/>
          <c:showSerName val="0"/>
          <c:showPercent val="0"/>
          <c:showBubbleSize val="0"/>
        </c:dLbls>
        <c:marker val="1"/>
        <c:smooth val="0"/>
        <c:axId val="183291904"/>
        <c:axId val="183293824"/>
      </c:lineChart>
      <c:catAx>
        <c:axId val="183291904"/>
        <c:scaling>
          <c:orientation val="minMax"/>
        </c:scaling>
        <c:delete val="1"/>
        <c:axPos val="b"/>
        <c:numFmt formatCode="General" sourceLinked="1"/>
        <c:majorTickMark val="none"/>
        <c:minorTickMark val="none"/>
        <c:tickLblPos val="none"/>
        <c:crossAx val="183293824"/>
        <c:crosses val="autoZero"/>
        <c:auto val="1"/>
        <c:lblAlgn val="ctr"/>
        <c:lblOffset val="100"/>
        <c:noMultiLvlLbl val="1"/>
      </c:catAx>
      <c:valAx>
        <c:axId val="18329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9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70.5</c:v>
                </c:pt>
                <c:pt idx="1">
                  <c:v>76.3</c:v>
                </c:pt>
                <c:pt idx="2">
                  <c:v>82.2</c:v>
                </c:pt>
                <c:pt idx="3">
                  <c:v>82.7</c:v>
                </c:pt>
                <c:pt idx="4">
                  <c:v>71.3</c:v>
                </c:pt>
              </c:numCache>
            </c:numRef>
          </c:val>
          <c:extLst xmlns:c16r2="http://schemas.microsoft.com/office/drawing/2015/06/chart">
            <c:ext xmlns:c16="http://schemas.microsoft.com/office/drawing/2014/chart" uri="{C3380CC4-5D6E-409C-BE32-E72D297353CC}">
              <c16:uniqueId val="{00000000-91C8-42BE-8275-8BB1290247E0}"/>
            </c:ext>
          </c:extLst>
        </c:ser>
        <c:dLbls>
          <c:showLegendKey val="0"/>
          <c:showVal val="0"/>
          <c:showCatName val="0"/>
          <c:showSerName val="0"/>
          <c:showPercent val="0"/>
          <c:showBubbleSize val="0"/>
        </c:dLbls>
        <c:gapWidth val="150"/>
        <c:axId val="182988160"/>
        <c:axId val="1830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91C8-42BE-8275-8BB1290247E0}"/>
            </c:ext>
          </c:extLst>
        </c:ser>
        <c:dLbls>
          <c:showLegendKey val="0"/>
          <c:showVal val="0"/>
          <c:showCatName val="0"/>
          <c:showSerName val="0"/>
          <c:showPercent val="0"/>
          <c:showBubbleSize val="0"/>
        </c:dLbls>
        <c:marker val="1"/>
        <c:smooth val="0"/>
        <c:axId val="182988160"/>
        <c:axId val="183002624"/>
      </c:lineChart>
      <c:catAx>
        <c:axId val="182988160"/>
        <c:scaling>
          <c:orientation val="minMax"/>
        </c:scaling>
        <c:delete val="1"/>
        <c:axPos val="b"/>
        <c:numFmt formatCode="General" sourceLinked="1"/>
        <c:majorTickMark val="none"/>
        <c:minorTickMark val="none"/>
        <c:tickLblPos val="none"/>
        <c:crossAx val="183002624"/>
        <c:crosses val="autoZero"/>
        <c:auto val="1"/>
        <c:lblAlgn val="ctr"/>
        <c:lblOffset val="100"/>
        <c:noMultiLvlLbl val="1"/>
      </c:catAx>
      <c:valAx>
        <c:axId val="18300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98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42109033</c:v>
                </c:pt>
                <c:pt idx="1">
                  <c:v>43249400</c:v>
                </c:pt>
                <c:pt idx="2">
                  <c:v>42644850</c:v>
                </c:pt>
                <c:pt idx="3">
                  <c:v>42896283</c:v>
                </c:pt>
                <c:pt idx="4">
                  <c:v>43259050</c:v>
                </c:pt>
              </c:numCache>
            </c:numRef>
          </c:val>
          <c:extLst xmlns:c16r2="http://schemas.microsoft.com/office/drawing/2015/06/chart">
            <c:ext xmlns:c16="http://schemas.microsoft.com/office/drawing/2014/chart" uri="{C3380CC4-5D6E-409C-BE32-E72D297353CC}">
              <c16:uniqueId val="{00000000-73B6-4501-931B-CE032AD0FCD1}"/>
            </c:ext>
          </c:extLst>
        </c:ser>
        <c:dLbls>
          <c:showLegendKey val="0"/>
          <c:showVal val="0"/>
          <c:showCatName val="0"/>
          <c:showSerName val="0"/>
          <c:showPercent val="0"/>
          <c:showBubbleSize val="0"/>
        </c:dLbls>
        <c:gapWidth val="150"/>
        <c:axId val="183051776"/>
        <c:axId val="18305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73B6-4501-931B-CE032AD0FCD1}"/>
            </c:ext>
          </c:extLst>
        </c:ser>
        <c:dLbls>
          <c:showLegendKey val="0"/>
          <c:showVal val="0"/>
          <c:showCatName val="0"/>
          <c:showSerName val="0"/>
          <c:showPercent val="0"/>
          <c:showBubbleSize val="0"/>
        </c:dLbls>
        <c:marker val="1"/>
        <c:smooth val="0"/>
        <c:axId val="183051776"/>
        <c:axId val="183053696"/>
      </c:lineChart>
      <c:catAx>
        <c:axId val="183051776"/>
        <c:scaling>
          <c:orientation val="minMax"/>
        </c:scaling>
        <c:delete val="1"/>
        <c:axPos val="b"/>
        <c:numFmt formatCode="General" sourceLinked="1"/>
        <c:majorTickMark val="none"/>
        <c:minorTickMark val="none"/>
        <c:tickLblPos val="none"/>
        <c:crossAx val="183053696"/>
        <c:crosses val="autoZero"/>
        <c:auto val="1"/>
        <c:lblAlgn val="ctr"/>
        <c:lblOffset val="100"/>
        <c:noMultiLvlLbl val="1"/>
      </c:catAx>
      <c:valAx>
        <c:axId val="18305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05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15.1</c:v>
                </c:pt>
                <c:pt idx="1">
                  <c:v>16</c:v>
                </c:pt>
                <c:pt idx="2">
                  <c:v>14.8</c:v>
                </c:pt>
                <c:pt idx="3">
                  <c:v>15.7</c:v>
                </c:pt>
                <c:pt idx="4">
                  <c:v>15.6</c:v>
                </c:pt>
              </c:numCache>
            </c:numRef>
          </c:val>
          <c:extLst xmlns:c16r2="http://schemas.microsoft.com/office/drawing/2015/06/chart">
            <c:ext xmlns:c16="http://schemas.microsoft.com/office/drawing/2014/chart" uri="{C3380CC4-5D6E-409C-BE32-E72D297353CC}">
              <c16:uniqueId val="{00000000-6F4D-4159-B32D-1DDCAE7019A0}"/>
            </c:ext>
          </c:extLst>
        </c:ser>
        <c:dLbls>
          <c:showLegendKey val="0"/>
          <c:showVal val="0"/>
          <c:showCatName val="0"/>
          <c:showSerName val="0"/>
          <c:showPercent val="0"/>
          <c:showBubbleSize val="0"/>
        </c:dLbls>
        <c:gapWidth val="150"/>
        <c:axId val="183088256"/>
        <c:axId val="1830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6F4D-4159-B32D-1DDCAE7019A0}"/>
            </c:ext>
          </c:extLst>
        </c:ser>
        <c:dLbls>
          <c:showLegendKey val="0"/>
          <c:showVal val="0"/>
          <c:showCatName val="0"/>
          <c:showSerName val="0"/>
          <c:showPercent val="0"/>
          <c:showBubbleSize val="0"/>
        </c:dLbls>
        <c:marker val="1"/>
        <c:smooth val="0"/>
        <c:axId val="183088256"/>
        <c:axId val="183090176"/>
      </c:lineChart>
      <c:catAx>
        <c:axId val="183088256"/>
        <c:scaling>
          <c:orientation val="minMax"/>
        </c:scaling>
        <c:delete val="1"/>
        <c:axPos val="b"/>
        <c:numFmt formatCode="General" sourceLinked="1"/>
        <c:majorTickMark val="none"/>
        <c:minorTickMark val="none"/>
        <c:tickLblPos val="none"/>
        <c:crossAx val="183090176"/>
        <c:crosses val="autoZero"/>
        <c:auto val="1"/>
        <c:lblAlgn val="ctr"/>
        <c:lblOffset val="100"/>
        <c:noMultiLvlLbl val="1"/>
      </c:catAx>
      <c:valAx>
        <c:axId val="18309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08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76.400000000000006</c:v>
                </c:pt>
                <c:pt idx="1">
                  <c:v>76.2</c:v>
                </c:pt>
                <c:pt idx="2">
                  <c:v>80.099999999999994</c:v>
                </c:pt>
                <c:pt idx="3">
                  <c:v>85.5</c:v>
                </c:pt>
                <c:pt idx="4">
                  <c:v>86.6</c:v>
                </c:pt>
              </c:numCache>
            </c:numRef>
          </c:val>
          <c:extLst xmlns:c16r2="http://schemas.microsoft.com/office/drawing/2015/06/chart">
            <c:ext xmlns:c16="http://schemas.microsoft.com/office/drawing/2014/chart" uri="{C3380CC4-5D6E-409C-BE32-E72D297353CC}">
              <c16:uniqueId val="{00000000-C1A2-4EFD-9FEE-865C7E052511}"/>
            </c:ext>
          </c:extLst>
        </c:ser>
        <c:dLbls>
          <c:showLegendKey val="0"/>
          <c:showVal val="0"/>
          <c:showCatName val="0"/>
          <c:showSerName val="0"/>
          <c:showPercent val="0"/>
          <c:showBubbleSize val="0"/>
        </c:dLbls>
        <c:gapWidth val="150"/>
        <c:axId val="183198080"/>
        <c:axId val="183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C1A2-4EFD-9FEE-865C7E052511}"/>
            </c:ext>
          </c:extLst>
        </c:ser>
        <c:dLbls>
          <c:showLegendKey val="0"/>
          <c:showVal val="0"/>
          <c:showCatName val="0"/>
          <c:showSerName val="0"/>
          <c:showPercent val="0"/>
          <c:showBubbleSize val="0"/>
        </c:dLbls>
        <c:marker val="1"/>
        <c:smooth val="0"/>
        <c:axId val="183198080"/>
        <c:axId val="183200000"/>
      </c:lineChart>
      <c:catAx>
        <c:axId val="183198080"/>
        <c:scaling>
          <c:orientation val="minMax"/>
        </c:scaling>
        <c:delete val="1"/>
        <c:axPos val="b"/>
        <c:numFmt formatCode="General" sourceLinked="1"/>
        <c:majorTickMark val="none"/>
        <c:minorTickMark val="none"/>
        <c:tickLblPos val="none"/>
        <c:crossAx val="183200000"/>
        <c:crosses val="autoZero"/>
        <c:auto val="1"/>
        <c:lblAlgn val="ctr"/>
        <c:lblOffset val="100"/>
        <c:noMultiLvlLbl val="1"/>
      </c:catAx>
      <c:valAx>
        <c:axId val="18320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9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F13" zoomScaleNormal="100" zoomScaleSheetLayoutView="70" workbookViewId="0">
      <selection activeCell="NJ13" sqref="NJ13:NX1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長崎県長崎県病院企業団　上対馬病院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5554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103.2</v>
      </c>
      <c r="Q33" s="86"/>
      <c r="R33" s="86"/>
      <c r="S33" s="86"/>
      <c r="T33" s="86"/>
      <c r="U33" s="86"/>
      <c r="V33" s="86"/>
      <c r="W33" s="86"/>
      <c r="X33" s="86"/>
      <c r="Y33" s="86"/>
      <c r="Z33" s="86"/>
      <c r="AA33" s="86"/>
      <c r="AB33" s="86"/>
      <c r="AC33" s="86"/>
      <c r="AD33" s="87"/>
      <c r="AE33" s="85">
        <f>データ!AJ7</f>
        <v>102.6</v>
      </c>
      <c r="AF33" s="86"/>
      <c r="AG33" s="86"/>
      <c r="AH33" s="86"/>
      <c r="AI33" s="86"/>
      <c r="AJ33" s="86"/>
      <c r="AK33" s="86"/>
      <c r="AL33" s="86"/>
      <c r="AM33" s="86"/>
      <c r="AN33" s="86"/>
      <c r="AO33" s="86"/>
      <c r="AP33" s="86"/>
      <c r="AQ33" s="86"/>
      <c r="AR33" s="86"/>
      <c r="AS33" s="87"/>
      <c r="AT33" s="85">
        <f>データ!AK7</f>
        <v>98</v>
      </c>
      <c r="AU33" s="86"/>
      <c r="AV33" s="86"/>
      <c r="AW33" s="86"/>
      <c r="AX33" s="86"/>
      <c r="AY33" s="86"/>
      <c r="AZ33" s="86"/>
      <c r="BA33" s="86"/>
      <c r="BB33" s="86"/>
      <c r="BC33" s="86"/>
      <c r="BD33" s="86"/>
      <c r="BE33" s="86"/>
      <c r="BF33" s="86"/>
      <c r="BG33" s="86"/>
      <c r="BH33" s="87"/>
      <c r="BI33" s="85">
        <f>データ!AL7</f>
        <v>94.3</v>
      </c>
      <c r="BJ33" s="86"/>
      <c r="BK33" s="86"/>
      <c r="BL33" s="86"/>
      <c r="BM33" s="86"/>
      <c r="BN33" s="86"/>
      <c r="BO33" s="86"/>
      <c r="BP33" s="86"/>
      <c r="BQ33" s="86"/>
      <c r="BR33" s="86"/>
      <c r="BS33" s="86"/>
      <c r="BT33" s="86"/>
      <c r="BU33" s="86"/>
      <c r="BV33" s="86"/>
      <c r="BW33" s="87"/>
      <c r="BX33" s="85">
        <f>データ!AM7</f>
        <v>97.8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81.099999999999994</v>
      </c>
      <c r="DE33" s="86"/>
      <c r="DF33" s="86"/>
      <c r="DG33" s="86"/>
      <c r="DH33" s="86"/>
      <c r="DI33" s="86"/>
      <c r="DJ33" s="86"/>
      <c r="DK33" s="86"/>
      <c r="DL33" s="86"/>
      <c r="DM33" s="86"/>
      <c r="DN33" s="86"/>
      <c r="DO33" s="86"/>
      <c r="DP33" s="86"/>
      <c r="DQ33" s="86"/>
      <c r="DR33" s="87"/>
      <c r="DS33" s="85">
        <f>データ!AU7</f>
        <v>81.900000000000006</v>
      </c>
      <c r="DT33" s="86"/>
      <c r="DU33" s="86"/>
      <c r="DV33" s="86"/>
      <c r="DW33" s="86"/>
      <c r="DX33" s="86"/>
      <c r="DY33" s="86"/>
      <c r="DZ33" s="86"/>
      <c r="EA33" s="86"/>
      <c r="EB33" s="86"/>
      <c r="EC33" s="86"/>
      <c r="ED33" s="86"/>
      <c r="EE33" s="86"/>
      <c r="EF33" s="86"/>
      <c r="EG33" s="87"/>
      <c r="EH33" s="85">
        <f>データ!AV7</f>
        <v>78.2</v>
      </c>
      <c r="EI33" s="86"/>
      <c r="EJ33" s="86"/>
      <c r="EK33" s="86"/>
      <c r="EL33" s="86"/>
      <c r="EM33" s="86"/>
      <c r="EN33" s="86"/>
      <c r="EO33" s="86"/>
      <c r="EP33" s="86"/>
      <c r="EQ33" s="86"/>
      <c r="ER33" s="86"/>
      <c r="ES33" s="86"/>
      <c r="ET33" s="86"/>
      <c r="EU33" s="86"/>
      <c r="EV33" s="87"/>
      <c r="EW33" s="85">
        <f>データ!AW7</f>
        <v>75.5</v>
      </c>
      <c r="EX33" s="86"/>
      <c r="EY33" s="86"/>
      <c r="EZ33" s="86"/>
      <c r="FA33" s="86"/>
      <c r="FB33" s="86"/>
      <c r="FC33" s="86"/>
      <c r="FD33" s="86"/>
      <c r="FE33" s="86"/>
      <c r="FF33" s="86"/>
      <c r="FG33" s="86"/>
      <c r="FH33" s="86"/>
      <c r="FI33" s="86"/>
      <c r="FJ33" s="86"/>
      <c r="FK33" s="87"/>
      <c r="FL33" s="85">
        <f>データ!AX7</f>
        <v>73.2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7.3</v>
      </c>
      <c r="HW33" s="86"/>
      <c r="HX33" s="86"/>
      <c r="HY33" s="86"/>
      <c r="HZ33" s="86"/>
      <c r="IA33" s="86"/>
      <c r="IB33" s="86"/>
      <c r="IC33" s="86"/>
      <c r="ID33" s="86"/>
      <c r="IE33" s="86"/>
      <c r="IF33" s="86"/>
      <c r="IG33" s="86"/>
      <c r="IH33" s="86"/>
      <c r="II33" s="86"/>
      <c r="IJ33" s="87"/>
      <c r="IK33" s="85">
        <f>データ!BH7</f>
        <v>15.7</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68.7</v>
      </c>
      <c r="KG33" s="86"/>
      <c r="KH33" s="86"/>
      <c r="KI33" s="86"/>
      <c r="KJ33" s="86"/>
      <c r="KK33" s="86"/>
      <c r="KL33" s="86"/>
      <c r="KM33" s="86"/>
      <c r="KN33" s="86"/>
      <c r="KO33" s="86"/>
      <c r="KP33" s="86"/>
      <c r="KQ33" s="86"/>
      <c r="KR33" s="86"/>
      <c r="KS33" s="86"/>
      <c r="KT33" s="87"/>
      <c r="KU33" s="85">
        <f>データ!BQ7</f>
        <v>72.7</v>
      </c>
      <c r="KV33" s="86"/>
      <c r="KW33" s="86"/>
      <c r="KX33" s="86"/>
      <c r="KY33" s="86"/>
      <c r="KZ33" s="86"/>
      <c r="LA33" s="86"/>
      <c r="LB33" s="86"/>
      <c r="LC33" s="86"/>
      <c r="LD33" s="86"/>
      <c r="LE33" s="86"/>
      <c r="LF33" s="86"/>
      <c r="LG33" s="86"/>
      <c r="LH33" s="86"/>
      <c r="LI33" s="87"/>
      <c r="LJ33" s="85">
        <f>データ!BR7</f>
        <v>66.7</v>
      </c>
      <c r="LK33" s="86"/>
      <c r="LL33" s="86"/>
      <c r="LM33" s="86"/>
      <c r="LN33" s="86"/>
      <c r="LO33" s="86"/>
      <c r="LP33" s="86"/>
      <c r="LQ33" s="86"/>
      <c r="LR33" s="86"/>
      <c r="LS33" s="86"/>
      <c r="LT33" s="86"/>
      <c r="LU33" s="86"/>
      <c r="LV33" s="86"/>
      <c r="LW33" s="86"/>
      <c r="LX33" s="87"/>
      <c r="LY33" s="85">
        <f>データ!BS7</f>
        <v>58.3</v>
      </c>
      <c r="LZ33" s="86"/>
      <c r="MA33" s="86"/>
      <c r="MB33" s="86"/>
      <c r="MC33" s="86"/>
      <c r="MD33" s="86"/>
      <c r="ME33" s="86"/>
      <c r="MF33" s="86"/>
      <c r="MG33" s="86"/>
      <c r="MH33" s="86"/>
      <c r="MI33" s="86"/>
      <c r="MJ33" s="86"/>
      <c r="MK33" s="86"/>
      <c r="ML33" s="86"/>
      <c r="MM33" s="87"/>
      <c r="MN33" s="85">
        <f>データ!BT7</f>
        <v>53.7</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180</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61" t="s">
        <v>181</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02" t="s">
        <v>57</v>
      </c>
      <c r="H55" s="102"/>
      <c r="I55" s="102"/>
      <c r="J55" s="102"/>
      <c r="K55" s="102"/>
      <c r="L55" s="102"/>
      <c r="M55" s="102"/>
      <c r="N55" s="102"/>
      <c r="O55" s="102"/>
      <c r="P55" s="103">
        <f>データ!CA7</f>
        <v>26792</v>
      </c>
      <c r="Q55" s="104"/>
      <c r="R55" s="104"/>
      <c r="S55" s="104"/>
      <c r="T55" s="104"/>
      <c r="U55" s="104"/>
      <c r="V55" s="104"/>
      <c r="W55" s="104"/>
      <c r="X55" s="104"/>
      <c r="Y55" s="104"/>
      <c r="Z55" s="104"/>
      <c r="AA55" s="104"/>
      <c r="AB55" s="104"/>
      <c r="AC55" s="104"/>
      <c r="AD55" s="105"/>
      <c r="AE55" s="103">
        <f>データ!CB7</f>
        <v>26138</v>
      </c>
      <c r="AF55" s="104"/>
      <c r="AG55" s="104"/>
      <c r="AH55" s="104"/>
      <c r="AI55" s="104"/>
      <c r="AJ55" s="104"/>
      <c r="AK55" s="104"/>
      <c r="AL55" s="104"/>
      <c r="AM55" s="104"/>
      <c r="AN55" s="104"/>
      <c r="AO55" s="104"/>
      <c r="AP55" s="104"/>
      <c r="AQ55" s="104"/>
      <c r="AR55" s="104"/>
      <c r="AS55" s="105"/>
      <c r="AT55" s="103">
        <f>データ!CC7</f>
        <v>26716</v>
      </c>
      <c r="AU55" s="104"/>
      <c r="AV55" s="104"/>
      <c r="AW55" s="104"/>
      <c r="AX55" s="104"/>
      <c r="AY55" s="104"/>
      <c r="AZ55" s="104"/>
      <c r="BA55" s="104"/>
      <c r="BB55" s="104"/>
      <c r="BC55" s="104"/>
      <c r="BD55" s="104"/>
      <c r="BE55" s="104"/>
      <c r="BF55" s="104"/>
      <c r="BG55" s="104"/>
      <c r="BH55" s="105"/>
      <c r="BI55" s="103">
        <f>データ!CD7</f>
        <v>27200</v>
      </c>
      <c r="BJ55" s="104"/>
      <c r="BK55" s="104"/>
      <c r="BL55" s="104"/>
      <c r="BM55" s="104"/>
      <c r="BN55" s="104"/>
      <c r="BO55" s="104"/>
      <c r="BP55" s="104"/>
      <c r="BQ55" s="104"/>
      <c r="BR55" s="104"/>
      <c r="BS55" s="104"/>
      <c r="BT55" s="104"/>
      <c r="BU55" s="104"/>
      <c r="BV55" s="104"/>
      <c r="BW55" s="105"/>
      <c r="BX55" s="103">
        <f>データ!CE7</f>
        <v>27513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8983</v>
      </c>
      <c r="DE55" s="104"/>
      <c r="DF55" s="104"/>
      <c r="DG55" s="104"/>
      <c r="DH55" s="104"/>
      <c r="DI55" s="104"/>
      <c r="DJ55" s="104"/>
      <c r="DK55" s="104"/>
      <c r="DL55" s="104"/>
      <c r="DM55" s="104"/>
      <c r="DN55" s="104"/>
      <c r="DO55" s="104"/>
      <c r="DP55" s="104"/>
      <c r="DQ55" s="104"/>
      <c r="DR55" s="105"/>
      <c r="DS55" s="103">
        <f>データ!CM7</f>
        <v>9070</v>
      </c>
      <c r="DT55" s="104"/>
      <c r="DU55" s="104"/>
      <c r="DV55" s="104"/>
      <c r="DW55" s="104"/>
      <c r="DX55" s="104"/>
      <c r="DY55" s="104"/>
      <c r="DZ55" s="104"/>
      <c r="EA55" s="104"/>
      <c r="EB55" s="104"/>
      <c r="EC55" s="104"/>
      <c r="ED55" s="104"/>
      <c r="EE55" s="104"/>
      <c r="EF55" s="104"/>
      <c r="EG55" s="105"/>
      <c r="EH55" s="103">
        <f>データ!CN7</f>
        <v>9144</v>
      </c>
      <c r="EI55" s="104"/>
      <c r="EJ55" s="104"/>
      <c r="EK55" s="104"/>
      <c r="EL55" s="104"/>
      <c r="EM55" s="104"/>
      <c r="EN55" s="104"/>
      <c r="EO55" s="104"/>
      <c r="EP55" s="104"/>
      <c r="EQ55" s="104"/>
      <c r="ER55" s="104"/>
      <c r="ES55" s="104"/>
      <c r="ET55" s="104"/>
      <c r="EU55" s="104"/>
      <c r="EV55" s="105"/>
      <c r="EW55" s="103">
        <f>データ!CO7</f>
        <v>9493</v>
      </c>
      <c r="EX55" s="104"/>
      <c r="EY55" s="104"/>
      <c r="EZ55" s="104"/>
      <c r="FA55" s="104"/>
      <c r="FB55" s="104"/>
      <c r="FC55" s="104"/>
      <c r="FD55" s="104"/>
      <c r="FE55" s="104"/>
      <c r="FF55" s="104"/>
      <c r="FG55" s="104"/>
      <c r="FH55" s="104"/>
      <c r="FI55" s="104"/>
      <c r="FJ55" s="104"/>
      <c r="FK55" s="105"/>
      <c r="FL55" s="103">
        <f>データ!CP7</f>
        <v>9641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76.400000000000006</v>
      </c>
      <c r="GS55" s="86"/>
      <c r="GT55" s="86"/>
      <c r="GU55" s="86"/>
      <c r="GV55" s="86"/>
      <c r="GW55" s="86"/>
      <c r="GX55" s="86"/>
      <c r="GY55" s="86"/>
      <c r="GZ55" s="86"/>
      <c r="HA55" s="86"/>
      <c r="HB55" s="86"/>
      <c r="HC55" s="86"/>
      <c r="HD55" s="86"/>
      <c r="HE55" s="86"/>
      <c r="HF55" s="87"/>
      <c r="HG55" s="85">
        <f>データ!CX7</f>
        <v>76.2</v>
      </c>
      <c r="HH55" s="86"/>
      <c r="HI55" s="86"/>
      <c r="HJ55" s="86"/>
      <c r="HK55" s="86"/>
      <c r="HL55" s="86"/>
      <c r="HM55" s="86"/>
      <c r="HN55" s="86"/>
      <c r="HO55" s="86"/>
      <c r="HP55" s="86"/>
      <c r="HQ55" s="86"/>
      <c r="HR55" s="86"/>
      <c r="HS55" s="86"/>
      <c r="HT55" s="86"/>
      <c r="HU55" s="87"/>
      <c r="HV55" s="85">
        <f>データ!CY7</f>
        <v>80.099999999999994</v>
      </c>
      <c r="HW55" s="86"/>
      <c r="HX55" s="86"/>
      <c r="HY55" s="86"/>
      <c r="HZ55" s="86"/>
      <c r="IA55" s="86"/>
      <c r="IB55" s="86"/>
      <c r="IC55" s="86"/>
      <c r="ID55" s="86"/>
      <c r="IE55" s="86"/>
      <c r="IF55" s="86"/>
      <c r="IG55" s="86"/>
      <c r="IH55" s="86"/>
      <c r="II55" s="86"/>
      <c r="IJ55" s="87"/>
      <c r="IK55" s="85">
        <f>データ!CZ7</f>
        <v>85.5</v>
      </c>
      <c r="IL55" s="86"/>
      <c r="IM55" s="86"/>
      <c r="IN55" s="86"/>
      <c r="IO55" s="86"/>
      <c r="IP55" s="86"/>
      <c r="IQ55" s="86"/>
      <c r="IR55" s="86"/>
      <c r="IS55" s="86"/>
      <c r="IT55" s="86"/>
      <c r="IU55" s="86"/>
      <c r="IV55" s="86"/>
      <c r="IW55" s="86"/>
      <c r="IX55" s="86"/>
      <c r="IY55" s="87"/>
      <c r="IZ55" s="85">
        <f>データ!DA7</f>
        <v>86.6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15.1</v>
      </c>
      <c r="KG55" s="86"/>
      <c r="KH55" s="86"/>
      <c r="KI55" s="86"/>
      <c r="KJ55" s="86"/>
      <c r="KK55" s="86"/>
      <c r="KL55" s="86"/>
      <c r="KM55" s="86"/>
      <c r="KN55" s="86"/>
      <c r="KO55" s="86"/>
      <c r="KP55" s="86"/>
      <c r="KQ55" s="86"/>
      <c r="KR55" s="86"/>
      <c r="KS55" s="86"/>
      <c r="KT55" s="87"/>
      <c r="KU55" s="85">
        <f>データ!DI7</f>
        <v>16</v>
      </c>
      <c r="KV55" s="86"/>
      <c r="KW55" s="86"/>
      <c r="KX55" s="86"/>
      <c r="KY55" s="86"/>
      <c r="KZ55" s="86"/>
      <c r="LA55" s="86"/>
      <c r="LB55" s="86"/>
      <c r="LC55" s="86"/>
      <c r="LD55" s="86"/>
      <c r="LE55" s="86"/>
      <c r="LF55" s="86"/>
      <c r="LG55" s="86"/>
      <c r="LH55" s="86"/>
      <c r="LI55" s="87"/>
      <c r="LJ55" s="85">
        <f>データ!DJ7</f>
        <v>14.8</v>
      </c>
      <c r="LK55" s="86"/>
      <c r="LL55" s="86"/>
      <c r="LM55" s="86"/>
      <c r="LN55" s="86"/>
      <c r="LO55" s="86"/>
      <c r="LP55" s="86"/>
      <c r="LQ55" s="86"/>
      <c r="LR55" s="86"/>
      <c r="LS55" s="86"/>
      <c r="LT55" s="86"/>
      <c r="LU55" s="86"/>
      <c r="LV55" s="86"/>
      <c r="LW55" s="86"/>
      <c r="LX55" s="87"/>
      <c r="LY55" s="85">
        <f>データ!DK7</f>
        <v>15.7</v>
      </c>
      <c r="LZ55" s="86"/>
      <c r="MA55" s="86"/>
      <c r="MB55" s="86"/>
      <c r="MC55" s="86"/>
      <c r="MD55" s="86"/>
      <c r="ME55" s="86"/>
      <c r="MF55" s="86"/>
      <c r="MG55" s="86"/>
      <c r="MH55" s="86"/>
      <c r="MI55" s="86"/>
      <c r="MJ55" s="86"/>
      <c r="MK55" s="86"/>
      <c r="ML55" s="86"/>
      <c r="MM55" s="87"/>
      <c r="MN55" s="85">
        <f>データ!DL7</f>
        <v>15.6</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61.6</v>
      </c>
      <c r="V79" s="80"/>
      <c r="W79" s="80"/>
      <c r="X79" s="80"/>
      <c r="Y79" s="80"/>
      <c r="Z79" s="80"/>
      <c r="AA79" s="80"/>
      <c r="AB79" s="80"/>
      <c r="AC79" s="80"/>
      <c r="AD79" s="80"/>
      <c r="AE79" s="80"/>
      <c r="AF79" s="80"/>
      <c r="AG79" s="80"/>
      <c r="AH79" s="80"/>
      <c r="AI79" s="80"/>
      <c r="AJ79" s="80"/>
      <c r="AK79" s="80"/>
      <c r="AL79" s="80"/>
      <c r="AM79" s="80"/>
      <c r="AN79" s="80">
        <f>データ!DT7</f>
        <v>62.6</v>
      </c>
      <c r="AO79" s="80"/>
      <c r="AP79" s="80"/>
      <c r="AQ79" s="80"/>
      <c r="AR79" s="80"/>
      <c r="AS79" s="80"/>
      <c r="AT79" s="80"/>
      <c r="AU79" s="80"/>
      <c r="AV79" s="80"/>
      <c r="AW79" s="80"/>
      <c r="AX79" s="80"/>
      <c r="AY79" s="80"/>
      <c r="AZ79" s="80"/>
      <c r="BA79" s="80"/>
      <c r="BB79" s="80"/>
      <c r="BC79" s="80"/>
      <c r="BD79" s="80"/>
      <c r="BE79" s="80"/>
      <c r="BF79" s="80"/>
      <c r="BG79" s="80">
        <f>データ!DU7</f>
        <v>65.400000000000006</v>
      </c>
      <c r="BH79" s="80"/>
      <c r="BI79" s="80"/>
      <c r="BJ79" s="80"/>
      <c r="BK79" s="80"/>
      <c r="BL79" s="80"/>
      <c r="BM79" s="80"/>
      <c r="BN79" s="80"/>
      <c r="BO79" s="80"/>
      <c r="BP79" s="80"/>
      <c r="BQ79" s="80"/>
      <c r="BR79" s="80"/>
      <c r="BS79" s="80"/>
      <c r="BT79" s="80"/>
      <c r="BU79" s="80"/>
      <c r="BV79" s="80"/>
      <c r="BW79" s="80"/>
      <c r="BX79" s="80"/>
      <c r="BY79" s="80"/>
      <c r="BZ79" s="80">
        <f>データ!DV7</f>
        <v>67.3</v>
      </c>
      <c r="CA79" s="80"/>
      <c r="CB79" s="80"/>
      <c r="CC79" s="80"/>
      <c r="CD79" s="80"/>
      <c r="CE79" s="80"/>
      <c r="CF79" s="80"/>
      <c r="CG79" s="80"/>
      <c r="CH79" s="80"/>
      <c r="CI79" s="80"/>
      <c r="CJ79" s="80"/>
      <c r="CK79" s="80"/>
      <c r="CL79" s="80"/>
      <c r="CM79" s="80"/>
      <c r="CN79" s="80"/>
      <c r="CO79" s="80"/>
      <c r="CP79" s="80"/>
      <c r="CQ79" s="80"/>
      <c r="CR79" s="80"/>
      <c r="CS79" s="80">
        <f>データ!DW7</f>
        <v>65.900000000000006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70.5</v>
      </c>
      <c r="EP79" s="80"/>
      <c r="EQ79" s="80"/>
      <c r="ER79" s="80"/>
      <c r="ES79" s="80"/>
      <c r="ET79" s="80"/>
      <c r="EU79" s="80"/>
      <c r="EV79" s="80"/>
      <c r="EW79" s="80"/>
      <c r="EX79" s="80"/>
      <c r="EY79" s="80"/>
      <c r="EZ79" s="80"/>
      <c r="FA79" s="80"/>
      <c r="FB79" s="80"/>
      <c r="FC79" s="80"/>
      <c r="FD79" s="80"/>
      <c r="FE79" s="80"/>
      <c r="FF79" s="80"/>
      <c r="FG79" s="80"/>
      <c r="FH79" s="80">
        <f>データ!EE7</f>
        <v>76.3</v>
      </c>
      <c r="FI79" s="80"/>
      <c r="FJ79" s="80"/>
      <c r="FK79" s="80"/>
      <c r="FL79" s="80"/>
      <c r="FM79" s="80"/>
      <c r="FN79" s="80"/>
      <c r="FO79" s="80"/>
      <c r="FP79" s="80"/>
      <c r="FQ79" s="80"/>
      <c r="FR79" s="80"/>
      <c r="FS79" s="80"/>
      <c r="FT79" s="80"/>
      <c r="FU79" s="80"/>
      <c r="FV79" s="80"/>
      <c r="FW79" s="80"/>
      <c r="FX79" s="80"/>
      <c r="FY79" s="80"/>
      <c r="FZ79" s="80"/>
      <c r="GA79" s="80">
        <f>データ!EF7</f>
        <v>82.2</v>
      </c>
      <c r="GB79" s="80"/>
      <c r="GC79" s="80"/>
      <c r="GD79" s="80"/>
      <c r="GE79" s="80"/>
      <c r="GF79" s="80"/>
      <c r="GG79" s="80"/>
      <c r="GH79" s="80"/>
      <c r="GI79" s="80"/>
      <c r="GJ79" s="80"/>
      <c r="GK79" s="80"/>
      <c r="GL79" s="80"/>
      <c r="GM79" s="80"/>
      <c r="GN79" s="80"/>
      <c r="GO79" s="80"/>
      <c r="GP79" s="80"/>
      <c r="GQ79" s="80"/>
      <c r="GR79" s="80"/>
      <c r="GS79" s="80"/>
      <c r="GT79" s="80">
        <f>データ!EG7</f>
        <v>82.7</v>
      </c>
      <c r="GU79" s="80"/>
      <c r="GV79" s="80"/>
      <c r="GW79" s="80"/>
      <c r="GX79" s="80"/>
      <c r="GY79" s="80"/>
      <c r="GZ79" s="80"/>
      <c r="HA79" s="80"/>
      <c r="HB79" s="80"/>
      <c r="HC79" s="80"/>
      <c r="HD79" s="80"/>
      <c r="HE79" s="80"/>
      <c r="HF79" s="80"/>
      <c r="HG79" s="80"/>
      <c r="HH79" s="80"/>
      <c r="HI79" s="80"/>
      <c r="HJ79" s="80"/>
      <c r="HK79" s="80"/>
      <c r="HL79" s="80"/>
      <c r="HM79" s="80">
        <f>データ!EH7</f>
        <v>71.3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42109033</v>
      </c>
      <c r="JK79" s="79"/>
      <c r="JL79" s="79"/>
      <c r="JM79" s="79"/>
      <c r="JN79" s="79"/>
      <c r="JO79" s="79"/>
      <c r="JP79" s="79"/>
      <c r="JQ79" s="79"/>
      <c r="JR79" s="79"/>
      <c r="JS79" s="79"/>
      <c r="JT79" s="79"/>
      <c r="JU79" s="79"/>
      <c r="JV79" s="79"/>
      <c r="JW79" s="79"/>
      <c r="JX79" s="79"/>
      <c r="JY79" s="79"/>
      <c r="JZ79" s="79"/>
      <c r="KA79" s="79"/>
      <c r="KB79" s="79"/>
      <c r="KC79" s="79">
        <f>データ!EP7</f>
        <v>43249400</v>
      </c>
      <c r="KD79" s="79"/>
      <c r="KE79" s="79"/>
      <c r="KF79" s="79"/>
      <c r="KG79" s="79"/>
      <c r="KH79" s="79"/>
      <c r="KI79" s="79"/>
      <c r="KJ79" s="79"/>
      <c r="KK79" s="79"/>
      <c r="KL79" s="79"/>
      <c r="KM79" s="79"/>
      <c r="KN79" s="79"/>
      <c r="KO79" s="79"/>
      <c r="KP79" s="79"/>
      <c r="KQ79" s="79"/>
      <c r="KR79" s="79"/>
      <c r="KS79" s="79"/>
      <c r="KT79" s="79"/>
      <c r="KU79" s="79"/>
      <c r="KV79" s="79">
        <f>データ!EQ7</f>
        <v>42644850</v>
      </c>
      <c r="KW79" s="79"/>
      <c r="KX79" s="79"/>
      <c r="KY79" s="79"/>
      <c r="KZ79" s="79"/>
      <c r="LA79" s="79"/>
      <c r="LB79" s="79"/>
      <c r="LC79" s="79"/>
      <c r="LD79" s="79"/>
      <c r="LE79" s="79"/>
      <c r="LF79" s="79"/>
      <c r="LG79" s="79"/>
      <c r="LH79" s="79"/>
      <c r="LI79" s="79"/>
      <c r="LJ79" s="79"/>
      <c r="LK79" s="79"/>
      <c r="LL79" s="79"/>
      <c r="LM79" s="79"/>
      <c r="LN79" s="79"/>
      <c r="LO79" s="79">
        <f>データ!ER7</f>
        <v>42896283</v>
      </c>
      <c r="LP79" s="79"/>
      <c r="LQ79" s="79"/>
      <c r="LR79" s="79"/>
      <c r="LS79" s="79"/>
      <c r="LT79" s="79"/>
      <c r="LU79" s="79"/>
      <c r="LV79" s="79"/>
      <c r="LW79" s="79"/>
      <c r="LX79" s="79"/>
      <c r="LY79" s="79"/>
      <c r="LZ79" s="79"/>
      <c r="MA79" s="79"/>
      <c r="MB79" s="79"/>
      <c r="MC79" s="79"/>
      <c r="MD79" s="79"/>
      <c r="ME79" s="79"/>
      <c r="MF79" s="79"/>
      <c r="MG79" s="79"/>
      <c r="MH79" s="79">
        <f>データ!ES7</f>
        <v>43259050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ggxDk6L9yx7R+e2g2cJVPYBdcvWab/Xfu4uCQLPrSGQLadkarJ8Rv8gLBCQuiC356gfK5IgGHGEexyupZ4JiA==" saltValue="TC0s+FBUkgwBjUCBxAX2R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155</v>
      </c>
      <c r="AY5" s="62" t="s">
        <v>148</v>
      </c>
      <c r="AZ5" s="62" t="s">
        <v>149</v>
      </c>
      <c r="BA5" s="62" t="s">
        <v>150</v>
      </c>
      <c r="BB5" s="62" t="s">
        <v>151</v>
      </c>
      <c r="BC5" s="62" t="s">
        <v>152</v>
      </c>
      <c r="BD5" s="62" t="s">
        <v>153</v>
      </c>
      <c r="BE5" s="62" t="s">
        <v>143</v>
      </c>
      <c r="BF5" s="62" t="s">
        <v>156</v>
      </c>
      <c r="BG5" s="62" t="s">
        <v>145</v>
      </c>
      <c r="BH5" s="62" t="s">
        <v>146</v>
      </c>
      <c r="BI5" s="62" t="s">
        <v>155</v>
      </c>
      <c r="BJ5" s="62" t="s">
        <v>148</v>
      </c>
      <c r="BK5" s="62" t="s">
        <v>149</v>
      </c>
      <c r="BL5" s="62" t="s">
        <v>150</v>
      </c>
      <c r="BM5" s="62" t="s">
        <v>151</v>
      </c>
      <c r="BN5" s="62" t="s">
        <v>152</v>
      </c>
      <c r="BO5" s="62" t="s">
        <v>153</v>
      </c>
      <c r="BP5" s="62" t="s">
        <v>143</v>
      </c>
      <c r="BQ5" s="62" t="s">
        <v>156</v>
      </c>
      <c r="BR5" s="62" t="s">
        <v>145</v>
      </c>
      <c r="BS5" s="62" t="s">
        <v>157</v>
      </c>
      <c r="BT5" s="62" t="s">
        <v>155</v>
      </c>
      <c r="BU5" s="62" t="s">
        <v>148</v>
      </c>
      <c r="BV5" s="62" t="s">
        <v>149</v>
      </c>
      <c r="BW5" s="62" t="s">
        <v>150</v>
      </c>
      <c r="BX5" s="62" t="s">
        <v>151</v>
      </c>
      <c r="BY5" s="62" t="s">
        <v>152</v>
      </c>
      <c r="BZ5" s="62" t="s">
        <v>153</v>
      </c>
      <c r="CA5" s="62" t="s">
        <v>143</v>
      </c>
      <c r="CB5" s="62" t="s">
        <v>144</v>
      </c>
      <c r="CC5" s="62" t="s">
        <v>145</v>
      </c>
      <c r="CD5" s="62" t="s">
        <v>146</v>
      </c>
      <c r="CE5" s="62" t="s">
        <v>155</v>
      </c>
      <c r="CF5" s="62" t="s">
        <v>148</v>
      </c>
      <c r="CG5" s="62" t="s">
        <v>149</v>
      </c>
      <c r="CH5" s="62" t="s">
        <v>150</v>
      </c>
      <c r="CI5" s="62" t="s">
        <v>151</v>
      </c>
      <c r="CJ5" s="62" t="s">
        <v>152</v>
      </c>
      <c r="CK5" s="62" t="s">
        <v>153</v>
      </c>
      <c r="CL5" s="62" t="s">
        <v>143</v>
      </c>
      <c r="CM5" s="62" t="s">
        <v>156</v>
      </c>
      <c r="CN5" s="62" t="s">
        <v>145</v>
      </c>
      <c r="CO5" s="62" t="s">
        <v>146</v>
      </c>
      <c r="CP5" s="62" t="s">
        <v>155</v>
      </c>
      <c r="CQ5" s="62" t="s">
        <v>148</v>
      </c>
      <c r="CR5" s="62" t="s">
        <v>149</v>
      </c>
      <c r="CS5" s="62" t="s">
        <v>150</v>
      </c>
      <c r="CT5" s="62" t="s">
        <v>151</v>
      </c>
      <c r="CU5" s="62" t="s">
        <v>152</v>
      </c>
      <c r="CV5" s="62" t="s">
        <v>153</v>
      </c>
      <c r="CW5" s="62" t="s">
        <v>143</v>
      </c>
      <c r="CX5" s="62" t="s">
        <v>144</v>
      </c>
      <c r="CY5" s="62" t="s">
        <v>145</v>
      </c>
      <c r="CZ5" s="62" t="s">
        <v>146</v>
      </c>
      <c r="DA5" s="62" t="s">
        <v>155</v>
      </c>
      <c r="DB5" s="62" t="s">
        <v>148</v>
      </c>
      <c r="DC5" s="62" t="s">
        <v>149</v>
      </c>
      <c r="DD5" s="62" t="s">
        <v>150</v>
      </c>
      <c r="DE5" s="62" t="s">
        <v>151</v>
      </c>
      <c r="DF5" s="62" t="s">
        <v>152</v>
      </c>
      <c r="DG5" s="62" t="s">
        <v>153</v>
      </c>
      <c r="DH5" s="62" t="s">
        <v>143</v>
      </c>
      <c r="DI5" s="62" t="s">
        <v>144</v>
      </c>
      <c r="DJ5" s="62" t="s">
        <v>145</v>
      </c>
      <c r="DK5" s="62" t="s">
        <v>146</v>
      </c>
      <c r="DL5" s="62" t="s">
        <v>155</v>
      </c>
      <c r="DM5" s="62" t="s">
        <v>148</v>
      </c>
      <c r="DN5" s="62" t="s">
        <v>149</v>
      </c>
      <c r="DO5" s="62" t="s">
        <v>150</v>
      </c>
      <c r="DP5" s="62" t="s">
        <v>151</v>
      </c>
      <c r="DQ5" s="62" t="s">
        <v>152</v>
      </c>
      <c r="DR5" s="62" t="s">
        <v>153</v>
      </c>
      <c r="DS5" s="62" t="s">
        <v>143</v>
      </c>
      <c r="DT5" s="62" t="s">
        <v>144</v>
      </c>
      <c r="DU5" s="62" t="s">
        <v>154</v>
      </c>
      <c r="DV5" s="62" t="s">
        <v>146</v>
      </c>
      <c r="DW5" s="62" t="s">
        <v>155</v>
      </c>
      <c r="DX5" s="62" t="s">
        <v>148</v>
      </c>
      <c r="DY5" s="62" t="s">
        <v>149</v>
      </c>
      <c r="DZ5" s="62" t="s">
        <v>150</v>
      </c>
      <c r="EA5" s="62" t="s">
        <v>151</v>
      </c>
      <c r="EB5" s="62" t="s">
        <v>152</v>
      </c>
      <c r="EC5" s="62" t="s">
        <v>153</v>
      </c>
      <c r="ED5" s="62" t="s">
        <v>143</v>
      </c>
      <c r="EE5" s="62" t="s">
        <v>156</v>
      </c>
      <c r="EF5" s="62" t="s">
        <v>145</v>
      </c>
      <c r="EG5" s="62" t="s">
        <v>146</v>
      </c>
      <c r="EH5" s="62" t="s">
        <v>155</v>
      </c>
      <c r="EI5" s="62" t="s">
        <v>148</v>
      </c>
      <c r="EJ5" s="62" t="s">
        <v>149</v>
      </c>
      <c r="EK5" s="62" t="s">
        <v>150</v>
      </c>
      <c r="EL5" s="62" t="s">
        <v>151</v>
      </c>
      <c r="EM5" s="62" t="s">
        <v>152</v>
      </c>
      <c r="EN5" s="62" t="s">
        <v>158</v>
      </c>
      <c r="EO5" s="62" t="s">
        <v>143</v>
      </c>
      <c r="EP5" s="62" t="s">
        <v>144</v>
      </c>
      <c r="EQ5" s="62" t="s">
        <v>145</v>
      </c>
      <c r="ER5" s="62" t="s">
        <v>146</v>
      </c>
      <c r="ES5" s="62" t="s">
        <v>155</v>
      </c>
      <c r="ET5" s="62" t="s">
        <v>148</v>
      </c>
      <c r="EU5" s="62" t="s">
        <v>149</v>
      </c>
      <c r="EV5" s="62" t="s">
        <v>150</v>
      </c>
      <c r="EW5" s="62" t="s">
        <v>151</v>
      </c>
      <c r="EX5" s="62" t="s">
        <v>152</v>
      </c>
      <c r="EY5" s="62" t="s">
        <v>153</v>
      </c>
    </row>
    <row r="6" spans="1:155" s="67" customFormat="1">
      <c r="A6" s="48" t="s">
        <v>159</v>
      </c>
      <c r="B6" s="63">
        <f>B8</f>
        <v>2020</v>
      </c>
      <c r="C6" s="63">
        <f t="shared" ref="C6:M6" si="2">C8</f>
        <v>428779</v>
      </c>
      <c r="D6" s="63">
        <f t="shared" si="2"/>
        <v>46</v>
      </c>
      <c r="E6" s="63">
        <f t="shared" si="2"/>
        <v>6</v>
      </c>
      <c r="F6" s="63">
        <f t="shared" si="2"/>
        <v>0</v>
      </c>
      <c r="G6" s="63">
        <f t="shared" si="2"/>
        <v>7</v>
      </c>
      <c r="H6" s="157" t="str">
        <f>IF(H8&lt;&gt;I8,H8,"")&amp;IF(I8&lt;&gt;J8,I8,"")&amp;"　"&amp;J8</f>
        <v>長崎県長崎県病院企業団　上対馬病院</v>
      </c>
      <c r="I6" s="158"/>
      <c r="J6" s="159"/>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14</v>
      </c>
      <c r="R6" s="63" t="str">
        <f t="shared" si="3"/>
        <v>-</v>
      </c>
      <c r="S6" s="63" t="str">
        <f t="shared" si="3"/>
        <v>ド 透 訓</v>
      </c>
      <c r="T6" s="63" t="str">
        <f t="shared" si="3"/>
        <v>救 へ 輪</v>
      </c>
      <c r="U6" s="64" t="str">
        <f>U8</f>
        <v>-</v>
      </c>
      <c r="V6" s="64">
        <f>V8</f>
        <v>5554</v>
      </c>
      <c r="W6" s="63" t="str">
        <f>W8</f>
        <v>第１種該当</v>
      </c>
      <c r="X6" s="63" t="str">
        <f t="shared" ref="X6" si="4">X8</f>
        <v>-</v>
      </c>
      <c r="Y6" s="63" t="str">
        <f t="shared" si="3"/>
        <v>１０：１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103.2</v>
      </c>
      <c r="AJ6" s="65">
        <f t="shared" ref="AJ6:AR6" si="5">IF(AJ8="-",NA(),AJ8)</f>
        <v>102.6</v>
      </c>
      <c r="AK6" s="65">
        <f t="shared" si="5"/>
        <v>98</v>
      </c>
      <c r="AL6" s="65">
        <f t="shared" si="5"/>
        <v>94.3</v>
      </c>
      <c r="AM6" s="65">
        <f t="shared" si="5"/>
        <v>97.8</v>
      </c>
      <c r="AN6" s="65">
        <f t="shared" si="5"/>
        <v>98.4</v>
      </c>
      <c r="AO6" s="65">
        <f t="shared" si="5"/>
        <v>98.2</v>
      </c>
      <c r="AP6" s="65">
        <f t="shared" si="5"/>
        <v>97.5</v>
      </c>
      <c r="AQ6" s="65">
        <f t="shared" si="5"/>
        <v>97.7</v>
      </c>
      <c r="AR6" s="65">
        <f t="shared" si="5"/>
        <v>100.7</v>
      </c>
      <c r="AS6" s="65" t="str">
        <f>IF(AS8="-","【-】","【"&amp;SUBSTITUTE(TEXT(AS8,"#,##0.0"),"-","△")&amp;"】")</f>
        <v>【102.5】</v>
      </c>
      <c r="AT6" s="65">
        <f>IF(AT8="-",NA(),AT8)</f>
        <v>81.099999999999994</v>
      </c>
      <c r="AU6" s="65">
        <f t="shared" ref="AU6:BC6" si="6">IF(AU8="-",NA(),AU8)</f>
        <v>81.900000000000006</v>
      </c>
      <c r="AV6" s="65">
        <f t="shared" si="6"/>
        <v>78.2</v>
      </c>
      <c r="AW6" s="65">
        <f t="shared" si="6"/>
        <v>75.5</v>
      </c>
      <c r="AX6" s="65">
        <f t="shared" si="6"/>
        <v>73.2</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7.3</v>
      </c>
      <c r="BH6" s="65">
        <f t="shared" si="7"/>
        <v>15.7</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68.7</v>
      </c>
      <c r="BQ6" s="65">
        <f t="shared" ref="BQ6:BY6" si="8">IF(BQ8="-",NA(),BQ8)</f>
        <v>72.7</v>
      </c>
      <c r="BR6" s="65">
        <f t="shared" si="8"/>
        <v>66.7</v>
      </c>
      <c r="BS6" s="65">
        <f t="shared" si="8"/>
        <v>58.3</v>
      </c>
      <c r="BT6" s="65">
        <f t="shared" si="8"/>
        <v>53.7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26792</v>
      </c>
      <c r="CB6" s="66">
        <f t="shared" ref="CB6:CJ6" si="9">IF(CB8="-",NA(),CB8)</f>
        <v>26138</v>
      </c>
      <c r="CC6" s="66">
        <f t="shared" si="9"/>
        <v>26716</v>
      </c>
      <c r="CD6" s="66">
        <f t="shared" si="9"/>
        <v>27200</v>
      </c>
      <c r="CE6" s="66">
        <f t="shared" si="9"/>
        <v>27513</v>
      </c>
      <c r="CF6" s="66">
        <f t="shared" si="9"/>
        <v>24882</v>
      </c>
      <c r="CG6" s="66">
        <f t="shared" si="9"/>
        <v>25249</v>
      </c>
      <c r="CH6" s="66">
        <f t="shared" si="9"/>
        <v>25711</v>
      </c>
      <c r="CI6" s="66">
        <f t="shared" si="9"/>
        <v>26415</v>
      </c>
      <c r="CJ6" s="66">
        <f t="shared" si="9"/>
        <v>27227</v>
      </c>
      <c r="CK6" s="65" t="str">
        <f>IF(CK8="-","【-】","【"&amp;SUBSTITUTE(TEXT(CK8,"#,##0"),"-","△")&amp;"】")</f>
        <v>【56,733】</v>
      </c>
      <c r="CL6" s="66">
        <f>IF(CL8="-",NA(),CL8)</f>
        <v>8983</v>
      </c>
      <c r="CM6" s="66">
        <f t="shared" ref="CM6:CU6" si="10">IF(CM8="-",NA(),CM8)</f>
        <v>9070</v>
      </c>
      <c r="CN6" s="66">
        <f t="shared" si="10"/>
        <v>9144</v>
      </c>
      <c r="CO6" s="66">
        <f t="shared" si="10"/>
        <v>9493</v>
      </c>
      <c r="CP6" s="66">
        <f t="shared" si="10"/>
        <v>9641</v>
      </c>
      <c r="CQ6" s="66">
        <f t="shared" si="10"/>
        <v>8797</v>
      </c>
      <c r="CR6" s="66">
        <f t="shared" si="10"/>
        <v>8852</v>
      </c>
      <c r="CS6" s="66">
        <f t="shared" si="10"/>
        <v>9060</v>
      </c>
      <c r="CT6" s="66">
        <f t="shared" si="10"/>
        <v>9135</v>
      </c>
      <c r="CU6" s="66">
        <f t="shared" si="10"/>
        <v>9509</v>
      </c>
      <c r="CV6" s="65" t="str">
        <f>IF(CV8="-","【-】","【"&amp;SUBSTITUTE(TEXT(CV8,"#,##0"),"-","△")&amp;"】")</f>
        <v>【16,778】</v>
      </c>
      <c r="CW6" s="65">
        <f>IF(CW8="-",NA(),CW8)</f>
        <v>76.400000000000006</v>
      </c>
      <c r="CX6" s="65">
        <f t="shared" ref="CX6:DF6" si="11">IF(CX8="-",NA(),CX8)</f>
        <v>76.2</v>
      </c>
      <c r="CY6" s="65">
        <f t="shared" si="11"/>
        <v>80.099999999999994</v>
      </c>
      <c r="CZ6" s="65">
        <f t="shared" si="11"/>
        <v>85.5</v>
      </c>
      <c r="DA6" s="65">
        <f t="shared" si="11"/>
        <v>86.6</v>
      </c>
      <c r="DB6" s="65">
        <f t="shared" si="11"/>
        <v>69.5</v>
      </c>
      <c r="DC6" s="65">
        <f t="shared" si="11"/>
        <v>70.3</v>
      </c>
      <c r="DD6" s="65">
        <f t="shared" si="11"/>
        <v>71.099999999999994</v>
      </c>
      <c r="DE6" s="65">
        <f t="shared" si="11"/>
        <v>72</v>
      </c>
      <c r="DF6" s="65">
        <f t="shared" si="11"/>
        <v>77.7</v>
      </c>
      <c r="DG6" s="65" t="str">
        <f>IF(DG8="-","【-】","【"&amp;SUBSTITUTE(TEXT(DG8,"#,##0.0"),"-","△")&amp;"】")</f>
        <v>【58.8】</v>
      </c>
      <c r="DH6" s="65">
        <f>IF(DH8="-",NA(),DH8)</f>
        <v>15.1</v>
      </c>
      <c r="DI6" s="65">
        <f t="shared" ref="DI6:DQ6" si="12">IF(DI8="-",NA(),DI8)</f>
        <v>16</v>
      </c>
      <c r="DJ6" s="65">
        <f t="shared" si="12"/>
        <v>14.8</v>
      </c>
      <c r="DK6" s="65">
        <f t="shared" si="12"/>
        <v>15.7</v>
      </c>
      <c r="DL6" s="65">
        <f t="shared" si="12"/>
        <v>15.6</v>
      </c>
      <c r="DM6" s="65">
        <f t="shared" si="12"/>
        <v>17.399999999999999</v>
      </c>
      <c r="DN6" s="65">
        <f t="shared" si="12"/>
        <v>17</v>
      </c>
      <c r="DO6" s="65">
        <f t="shared" si="12"/>
        <v>16.5</v>
      </c>
      <c r="DP6" s="65">
        <f t="shared" si="12"/>
        <v>16</v>
      </c>
      <c r="DQ6" s="65">
        <f t="shared" si="12"/>
        <v>15.7</v>
      </c>
      <c r="DR6" s="65" t="str">
        <f>IF(DR8="-","【-】","【"&amp;SUBSTITUTE(TEXT(DR8,"#,##0.0"),"-","△")&amp;"】")</f>
        <v>【24.8】</v>
      </c>
      <c r="DS6" s="65">
        <f>IF(DS8="-",NA(),DS8)</f>
        <v>61.6</v>
      </c>
      <c r="DT6" s="65">
        <f t="shared" ref="DT6:EB6" si="13">IF(DT8="-",NA(),DT8)</f>
        <v>62.6</v>
      </c>
      <c r="DU6" s="65">
        <f t="shared" si="13"/>
        <v>65.400000000000006</v>
      </c>
      <c r="DV6" s="65">
        <f t="shared" si="13"/>
        <v>67.3</v>
      </c>
      <c r="DW6" s="65">
        <f t="shared" si="13"/>
        <v>65.900000000000006</v>
      </c>
      <c r="DX6" s="65">
        <f t="shared" si="13"/>
        <v>54.2</v>
      </c>
      <c r="DY6" s="65">
        <f t="shared" si="13"/>
        <v>53.8</v>
      </c>
      <c r="DZ6" s="65">
        <f t="shared" si="13"/>
        <v>56.1</v>
      </c>
      <c r="EA6" s="65">
        <f t="shared" si="13"/>
        <v>56.4</v>
      </c>
      <c r="EB6" s="65">
        <f t="shared" si="13"/>
        <v>56.9</v>
      </c>
      <c r="EC6" s="65" t="str">
        <f>IF(EC8="-","【-】","【"&amp;SUBSTITUTE(TEXT(EC8,"#,##0.0"),"-","△")&amp;"】")</f>
        <v>【54.8】</v>
      </c>
      <c r="ED6" s="65">
        <f>IF(ED8="-",NA(),ED8)</f>
        <v>70.5</v>
      </c>
      <c r="EE6" s="65">
        <f t="shared" ref="EE6:EM6" si="14">IF(EE8="-",NA(),EE8)</f>
        <v>76.3</v>
      </c>
      <c r="EF6" s="65">
        <f t="shared" si="14"/>
        <v>82.2</v>
      </c>
      <c r="EG6" s="65">
        <f t="shared" si="14"/>
        <v>82.7</v>
      </c>
      <c r="EH6" s="65">
        <f t="shared" si="14"/>
        <v>71.3</v>
      </c>
      <c r="EI6" s="65">
        <f t="shared" si="14"/>
        <v>70</v>
      </c>
      <c r="EJ6" s="65">
        <f t="shared" si="14"/>
        <v>71</v>
      </c>
      <c r="EK6" s="65">
        <f t="shared" si="14"/>
        <v>73.2</v>
      </c>
      <c r="EL6" s="65">
        <f t="shared" si="14"/>
        <v>73.400000000000006</v>
      </c>
      <c r="EM6" s="65">
        <f t="shared" si="14"/>
        <v>72.5</v>
      </c>
      <c r="EN6" s="65" t="str">
        <f>IF(EN8="-","【-】","【"&amp;SUBSTITUTE(TEXT(EN8,"#,##0.0"),"-","△")&amp;"】")</f>
        <v>【70.3】</v>
      </c>
      <c r="EO6" s="66">
        <f>IF(EO8="-",NA(),EO8)</f>
        <v>42109033</v>
      </c>
      <c r="EP6" s="66">
        <f t="shared" ref="EP6:EX6" si="15">IF(EP8="-",NA(),EP8)</f>
        <v>43249400</v>
      </c>
      <c r="EQ6" s="66">
        <f t="shared" si="15"/>
        <v>42644850</v>
      </c>
      <c r="ER6" s="66">
        <f t="shared" si="15"/>
        <v>42896283</v>
      </c>
      <c r="ES6" s="66">
        <f t="shared" si="15"/>
        <v>43259050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160</v>
      </c>
      <c r="B7" s="63">
        <f t="shared" ref="B7:AH7" si="16">B8</f>
        <v>2020</v>
      </c>
      <c r="C7" s="63">
        <f t="shared" si="16"/>
        <v>428779</v>
      </c>
      <c r="D7" s="63">
        <f t="shared" si="16"/>
        <v>46</v>
      </c>
      <c r="E7" s="63">
        <f t="shared" si="16"/>
        <v>6</v>
      </c>
      <c r="F7" s="63">
        <f t="shared" si="16"/>
        <v>0</v>
      </c>
      <c r="G7" s="63">
        <f t="shared" si="16"/>
        <v>7</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14</v>
      </c>
      <c r="R7" s="63" t="str">
        <f t="shared" si="16"/>
        <v>-</v>
      </c>
      <c r="S7" s="63" t="str">
        <f t="shared" si="16"/>
        <v>ド 透 訓</v>
      </c>
      <c r="T7" s="63" t="str">
        <f t="shared" si="16"/>
        <v>救 へ 輪</v>
      </c>
      <c r="U7" s="64" t="str">
        <f>U8</f>
        <v>-</v>
      </c>
      <c r="V7" s="64">
        <f>V8</f>
        <v>5554</v>
      </c>
      <c r="W7" s="63" t="str">
        <f>W8</f>
        <v>第１種該当</v>
      </c>
      <c r="X7" s="63" t="str">
        <f t="shared" si="16"/>
        <v>-</v>
      </c>
      <c r="Y7" s="63" t="str">
        <f t="shared" si="16"/>
        <v>１０：１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103.2</v>
      </c>
      <c r="AJ7" s="65">
        <f t="shared" ref="AJ7:AR7" si="17">AJ8</f>
        <v>102.6</v>
      </c>
      <c r="AK7" s="65">
        <f t="shared" si="17"/>
        <v>98</v>
      </c>
      <c r="AL7" s="65">
        <f t="shared" si="17"/>
        <v>94.3</v>
      </c>
      <c r="AM7" s="65">
        <f t="shared" si="17"/>
        <v>97.8</v>
      </c>
      <c r="AN7" s="65">
        <f t="shared" si="17"/>
        <v>98.4</v>
      </c>
      <c r="AO7" s="65">
        <f t="shared" si="17"/>
        <v>98.2</v>
      </c>
      <c r="AP7" s="65">
        <f t="shared" si="17"/>
        <v>97.5</v>
      </c>
      <c r="AQ7" s="65">
        <f t="shared" si="17"/>
        <v>97.7</v>
      </c>
      <c r="AR7" s="65">
        <f t="shared" si="17"/>
        <v>100.7</v>
      </c>
      <c r="AS7" s="65"/>
      <c r="AT7" s="65">
        <f>AT8</f>
        <v>81.099999999999994</v>
      </c>
      <c r="AU7" s="65">
        <f t="shared" ref="AU7:BC7" si="18">AU8</f>
        <v>81.900000000000006</v>
      </c>
      <c r="AV7" s="65">
        <f t="shared" si="18"/>
        <v>78.2</v>
      </c>
      <c r="AW7" s="65">
        <f t="shared" si="18"/>
        <v>75.5</v>
      </c>
      <c r="AX7" s="65">
        <f t="shared" si="18"/>
        <v>73.2</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7.3</v>
      </c>
      <c r="BH7" s="65">
        <f t="shared" si="19"/>
        <v>15.7</v>
      </c>
      <c r="BI7" s="65">
        <f t="shared" si="19"/>
        <v>0</v>
      </c>
      <c r="BJ7" s="65">
        <f t="shared" si="19"/>
        <v>107.2</v>
      </c>
      <c r="BK7" s="65">
        <f t="shared" si="19"/>
        <v>114.4</v>
      </c>
      <c r="BL7" s="65">
        <f t="shared" si="19"/>
        <v>117</v>
      </c>
      <c r="BM7" s="65">
        <f t="shared" si="19"/>
        <v>118.8</v>
      </c>
      <c r="BN7" s="65">
        <f t="shared" si="19"/>
        <v>136</v>
      </c>
      <c r="BO7" s="65"/>
      <c r="BP7" s="65">
        <f>BP8</f>
        <v>68.7</v>
      </c>
      <c r="BQ7" s="65">
        <f t="shared" ref="BQ7:BY7" si="20">BQ8</f>
        <v>72.7</v>
      </c>
      <c r="BR7" s="65">
        <f t="shared" si="20"/>
        <v>66.7</v>
      </c>
      <c r="BS7" s="65">
        <f t="shared" si="20"/>
        <v>58.3</v>
      </c>
      <c r="BT7" s="65">
        <f t="shared" si="20"/>
        <v>53.7</v>
      </c>
      <c r="BU7" s="65">
        <f t="shared" si="20"/>
        <v>66.8</v>
      </c>
      <c r="BV7" s="65">
        <f t="shared" si="20"/>
        <v>67.900000000000006</v>
      </c>
      <c r="BW7" s="65">
        <f t="shared" si="20"/>
        <v>66.900000000000006</v>
      </c>
      <c r="BX7" s="65">
        <f t="shared" si="20"/>
        <v>66.099999999999994</v>
      </c>
      <c r="BY7" s="65">
        <f t="shared" si="20"/>
        <v>62.3</v>
      </c>
      <c r="BZ7" s="65"/>
      <c r="CA7" s="66">
        <f>CA8</f>
        <v>26792</v>
      </c>
      <c r="CB7" s="66">
        <f t="shared" ref="CB7:CJ7" si="21">CB8</f>
        <v>26138</v>
      </c>
      <c r="CC7" s="66">
        <f t="shared" si="21"/>
        <v>26716</v>
      </c>
      <c r="CD7" s="66">
        <f t="shared" si="21"/>
        <v>27200</v>
      </c>
      <c r="CE7" s="66">
        <f t="shared" si="21"/>
        <v>27513</v>
      </c>
      <c r="CF7" s="66">
        <f t="shared" si="21"/>
        <v>24882</v>
      </c>
      <c r="CG7" s="66">
        <f t="shared" si="21"/>
        <v>25249</v>
      </c>
      <c r="CH7" s="66">
        <f t="shared" si="21"/>
        <v>25711</v>
      </c>
      <c r="CI7" s="66">
        <f t="shared" si="21"/>
        <v>26415</v>
      </c>
      <c r="CJ7" s="66">
        <f t="shared" si="21"/>
        <v>27227</v>
      </c>
      <c r="CK7" s="65"/>
      <c r="CL7" s="66">
        <f>CL8</f>
        <v>8983</v>
      </c>
      <c r="CM7" s="66">
        <f t="shared" ref="CM7:CU7" si="22">CM8</f>
        <v>9070</v>
      </c>
      <c r="CN7" s="66">
        <f t="shared" si="22"/>
        <v>9144</v>
      </c>
      <c r="CO7" s="66">
        <f t="shared" si="22"/>
        <v>9493</v>
      </c>
      <c r="CP7" s="66">
        <f t="shared" si="22"/>
        <v>9641</v>
      </c>
      <c r="CQ7" s="66">
        <f t="shared" si="22"/>
        <v>8797</v>
      </c>
      <c r="CR7" s="66">
        <f t="shared" si="22"/>
        <v>8852</v>
      </c>
      <c r="CS7" s="66">
        <f t="shared" si="22"/>
        <v>9060</v>
      </c>
      <c r="CT7" s="66">
        <f t="shared" si="22"/>
        <v>9135</v>
      </c>
      <c r="CU7" s="66">
        <f t="shared" si="22"/>
        <v>9509</v>
      </c>
      <c r="CV7" s="65"/>
      <c r="CW7" s="65">
        <f>CW8</f>
        <v>76.400000000000006</v>
      </c>
      <c r="CX7" s="65">
        <f t="shared" ref="CX7:DF7" si="23">CX8</f>
        <v>76.2</v>
      </c>
      <c r="CY7" s="65">
        <f t="shared" si="23"/>
        <v>80.099999999999994</v>
      </c>
      <c r="CZ7" s="65">
        <f t="shared" si="23"/>
        <v>85.5</v>
      </c>
      <c r="DA7" s="65">
        <f t="shared" si="23"/>
        <v>86.6</v>
      </c>
      <c r="DB7" s="65">
        <f t="shared" si="23"/>
        <v>69.5</v>
      </c>
      <c r="DC7" s="65">
        <f t="shared" si="23"/>
        <v>70.3</v>
      </c>
      <c r="DD7" s="65">
        <f t="shared" si="23"/>
        <v>71.099999999999994</v>
      </c>
      <c r="DE7" s="65">
        <f t="shared" si="23"/>
        <v>72</v>
      </c>
      <c r="DF7" s="65">
        <f t="shared" si="23"/>
        <v>77.7</v>
      </c>
      <c r="DG7" s="65"/>
      <c r="DH7" s="65">
        <f>DH8</f>
        <v>15.1</v>
      </c>
      <c r="DI7" s="65">
        <f t="shared" ref="DI7:DQ7" si="24">DI8</f>
        <v>16</v>
      </c>
      <c r="DJ7" s="65">
        <f t="shared" si="24"/>
        <v>14.8</v>
      </c>
      <c r="DK7" s="65">
        <f t="shared" si="24"/>
        <v>15.7</v>
      </c>
      <c r="DL7" s="65">
        <f t="shared" si="24"/>
        <v>15.6</v>
      </c>
      <c r="DM7" s="65">
        <f t="shared" si="24"/>
        <v>17.399999999999999</v>
      </c>
      <c r="DN7" s="65">
        <f t="shared" si="24"/>
        <v>17</v>
      </c>
      <c r="DO7" s="65">
        <f t="shared" si="24"/>
        <v>16.5</v>
      </c>
      <c r="DP7" s="65">
        <f t="shared" si="24"/>
        <v>16</v>
      </c>
      <c r="DQ7" s="65">
        <f t="shared" si="24"/>
        <v>15.7</v>
      </c>
      <c r="DR7" s="65"/>
      <c r="DS7" s="65">
        <f>DS8</f>
        <v>61.6</v>
      </c>
      <c r="DT7" s="65">
        <f t="shared" ref="DT7:EB7" si="25">DT8</f>
        <v>62.6</v>
      </c>
      <c r="DU7" s="65">
        <f t="shared" si="25"/>
        <v>65.400000000000006</v>
      </c>
      <c r="DV7" s="65">
        <f t="shared" si="25"/>
        <v>67.3</v>
      </c>
      <c r="DW7" s="65">
        <f t="shared" si="25"/>
        <v>65.900000000000006</v>
      </c>
      <c r="DX7" s="65">
        <f t="shared" si="25"/>
        <v>54.2</v>
      </c>
      <c r="DY7" s="65">
        <f t="shared" si="25"/>
        <v>53.8</v>
      </c>
      <c r="DZ7" s="65">
        <f t="shared" si="25"/>
        <v>56.1</v>
      </c>
      <c r="EA7" s="65">
        <f t="shared" si="25"/>
        <v>56.4</v>
      </c>
      <c r="EB7" s="65">
        <f t="shared" si="25"/>
        <v>56.9</v>
      </c>
      <c r="EC7" s="65"/>
      <c r="ED7" s="65">
        <f>ED8</f>
        <v>70.5</v>
      </c>
      <c r="EE7" s="65">
        <f t="shared" ref="EE7:EM7" si="26">EE8</f>
        <v>76.3</v>
      </c>
      <c r="EF7" s="65">
        <f t="shared" si="26"/>
        <v>82.2</v>
      </c>
      <c r="EG7" s="65">
        <f t="shared" si="26"/>
        <v>82.7</v>
      </c>
      <c r="EH7" s="65">
        <f t="shared" si="26"/>
        <v>71.3</v>
      </c>
      <c r="EI7" s="65">
        <f t="shared" si="26"/>
        <v>70</v>
      </c>
      <c r="EJ7" s="65">
        <f t="shared" si="26"/>
        <v>71</v>
      </c>
      <c r="EK7" s="65">
        <f t="shared" si="26"/>
        <v>73.2</v>
      </c>
      <c r="EL7" s="65">
        <f t="shared" si="26"/>
        <v>73.400000000000006</v>
      </c>
      <c r="EM7" s="65">
        <f t="shared" si="26"/>
        <v>72.5</v>
      </c>
      <c r="EN7" s="65"/>
      <c r="EO7" s="66">
        <f>EO8</f>
        <v>42109033</v>
      </c>
      <c r="EP7" s="66">
        <f t="shared" ref="EP7:EX7" si="27">EP8</f>
        <v>43249400</v>
      </c>
      <c r="EQ7" s="66">
        <f t="shared" si="27"/>
        <v>42644850</v>
      </c>
      <c r="ER7" s="66">
        <f t="shared" si="27"/>
        <v>42896283</v>
      </c>
      <c r="ES7" s="66">
        <f t="shared" si="27"/>
        <v>43259050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428779</v>
      </c>
      <c r="D8" s="68">
        <v>46</v>
      </c>
      <c r="E8" s="68">
        <v>6</v>
      </c>
      <c r="F8" s="68">
        <v>0</v>
      </c>
      <c r="G8" s="68">
        <v>7</v>
      </c>
      <c r="H8" s="68" t="s">
        <v>161</v>
      </c>
      <c r="I8" s="68" t="s">
        <v>162</v>
      </c>
      <c r="J8" s="68" t="s">
        <v>163</v>
      </c>
      <c r="K8" s="68" t="s">
        <v>164</v>
      </c>
      <c r="L8" s="68" t="s">
        <v>165</v>
      </c>
      <c r="M8" s="68" t="s">
        <v>166</v>
      </c>
      <c r="N8" s="68" t="s">
        <v>167</v>
      </c>
      <c r="O8" s="68" t="s">
        <v>168</v>
      </c>
      <c r="P8" s="68" t="s">
        <v>169</v>
      </c>
      <c r="Q8" s="69">
        <v>14</v>
      </c>
      <c r="R8" s="68" t="s">
        <v>39</v>
      </c>
      <c r="S8" s="68" t="s">
        <v>170</v>
      </c>
      <c r="T8" s="68" t="s">
        <v>171</v>
      </c>
      <c r="U8" s="69" t="s">
        <v>39</v>
      </c>
      <c r="V8" s="69">
        <v>5554</v>
      </c>
      <c r="W8" s="68" t="s">
        <v>172</v>
      </c>
      <c r="X8" s="68" t="s">
        <v>39</v>
      </c>
      <c r="Y8" s="70" t="s">
        <v>173</v>
      </c>
      <c r="Z8" s="69">
        <v>60</v>
      </c>
      <c r="AA8" s="69" t="s">
        <v>39</v>
      </c>
      <c r="AB8" s="69" t="s">
        <v>39</v>
      </c>
      <c r="AC8" s="69" t="s">
        <v>39</v>
      </c>
      <c r="AD8" s="69" t="s">
        <v>39</v>
      </c>
      <c r="AE8" s="69">
        <v>60</v>
      </c>
      <c r="AF8" s="69">
        <v>60</v>
      </c>
      <c r="AG8" s="69" t="s">
        <v>39</v>
      </c>
      <c r="AH8" s="69">
        <v>60</v>
      </c>
      <c r="AI8" s="71">
        <v>103.2</v>
      </c>
      <c r="AJ8" s="71">
        <v>102.6</v>
      </c>
      <c r="AK8" s="71">
        <v>98</v>
      </c>
      <c r="AL8" s="71">
        <v>94.3</v>
      </c>
      <c r="AM8" s="71">
        <v>97.8</v>
      </c>
      <c r="AN8" s="71">
        <v>98.4</v>
      </c>
      <c r="AO8" s="71">
        <v>98.2</v>
      </c>
      <c r="AP8" s="71">
        <v>97.5</v>
      </c>
      <c r="AQ8" s="71">
        <v>97.7</v>
      </c>
      <c r="AR8" s="71">
        <v>100.7</v>
      </c>
      <c r="AS8" s="71">
        <v>102.5</v>
      </c>
      <c r="AT8" s="71">
        <v>81.099999999999994</v>
      </c>
      <c r="AU8" s="71">
        <v>81.900000000000006</v>
      </c>
      <c r="AV8" s="71">
        <v>78.2</v>
      </c>
      <c r="AW8" s="71">
        <v>75.5</v>
      </c>
      <c r="AX8" s="71">
        <v>73.2</v>
      </c>
      <c r="AY8" s="71">
        <v>77.900000000000006</v>
      </c>
      <c r="AZ8" s="71">
        <v>78.099999999999994</v>
      </c>
      <c r="BA8" s="71">
        <v>77</v>
      </c>
      <c r="BB8" s="71">
        <v>77.099999999999994</v>
      </c>
      <c r="BC8" s="71">
        <v>73.8</v>
      </c>
      <c r="BD8" s="71">
        <v>84.7</v>
      </c>
      <c r="BE8" s="72">
        <v>0</v>
      </c>
      <c r="BF8" s="72">
        <v>0</v>
      </c>
      <c r="BG8" s="72">
        <v>7.3</v>
      </c>
      <c r="BH8" s="72">
        <v>15.7</v>
      </c>
      <c r="BI8" s="72">
        <v>0</v>
      </c>
      <c r="BJ8" s="72">
        <v>107.2</v>
      </c>
      <c r="BK8" s="72">
        <v>114.4</v>
      </c>
      <c r="BL8" s="72">
        <v>117</v>
      </c>
      <c r="BM8" s="72">
        <v>118.8</v>
      </c>
      <c r="BN8" s="72">
        <v>136</v>
      </c>
      <c r="BO8" s="72">
        <v>69.3</v>
      </c>
      <c r="BP8" s="71">
        <v>68.7</v>
      </c>
      <c r="BQ8" s="71">
        <v>72.7</v>
      </c>
      <c r="BR8" s="71">
        <v>66.7</v>
      </c>
      <c r="BS8" s="71">
        <v>58.3</v>
      </c>
      <c r="BT8" s="71">
        <v>53.7</v>
      </c>
      <c r="BU8" s="71">
        <v>66.8</v>
      </c>
      <c r="BV8" s="71">
        <v>67.900000000000006</v>
      </c>
      <c r="BW8" s="71">
        <v>66.900000000000006</v>
      </c>
      <c r="BX8" s="71">
        <v>66.099999999999994</v>
      </c>
      <c r="BY8" s="71">
        <v>62.3</v>
      </c>
      <c r="BZ8" s="71">
        <v>67.2</v>
      </c>
      <c r="CA8" s="72">
        <v>26792</v>
      </c>
      <c r="CB8" s="72">
        <v>26138</v>
      </c>
      <c r="CC8" s="72">
        <v>26716</v>
      </c>
      <c r="CD8" s="72">
        <v>27200</v>
      </c>
      <c r="CE8" s="72">
        <v>27513</v>
      </c>
      <c r="CF8" s="72">
        <v>24882</v>
      </c>
      <c r="CG8" s="72">
        <v>25249</v>
      </c>
      <c r="CH8" s="72">
        <v>25711</v>
      </c>
      <c r="CI8" s="72">
        <v>26415</v>
      </c>
      <c r="CJ8" s="72">
        <v>27227</v>
      </c>
      <c r="CK8" s="71">
        <v>56733</v>
      </c>
      <c r="CL8" s="72">
        <v>8983</v>
      </c>
      <c r="CM8" s="72">
        <v>9070</v>
      </c>
      <c r="CN8" s="72">
        <v>9144</v>
      </c>
      <c r="CO8" s="72">
        <v>9493</v>
      </c>
      <c r="CP8" s="72">
        <v>9641</v>
      </c>
      <c r="CQ8" s="72">
        <v>8797</v>
      </c>
      <c r="CR8" s="72">
        <v>8852</v>
      </c>
      <c r="CS8" s="72">
        <v>9060</v>
      </c>
      <c r="CT8" s="72">
        <v>9135</v>
      </c>
      <c r="CU8" s="72">
        <v>9509</v>
      </c>
      <c r="CV8" s="71">
        <v>16778</v>
      </c>
      <c r="CW8" s="72">
        <v>76.400000000000006</v>
      </c>
      <c r="CX8" s="72">
        <v>76.2</v>
      </c>
      <c r="CY8" s="72">
        <v>80.099999999999994</v>
      </c>
      <c r="CZ8" s="72">
        <v>85.5</v>
      </c>
      <c r="DA8" s="72">
        <v>86.6</v>
      </c>
      <c r="DB8" s="72">
        <v>69.5</v>
      </c>
      <c r="DC8" s="72">
        <v>70.3</v>
      </c>
      <c r="DD8" s="72">
        <v>71.099999999999994</v>
      </c>
      <c r="DE8" s="72">
        <v>72</v>
      </c>
      <c r="DF8" s="72">
        <v>77.7</v>
      </c>
      <c r="DG8" s="72">
        <v>58.8</v>
      </c>
      <c r="DH8" s="72">
        <v>15.1</v>
      </c>
      <c r="DI8" s="72">
        <v>16</v>
      </c>
      <c r="DJ8" s="72">
        <v>14.8</v>
      </c>
      <c r="DK8" s="72">
        <v>15.7</v>
      </c>
      <c r="DL8" s="72">
        <v>15.6</v>
      </c>
      <c r="DM8" s="72">
        <v>17.399999999999999</v>
      </c>
      <c r="DN8" s="72">
        <v>17</v>
      </c>
      <c r="DO8" s="72">
        <v>16.5</v>
      </c>
      <c r="DP8" s="72">
        <v>16</v>
      </c>
      <c r="DQ8" s="72">
        <v>15.7</v>
      </c>
      <c r="DR8" s="72">
        <v>24.8</v>
      </c>
      <c r="DS8" s="71">
        <v>61.6</v>
      </c>
      <c r="DT8" s="71">
        <v>62.6</v>
      </c>
      <c r="DU8" s="71">
        <v>65.400000000000006</v>
      </c>
      <c r="DV8" s="71">
        <v>67.3</v>
      </c>
      <c r="DW8" s="71">
        <v>65.900000000000006</v>
      </c>
      <c r="DX8" s="71">
        <v>54.2</v>
      </c>
      <c r="DY8" s="71">
        <v>53.8</v>
      </c>
      <c r="DZ8" s="71">
        <v>56.1</v>
      </c>
      <c r="EA8" s="71">
        <v>56.4</v>
      </c>
      <c r="EB8" s="71">
        <v>56.9</v>
      </c>
      <c r="EC8" s="71">
        <v>54.8</v>
      </c>
      <c r="ED8" s="71">
        <v>70.5</v>
      </c>
      <c r="EE8" s="71">
        <v>76.3</v>
      </c>
      <c r="EF8" s="71">
        <v>82.2</v>
      </c>
      <c r="EG8" s="71">
        <v>82.7</v>
      </c>
      <c r="EH8" s="71">
        <v>71.3</v>
      </c>
      <c r="EI8" s="71">
        <v>70</v>
      </c>
      <c r="EJ8" s="71">
        <v>71</v>
      </c>
      <c r="EK8" s="71">
        <v>73.2</v>
      </c>
      <c r="EL8" s="71">
        <v>73.400000000000006</v>
      </c>
      <c r="EM8" s="71">
        <v>72.5</v>
      </c>
      <c r="EN8" s="71">
        <v>70.3</v>
      </c>
      <c r="EO8" s="72">
        <v>42109033</v>
      </c>
      <c r="EP8" s="72">
        <v>43249400</v>
      </c>
      <c r="EQ8" s="72">
        <v>42644850</v>
      </c>
      <c r="ER8" s="72">
        <v>42896283</v>
      </c>
      <c r="ES8" s="72">
        <v>43259050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