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72.19.3.230\総務共有\経営比較分析票（総務省）\R2決算比較\"/>
    </mc:Choice>
  </mc:AlternateContent>
  <xr:revisionPtr revIDLastSave="0" documentId="13_ncr:1_{F47FF5E3-CBAD-4450-8D0F-77287C471ED0}" xr6:coauthVersionLast="47" xr6:coauthVersionMax="47" xr10:uidLastSave="{00000000-0000-0000-0000-000000000000}"/>
  <workbookProtection workbookAlgorithmName="SHA-512" workbookHashValue="z45nPvwDKWvGYniG0vxctmzH4ONhZ1dzx8f1fUOUBV01IaMbWvxIqgj06tb48Q3Jie/mNxRcnL/WRAUdGSQfMw==" workbookSaltValue="J1xWYEV+GDUS5RA+w60LdQ==" workbookSpinCount="100000" lockStructure="1"/>
  <bookViews>
    <workbookView xWindow="-120" yWindow="-120" windowWidth="20730" windowHeight="1131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AC6" i="5"/>
  <c r="AB6" i="5"/>
  <c r="AA6" i="5"/>
  <c r="Z6" i="5"/>
  <c r="Y6" i="5"/>
  <c r="X6" i="5"/>
  <c r="EG12" i="4" s="1"/>
  <c r="W6" i="5"/>
  <c r="V6" i="5"/>
  <c r="U6" i="5"/>
  <c r="T6" i="5"/>
  <c r="S6" i="5"/>
  <c r="EG10" i="4" s="1"/>
  <c r="R6" i="5"/>
  <c r="Q6" i="5"/>
  <c r="AU10" i="4" s="1"/>
  <c r="P6" i="5"/>
  <c r="B10" i="4" s="1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G90" i="4"/>
  <c r="F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CN12" i="4"/>
  <c r="AU12" i="4"/>
  <c r="B12" i="4"/>
  <c r="JW10" i="4"/>
  <c r="ID10" i="4"/>
  <c r="FZ10" i="4"/>
  <c r="CN10" i="4"/>
  <c r="LP8" i="4"/>
  <c r="JW8" i="4"/>
  <c r="ID8" i="4"/>
  <c r="FZ8" i="4"/>
  <c r="CN8" i="4"/>
  <c r="B8" i="4"/>
  <c r="IZ32" i="4" l="1"/>
  <c r="FL54" i="4"/>
  <c r="CS78" i="4"/>
  <c r="MN54" i="4"/>
  <c r="MN32" i="4"/>
  <c r="MH78" i="4"/>
  <c r="IZ54" i="4"/>
  <c r="HM78" i="4"/>
  <c r="FL32" i="4"/>
  <c r="BX54" i="4"/>
  <c r="BX32" i="4"/>
  <c r="C11" i="5"/>
  <c r="D11" i="5"/>
  <c r="E11" i="5"/>
  <c r="B11" i="5"/>
  <c r="FH78" i="4" l="1"/>
  <c r="DS54" i="4"/>
  <c r="AE54" i="4"/>
  <c r="AN78" i="4"/>
  <c r="KU54" i="4"/>
  <c r="KC78" i="4"/>
  <c r="HG54" i="4"/>
  <c r="HG32" i="4"/>
  <c r="DS32" i="4"/>
  <c r="AE32" i="4"/>
  <c r="KU32" i="4"/>
  <c r="LO78" i="4"/>
  <c r="EW32" i="4"/>
  <c r="IK54" i="4"/>
  <c r="GT78" i="4"/>
  <c r="EW54" i="4"/>
  <c r="BZ78" i="4"/>
  <c r="BI54" i="4"/>
  <c r="BI32" i="4"/>
  <c r="LY54" i="4"/>
  <c r="LY32" i="4"/>
  <c r="IK32" i="4"/>
  <c r="DD32" i="4"/>
  <c r="P32" i="4"/>
  <c r="U78" i="4"/>
  <c r="P54" i="4"/>
  <c r="KF54" i="4"/>
  <c r="KF32" i="4"/>
  <c r="JJ78" i="4"/>
  <c r="GR54" i="4"/>
  <c r="GR32" i="4"/>
  <c r="EO78" i="4"/>
  <c r="DD54" i="4"/>
  <c r="AT32" i="4"/>
  <c r="HV54" i="4"/>
  <c r="LJ32" i="4"/>
  <c r="KV78" i="4"/>
  <c r="HV32" i="4"/>
  <c r="GA78" i="4"/>
  <c r="EH54" i="4"/>
  <c r="EH32" i="4"/>
  <c r="BG78" i="4"/>
  <c r="AT54" i="4"/>
  <c r="LJ54" i="4"/>
</calcChain>
</file>

<file path=xl/sharedStrings.xml><?xml version="1.0" encoding="utf-8"?>
<sst xmlns="http://schemas.openxmlformats.org/spreadsheetml/2006/main" count="329" uniqueCount="184">
  <si>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</si>
  <si>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</si>
  <si>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</si>
  <si>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</si>
  <si>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</si>
  <si>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</si>
  <si>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</si>
  <si>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</si>
  <si>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</si>
  <si>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</si>
  <si>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</si>
  <si>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</si>
  <si>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</si>
  <si>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</si>
  <si>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</si>
  <si>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</si>
  <si>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</si>
  <si>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</si>
  <si>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</si>
  <si>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</si>
  <si>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</si>
  <si>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</si>
  <si>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</si>
  <si>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</si>
  <si>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</si>
  <si>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</si>
  <si>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</si>
  <si>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</si>
  <si>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</si>
  <si>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</si>
  <si>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</si>
  <si>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</si>
  <si>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</si>
  <si>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</si>
  <si>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</si>
  <si>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</si>
  <si>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</si>
  <si>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</si>
  <si>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</si>
  <si>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</si>
  <si>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</si>
  <si>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</si>
  <si>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</si>
  <si>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</si>
  <si>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</si>
  <si>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</si>
  <si>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</si>
  <si>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</si>
  <si>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</si>
  <si>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</si>
  <si>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</si>
  <si>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</si>
  <si>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</si>
  <si>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</si>
  <si>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</si>
  <si>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</si>
  <si>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</si>
  <si>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</si>
  <si>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</si>
  <si>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</si>
  <si>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</si>
  <si>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</si>
  <si>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</si>
  <si>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</si>
  <si>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</si>
  <si>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</si>
  <si>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</si>
  <si>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</si>
  <si>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</si>
  <si>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</si>
  <si>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</si>
  <si>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</si>
  <si>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</si>
  <si>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</si>
  <si>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</si>
  <si>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</si>
  <si>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</si>
  <si>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</si>
  <si>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</si>
  <si>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</si>
  <si>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</si>
  <si>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</si>
  <si>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</si>
  <si>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</si>
  <si>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</si>
  <si>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</si>
  <si>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</si>
  <si>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</si>
  <si>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</si>
  <si>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</si>
  <si>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</si>
  <si>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</si>
  <si>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</si>
  <si>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</si>
  <si>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</si>
  <si>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</si>
  <si>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</si>
  <si>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</si>
  <si>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</si>
  <si>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</si>
  <si>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</si>
  <si>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</si>
  <si>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</si>
  <si>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</si>
  <si>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</si>
  <si>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</si>
  <si>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</si>
  <si>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</si>
  <si>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</si>
  <si>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</si>
  <si>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</si>
  <si>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</si>
  <si>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</si>
  <si>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</si>
  <si>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</si>
  <si>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</si>
  <si>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</si>
  <si>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</si>
  <si>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</si>
  <si>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</si>
  <si>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</si>
  <si>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</si>
  <si>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</si>
  <si>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</si>
  <si>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</si>
  <si>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</si>
  <si>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</si>
  <si>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</si>
  <si>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</si>
  <si>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</si>
  <si>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</si>
  <si>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</si>
  <si>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</si>
  <si>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</si>
  <si>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</si>
  <si>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</si>
  <si>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</si>
  <si>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</si>
  <si>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</si>
  <si>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</si>
  <si>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</si>
  <si>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</si>
  <si>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</si>
  <si>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</si>
  <si>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</si>
  <si>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</si>
  <si>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</si>
  <si>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</si>
  <si>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</si>
  <si>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</si>
  <si>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</si>
  <si>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</si>
  <si>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</si>
  <si>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</si>
  <si>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</si>
  <si>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</si>
  <si>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</si>
  <si>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</si>
  <si>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</si>
  <si>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</si>
  <si>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</si>
  <si>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</si>
  <si>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</si>
  <si>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</si>
  <si>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長崎県</t>
  </si>
  <si>
    <t>長崎県病院企業団</t>
  </si>
  <si>
    <t>精神医療センター</t>
  </si>
  <si>
    <t>条例全部</t>
  </si>
  <si>
    <t>病院事業</t>
  </si>
  <si>
    <t>精神科病院</t>
  </si>
  <si>
    <t>精神病院</t>
  </si>
  <si>
    <t>学術・研究機関出身</t>
  </si>
  <si>
    <t>直営</t>
  </si>
  <si>
    <t>臨 感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</si>
  <si>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</si>
  <si>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</si>
  <si>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</si>
  <si>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</si>
  <si>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</si>
  <si>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</si>
  <si>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</si>
  <si>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長崎県精神科医療の拠点病院として、精神科救
急患者に24時間・365日対応する精神科救急医療
センターの運営の受託、児童・思春期専門の病棟
の開設、高度専門医療としての司法精神医療を行
う医療観察法病棟の設置及び難病疾患のための電
気けいれん療法（ECT）センターの設置など、民
間医療機関では対応困難な医療を提供している。
また、精神科医師の離島地区への派遣、精神科医
師確保などの取組に努め、地域の精神科医療の維
持・発展に貢献している。</t>
    <phoneticPr fontId="5"/>
  </si>
  <si>
    <t>　「①経常収支比率」、「②医業収支比率」は、
例年類似病院平均値を上回っており、「③累積欠
損金比率」はゼロである。要因としては、精神科
救急医療及び司法精神医療などの実施により、
「⑤入院患者1人1日当たり収益」、「⑥外来患者
1人1日当たり収益」を、高水準で計上しているこ
とが挙げられる。
　「④病床利用率」及び「⑦職員給与費対医業収
益比率」は、類似病院平均値より数値はよいもの
の、「⑧材料費対医業収益比率」は、類似病院平
均値を上回っているため、共同購入事業の推進等
により、材料費の削減に積極的に取り組み、改善
する必要がある。</t>
    <phoneticPr fontId="5"/>
  </si>
  <si>
    <t>　建物は昭和60年5月に建設されてから、令和2
年度末で35年を経過している。（医療観察法病棟
は平成20年度に建設。）
　主に建物の減価償却に伴い、「①有形固定資産
減価償却率」は、増加傾向にある。なお、建設工
事に伴い整備した構築物、建物附属設備及び器械
備品などは、大部分が耐用年数を過ぎ、残存価額
のみとなっている。
　同様に、「②器械備品減価償却率」も増加傾向
にあり、類似病院平均値を上回っていることか
ら、老朽化が進行していると判断できる。
　今後、大規模な修繕・改修が必要になることが
考えられるため、計画的な更新等を検討・実施し
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</si>
</sst>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77.400000000000006</c:v>
                </c:pt>
                <c:pt idx="1">
                  <c:v>79.599999999999994</c:v>
                </c:pt>
                <c:pt idx="2">
                  <c:v>72.2</c:v>
                </c:pt>
                <c:pt idx="3">
                  <c:v>72.900000000000006</c:v>
                </c:pt>
                <c:pt idx="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5-45AE-91CA-E0E5BE7A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72.3</c:v>
                </c:pt>
                <c:pt idx="2">
                  <c:v>72.099999999999994</c:v>
                </c:pt>
                <c:pt idx="3">
                  <c:v>69.8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5-45AE-91CA-E0E5BE7A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15894</c:v>
                </c:pt>
                <c:pt idx="1">
                  <c:v>16417</c:v>
                </c:pt>
                <c:pt idx="2">
                  <c:v>15124</c:v>
                </c:pt>
                <c:pt idx="3">
                  <c:v>13974</c:v>
                </c:pt>
                <c:pt idx="4">
                  <c:v>14425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4-40C1-8A0D-E81B63E7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8502</c:v>
                </c:pt>
                <c:pt idx="1">
                  <c:v>8542</c:v>
                </c:pt>
                <c:pt idx="2">
                  <c:v>8518</c:v>
                </c:pt>
                <c:pt idx="3">
                  <c:v>7891</c:v>
                </c:pt>
                <c:pt idx="4">
                  <c:v>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4-40C1-8A0D-E81B63E7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29974</c:v>
                </c:pt>
                <c:pt idx="1">
                  <c:v>29823</c:v>
                </c:pt>
                <c:pt idx="2">
                  <c:v>30319</c:v>
                </c:pt>
                <c:pt idx="3">
                  <c:v>28922</c:v>
                </c:pt>
                <c:pt idx="4">
                  <c:v>29126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E-4273-977E-6AE11C143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20681</c:v>
                </c:pt>
                <c:pt idx="1">
                  <c:v>21037</c:v>
                </c:pt>
                <c:pt idx="2">
                  <c:v>21418</c:v>
                </c:pt>
                <c:pt idx="3">
                  <c:v>21604</c:v>
                </c:pt>
                <c:pt idx="4">
                  <c:v>22234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E-4273-977E-6AE11C143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6-4FAE-934D-28A97B57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163.19999999999999</c:v>
                </c:pt>
                <c:pt idx="1">
                  <c:v>179</c:v>
                </c:pt>
                <c:pt idx="2">
                  <c:v>176.9</c:v>
                </c:pt>
                <c:pt idx="3">
                  <c:v>177.9</c:v>
                </c:pt>
                <c:pt idx="4">
                  <c:v>197.8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6-4FAE-934D-28A97B57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84.8</c:v>
                </c:pt>
                <c:pt idx="2">
                  <c:v>80.3</c:v>
                </c:pt>
                <c:pt idx="3">
                  <c:v>80.400000000000006</c:v>
                </c:pt>
                <c:pt idx="4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E-42AC-8896-9813FE60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68.900000000000006</c:v>
                </c:pt>
                <c:pt idx="2">
                  <c:v>68.400000000000006</c:v>
                </c:pt>
                <c:pt idx="3">
                  <c:v>66.900000000000006</c:v>
                </c:pt>
                <c:pt idx="4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E-42AC-8896-9813FE60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108.8</c:v>
                </c:pt>
                <c:pt idx="1">
                  <c:v>107.8</c:v>
                </c:pt>
                <c:pt idx="2">
                  <c:v>104.8</c:v>
                </c:pt>
                <c:pt idx="3">
                  <c:v>105.5</c:v>
                </c:pt>
                <c:pt idx="4">
                  <c:v>113.1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D-42FB-B8CF-39F3F0A5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100.9</c:v>
                </c:pt>
                <c:pt idx="2">
                  <c:v>100.9</c:v>
                </c:pt>
                <c:pt idx="3">
                  <c:v>99.7</c:v>
                </c:pt>
                <c:pt idx="4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D-42FB-B8CF-39F3F0A5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55.4</c:v>
                </c:pt>
                <c:pt idx="1">
                  <c:v>58.1</c:v>
                </c:pt>
                <c:pt idx="2">
                  <c:v>61.1</c:v>
                </c:pt>
                <c:pt idx="3">
                  <c:v>62.5</c:v>
                </c:pt>
                <c:pt idx="4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3-4C26-A728-FCD9F76A1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48.4</c:v>
                </c:pt>
                <c:pt idx="2">
                  <c:v>50.2</c:v>
                </c:pt>
                <c:pt idx="3">
                  <c:v>52.3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3-4C26-A728-FCD9F76A1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58.5</c:v>
                </c:pt>
                <c:pt idx="1">
                  <c:v>64.8</c:v>
                </c:pt>
                <c:pt idx="2">
                  <c:v>71.599999999999994</c:v>
                </c:pt>
                <c:pt idx="3">
                  <c:v>74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4-4F65-A766-DF15DE44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70</c:v>
                </c:pt>
                <c:pt idx="2">
                  <c:v>68.2</c:v>
                </c:pt>
                <c:pt idx="3">
                  <c:v>69.5</c:v>
                </c:pt>
                <c:pt idx="4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4-4F65-A766-DF15DE44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26052719</c:v>
                </c:pt>
                <c:pt idx="1">
                  <c:v>26161223</c:v>
                </c:pt>
                <c:pt idx="2">
                  <c:v>26201360</c:v>
                </c:pt>
                <c:pt idx="3">
                  <c:v>26859302</c:v>
                </c:pt>
                <c:pt idx="4">
                  <c:v>26939482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5-4CF0-809F-89557C1A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26996532</c:v>
                </c:pt>
                <c:pt idx="1">
                  <c:v>27577179</c:v>
                </c:pt>
                <c:pt idx="2">
                  <c:v>27722473</c:v>
                </c:pt>
                <c:pt idx="3">
                  <c:v>27879712</c:v>
                </c:pt>
                <c:pt idx="4">
                  <c:v>28287536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5-4CF0-809F-89557C1A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11.4</c:v>
                </c:pt>
                <c:pt idx="2">
                  <c:v>11.2</c:v>
                </c:pt>
                <c:pt idx="3">
                  <c:v>10.9</c:v>
                </c:pt>
                <c:pt idx="4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AC1-9AAE-EB31B5BF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7.9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D-4AC1-9AAE-EB31B5BF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82.7</c:v>
                </c:pt>
                <c:pt idx="1">
                  <c:v>81.400000000000006</c:v>
                </c:pt>
                <c:pt idx="2">
                  <c:v>86.3</c:v>
                </c:pt>
                <c:pt idx="3">
                  <c:v>87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1-4457-8313-62DCDC318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85.6</c:v>
                </c:pt>
                <c:pt idx="1">
                  <c:v>86.5</c:v>
                </c:pt>
                <c:pt idx="2">
                  <c:v>87.6</c:v>
                </c:pt>
                <c:pt idx="3">
                  <c:v>89.7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1-4457-8313-62DCDC318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40" zoomScaleNormal="40" zoomScaleSheetLayoutView="70" workbookViewId="0">
      <selection activeCell="OP6" sqref="OP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長崎県長崎県病院企業団　精神医療センター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 t="str">
        <f>データ!Z6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臨 感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データ!AC6</f>
        <v>139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139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13161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１５：１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 t="str">
        <f>データ!AF6</f>
        <v>-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 t="str">
        <f>データ!AH6</f>
        <v>-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108.8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107.8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104.8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105.5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113.1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84.7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84.8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80.3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80.400000000000006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85.1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77.400000000000006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79.599999999999994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72.2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72.900000000000006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79.7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101.2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100.9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100.9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99.7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102.3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69.400000000000006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68.900000000000006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68.400000000000006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66.900000000000006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64.8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163.19999999999999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179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176.9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177.9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197.8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73.400000000000006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72.3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72.099999999999994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69.8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182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183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29974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29823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30319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28922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29126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15894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16417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15124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13974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14425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82.7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81.400000000000006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86.3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87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83.1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10.7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11.4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11.2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10.9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9.6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20681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21037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21418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21604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22234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8502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8542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8518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7891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8706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85.6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86.5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87.6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89.7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92.2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8.1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8.1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7.9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7.9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183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55.4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58.1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61.1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62.5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65.400000000000006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58.5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64.8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71.599999999999994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74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76.3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26052719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26161223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26201360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26859302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26939482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46.7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48.4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50.2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52.3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54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66.3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70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68.2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69.5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67.5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26996532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27577179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27722473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27879712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28287536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VMOUJCNF2KjvYhEAjtIDdJWmHOXEVoUFeIUOtBikSLCzyFIbPN+3RkiCEaBA81HubLlilrcNy0DbKaKIDTAOsQ==" saltValue="OGLhnVcNqu0DqinlzC6Zy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105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107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110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115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153</v>
      </c>
      <c r="AU5" s="62" t="s">
        <v>154</v>
      </c>
      <c r="AV5" s="62" t="s">
        <v>144</v>
      </c>
      <c r="AW5" s="62" t="s">
        <v>145</v>
      </c>
      <c r="AX5" s="62" t="s">
        <v>155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156</v>
      </c>
      <c r="BQ5" s="62" t="s">
        <v>157</v>
      </c>
      <c r="BR5" s="62" t="s">
        <v>144</v>
      </c>
      <c r="BS5" s="62" t="s">
        <v>158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154</v>
      </c>
      <c r="CC5" s="62" t="s">
        <v>144</v>
      </c>
      <c r="CD5" s="62" t="s">
        <v>158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156</v>
      </c>
      <c r="CM5" s="62" t="s">
        <v>157</v>
      </c>
      <c r="CN5" s="62" t="s">
        <v>159</v>
      </c>
      <c r="CO5" s="62" t="s">
        <v>158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159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154</v>
      </c>
      <c r="DJ5" s="62" t="s">
        <v>144</v>
      </c>
      <c r="DK5" s="62" t="s">
        <v>158</v>
      </c>
      <c r="DL5" s="62" t="s">
        <v>160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156</v>
      </c>
      <c r="DT5" s="62" t="s">
        <v>154</v>
      </c>
      <c r="DU5" s="62" t="s">
        <v>159</v>
      </c>
      <c r="DV5" s="62" t="s">
        <v>145</v>
      </c>
      <c r="DW5" s="62" t="s">
        <v>155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153</v>
      </c>
      <c r="EE5" s="62" t="s">
        <v>154</v>
      </c>
      <c r="EF5" s="62" t="s">
        <v>144</v>
      </c>
      <c r="EG5" s="62" t="s">
        <v>145</v>
      </c>
      <c r="EH5" s="62" t="s">
        <v>155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161</v>
      </c>
      <c r="EO5" s="62" t="s">
        <v>156</v>
      </c>
      <c r="EP5" s="62" t="s">
        <v>154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162</v>
      </c>
      <c r="B6" s="63">
        <f>B8</f>
        <v>2020</v>
      </c>
      <c r="C6" s="63">
        <f t="shared" ref="C6:M6" si="2">C8</f>
        <v>428779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11</v>
      </c>
      <c r="H6" s="155" t="str">
        <f>IF(H8&lt;&gt;I8,H8,"")&amp;IF(I8&lt;&gt;J8,I8,"")&amp;"　"&amp;J8</f>
        <v>長崎県長崎県病院企業団　精神医療センター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学術・研究機関出身</v>
      </c>
      <c r="P6" s="63" t="str">
        <f>P8</f>
        <v>直営</v>
      </c>
      <c r="Q6" s="64">
        <f t="shared" ref="Q6:AH6" si="3">Q8</f>
        <v>3</v>
      </c>
      <c r="R6" s="63" t="str">
        <f t="shared" si="3"/>
        <v>-</v>
      </c>
      <c r="S6" s="63" t="str">
        <f t="shared" si="3"/>
        <v>-</v>
      </c>
      <c r="T6" s="63" t="str">
        <f t="shared" si="3"/>
        <v>臨 感</v>
      </c>
      <c r="U6" s="64" t="str">
        <f>U8</f>
        <v>-</v>
      </c>
      <c r="V6" s="64">
        <f>V8</f>
        <v>13161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１５：１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139</v>
      </c>
      <c r="AD6" s="64" t="str">
        <f t="shared" si="3"/>
        <v>-</v>
      </c>
      <c r="AE6" s="64">
        <f t="shared" si="3"/>
        <v>139</v>
      </c>
      <c r="AF6" s="64" t="str">
        <f t="shared" si="3"/>
        <v>-</v>
      </c>
      <c r="AG6" s="64" t="str">
        <f t="shared" si="3"/>
        <v>-</v>
      </c>
      <c r="AH6" s="64" t="str">
        <f t="shared" si="3"/>
        <v>-</v>
      </c>
      <c r="AI6" s="65">
        <f>IF(AI8="-",NA(),AI8)</f>
        <v>108.8</v>
      </c>
      <c r="AJ6" s="65">
        <f t="shared" ref="AJ6:AR6" si="5">IF(AJ8="-",NA(),AJ8)</f>
        <v>107.8</v>
      </c>
      <c r="AK6" s="65">
        <f t="shared" si="5"/>
        <v>104.8</v>
      </c>
      <c r="AL6" s="65">
        <f t="shared" si="5"/>
        <v>105.5</v>
      </c>
      <c r="AM6" s="65">
        <f t="shared" si="5"/>
        <v>113.1</v>
      </c>
      <c r="AN6" s="65">
        <f t="shared" si="5"/>
        <v>101.2</v>
      </c>
      <c r="AO6" s="65">
        <f t="shared" si="5"/>
        <v>100.9</v>
      </c>
      <c r="AP6" s="65">
        <f t="shared" si="5"/>
        <v>100.9</v>
      </c>
      <c r="AQ6" s="65">
        <f t="shared" si="5"/>
        <v>99.7</v>
      </c>
      <c r="AR6" s="65">
        <f t="shared" si="5"/>
        <v>102.3</v>
      </c>
      <c r="AS6" s="65" t="str">
        <f>IF(AS8="-","【-】","【"&amp;SUBSTITUTE(TEXT(AS8,"#,##0.0"),"-","△")&amp;"】")</f>
        <v>【102.5】</v>
      </c>
      <c r="AT6" s="65">
        <f>IF(AT8="-",NA(),AT8)</f>
        <v>84.7</v>
      </c>
      <c r="AU6" s="65">
        <f t="shared" ref="AU6:BC6" si="6">IF(AU8="-",NA(),AU8)</f>
        <v>84.8</v>
      </c>
      <c r="AV6" s="65">
        <f t="shared" si="6"/>
        <v>80.3</v>
      </c>
      <c r="AW6" s="65">
        <f t="shared" si="6"/>
        <v>80.400000000000006</v>
      </c>
      <c r="AX6" s="65">
        <f t="shared" si="6"/>
        <v>85.1</v>
      </c>
      <c r="AY6" s="65">
        <f t="shared" si="6"/>
        <v>69.400000000000006</v>
      </c>
      <c r="AZ6" s="65">
        <f t="shared" si="6"/>
        <v>68.900000000000006</v>
      </c>
      <c r="BA6" s="65">
        <f t="shared" si="6"/>
        <v>68.400000000000006</v>
      </c>
      <c r="BB6" s="65">
        <f t="shared" si="6"/>
        <v>66.900000000000006</v>
      </c>
      <c r="BC6" s="65">
        <f t="shared" si="6"/>
        <v>64.8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163.19999999999999</v>
      </c>
      <c r="BK6" s="65">
        <f t="shared" si="7"/>
        <v>179</v>
      </c>
      <c r="BL6" s="65">
        <f t="shared" si="7"/>
        <v>176.9</v>
      </c>
      <c r="BM6" s="65">
        <f t="shared" si="7"/>
        <v>177.9</v>
      </c>
      <c r="BN6" s="65">
        <f t="shared" si="7"/>
        <v>197.8</v>
      </c>
      <c r="BO6" s="65" t="str">
        <f>IF(BO8="-","【-】","【"&amp;SUBSTITUTE(TEXT(BO8,"#,##0.0"),"-","△")&amp;"】")</f>
        <v>【69.3】</v>
      </c>
      <c r="BP6" s="65">
        <f>IF(BP8="-",NA(),BP8)</f>
        <v>77.400000000000006</v>
      </c>
      <c r="BQ6" s="65">
        <f t="shared" ref="BQ6:BY6" si="8">IF(BQ8="-",NA(),BQ8)</f>
        <v>79.599999999999994</v>
      </c>
      <c r="BR6" s="65">
        <f t="shared" si="8"/>
        <v>72.2</v>
      </c>
      <c r="BS6" s="65">
        <f t="shared" si="8"/>
        <v>72.900000000000006</v>
      </c>
      <c r="BT6" s="65">
        <f t="shared" si="8"/>
        <v>79.7</v>
      </c>
      <c r="BU6" s="65">
        <f t="shared" si="8"/>
        <v>73.400000000000006</v>
      </c>
      <c r="BV6" s="65">
        <f t="shared" si="8"/>
        <v>72.3</v>
      </c>
      <c r="BW6" s="65">
        <f t="shared" si="8"/>
        <v>72.099999999999994</v>
      </c>
      <c r="BX6" s="65">
        <f t="shared" si="8"/>
        <v>69.8</v>
      </c>
      <c r="BY6" s="65">
        <f t="shared" si="8"/>
        <v>65.3</v>
      </c>
      <c r="BZ6" s="65" t="str">
        <f>IF(BZ8="-","【-】","【"&amp;SUBSTITUTE(TEXT(BZ8,"#,##0.0"),"-","△")&amp;"】")</f>
        <v>【67.2】</v>
      </c>
      <c r="CA6" s="66">
        <f>IF(CA8="-",NA(),CA8)</f>
        <v>29974</v>
      </c>
      <c r="CB6" s="66">
        <f t="shared" ref="CB6:CJ6" si="9">IF(CB8="-",NA(),CB8)</f>
        <v>29823</v>
      </c>
      <c r="CC6" s="66">
        <f t="shared" si="9"/>
        <v>30319</v>
      </c>
      <c r="CD6" s="66">
        <f t="shared" si="9"/>
        <v>28922</v>
      </c>
      <c r="CE6" s="66">
        <f t="shared" si="9"/>
        <v>29126</v>
      </c>
      <c r="CF6" s="66">
        <f t="shared" si="9"/>
        <v>20681</v>
      </c>
      <c r="CG6" s="66">
        <f t="shared" si="9"/>
        <v>21037</v>
      </c>
      <c r="CH6" s="66">
        <f t="shared" si="9"/>
        <v>21418</v>
      </c>
      <c r="CI6" s="66">
        <f t="shared" si="9"/>
        <v>21604</v>
      </c>
      <c r="CJ6" s="66">
        <f t="shared" si="9"/>
        <v>22234</v>
      </c>
      <c r="CK6" s="65" t="str">
        <f>IF(CK8="-","【-】","【"&amp;SUBSTITUTE(TEXT(CK8,"#,##0"),"-","△")&amp;"】")</f>
        <v>【56,733】</v>
      </c>
      <c r="CL6" s="66">
        <f>IF(CL8="-",NA(),CL8)</f>
        <v>15894</v>
      </c>
      <c r="CM6" s="66">
        <f t="shared" ref="CM6:CU6" si="10">IF(CM8="-",NA(),CM8)</f>
        <v>16417</v>
      </c>
      <c r="CN6" s="66">
        <f t="shared" si="10"/>
        <v>15124</v>
      </c>
      <c r="CO6" s="66">
        <f t="shared" si="10"/>
        <v>13974</v>
      </c>
      <c r="CP6" s="66">
        <f t="shared" si="10"/>
        <v>14425</v>
      </c>
      <c r="CQ6" s="66">
        <f t="shared" si="10"/>
        <v>8502</v>
      </c>
      <c r="CR6" s="66">
        <f t="shared" si="10"/>
        <v>8542</v>
      </c>
      <c r="CS6" s="66">
        <f t="shared" si="10"/>
        <v>8518</v>
      </c>
      <c r="CT6" s="66">
        <f t="shared" si="10"/>
        <v>7891</v>
      </c>
      <c r="CU6" s="66">
        <f t="shared" si="10"/>
        <v>8706</v>
      </c>
      <c r="CV6" s="65" t="str">
        <f>IF(CV8="-","【-】","【"&amp;SUBSTITUTE(TEXT(CV8,"#,##0"),"-","△")&amp;"】")</f>
        <v>【16,778】</v>
      </c>
      <c r="CW6" s="65">
        <f>IF(CW8="-",NA(),CW8)</f>
        <v>82.7</v>
      </c>
      <c r="CX6" s="65">
        <f t="shared" ref="CX6:DF6" si="11">IF(CX8="-",NA(),CX8)</f>
        <v>81.400000000000006</v>
      </c>
      <c r="CY6" s="65">
        <f t="shared" si="11"/>
        <v>86.3</v>
      </c>
      <c r="CZ6" s="65">
        <f t="shared" si="11"/>
        <v>87</v>
      </c>
      <c r="DA6" s="65">
        <f t="shared" si="11"/>
        <v>83.1</v>
      </c>
      <c r="DB6" s="65">
        <f t="shared" si="11"/>
        <v>85.6</v>
      </c>
      <c r="DC6" s="65">
        <f t="shared" si="11"/>
        <v>86.5</v>
      </c>
      <c r="DD6" s="65">
        <f t="shared" si="11"/>
        <v>87.6</v>
      </c>
      <c r="DE6" s="65">
        <f t="shared" si="11"/>
        <v>89.7</v>
      </c>
      <c r="DF6" s="65">
        <f t="shared" si="11"/>
        <v>92.2</v>
      </c>
      <c r="DG6" s="65" t="str">
        <f>IF(DG8="-","【-】","【"&amp;SUBSTITUTE(TEXT(DG8,"#,##0.0"),"-","△")&amp;"】")</f>
        <v>【58.8】</v>
      </c>
      <c r="DH6" s="65">
        <f>IF(DH8="-",NA(),DH8)</f>
        <v>10.7</v>
      </c>
      <c r="DI6" s="65">
        <f t="shared" ref="DI6:DQ6" si="12">IF(DI8="-",NA(),DI8)</f>
        <v>11.4</v>
      </c>
      <c r="DJ6" s="65">
        <f t="shared" si="12"/>
        <v>11.2</v>
      </c>
      <c r="DK6" s="65">
        <f t="shared" si="12"/>
        <v>10.9</v>
      </c>
      <c r="DL6" s="65">
        <f t="shared" si="12"/>
        <v>9.6</v>
      </c>
      <c r="DM6" s="65">
        <f t="shared" si="12"/>
        <v>8.1</v>
      </c>
      <c r="DN6" s="65">
        <f t="shared" si="12"/>
        <v>8.1</v>
      </c>
      <c r="DO6" s="65">
        <f t="shared" si="12"/>
        <v>7.9</v>
      </c>
      <c r="DP6" s="65">
        <f t="shared" si="12"/>
        <v>8.1</v>
      </c>
      <c r="DQ6" s="65">
        <f t="shared" si="12"/>
        <v>7.9</v>
      </c>
      <c r="DR6" s="65" t="str">
        <f>IF(DR8="-","【-】","【"&amp;SUBSTITUTE(TEXT(DR8,"#,##0.0"),"-","△")&amp;"】")</f>
        <v>【24.8】</v>
      </c>
      <c r="DS6" s="65">
        <f>IF(DS8="-",NA(),DS8)</f>
        <v>55.4</v>
      </c>
      <c r="DT6" s="65">
        <f t="shared" ref="DT6:EB6" si="13">IF(DT8="-",NA(),DT8)</f>
        <v>58.1</v>
      </c>
      <c r="DU6" s="65">
        <f t="shared" si="13"/>
        <v>61.1</v>
      </c>
      <c r="DV6" s="65">
        <f t="shared" si="13"/>
        <v>62.5</v>
      </c>
      <c r="DW6" s="65">
        <f t="shared" si="13"/>
        <v>65.400000000000006</v>
      </c>
      <c r="DX6" s="65">
        <f t="shared" si="13"/>
        <v>46.7</v>
      </c>
      <c r="DY6" s="65">
        <f t="shared" si="13"/>
        <v>48.4</v>
      </c>
      <c r="DZ6" s="65">
        <f t="shared" si="13"/>
        <v>50.2</v>
      </c>
      <c r="EA6" s="65">
        <f t="shared" si="13"/>
        <v>52.3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58.5</v>
      </c>
      <c r="EE6" s="65">
        <f t="shared" ref="EE6:EM6" si="14">IF(EE8="-",NA(),EE8)</f>
        <v>64.8</v>
      </c>
      <c r="EF6" s="65">
        <f t="shared" si="14"/>
        <v>71.599999999999994</v>
      </c>
      <c r="EG6" s="65">
        <f t="shared" si="14"/>
        <v>74</v>
      </c>
      <c r="EH6" s="65">
        <f t="shared" si="14"/>
        <v>76.3</v>
      </c>
      <c r="EI6" s="65">
        <f t="shared" si="14"/>
        <v>66.3</v>
      </c>
      <c r="EJ6" s="65">
        <f t="shared" si="14"/>
        <v>70</v>
      </c>
      <c r="EK6" s="65">
        <f t="shared" si="14"/>
        <v>68.2</v>
      </c>
      <c r="EL6" s="65">
        <f t="shared" si="14"/>
        <v>69.5</v>
      </c>
      <c r="EM6" s="65">
        <f t="shared" si="14"/>
        <v>67.5</v>
      </c>
      <c r="EN6" s="65" t="str">
        <f>IF(EN8="-","【-】","【"&amp;SUBSTITUTE(TEXT(EN8,"#,##0.0"),"-","△")&amp;"】")</f>
        <v>【70.3】</v>
      </c>
      <c r="EO6" s="66">
        <f>IF(EO8="-",NA(),EO8)</f>
        <v>26052719</v>
      </c>
      <c r="EP6" s="66">
        <f t="shared" ref="EP6:EX6" si="15">IF(EP8="-",NA(),EP8)</f>
        <v>26161223</v>
      </c>
      <c r="EQ6" s="66">
        <f t="shared" si="15"/>
        <v>26201360</v>
      </c>
      <c r="ER6" s="66">
        <f t="shared" si="15"/>
        <v>26859302</v>
      </c>
      <c r="ES6" s="66">
        <f t="shared" si="15"/>
        <v>26939482</v>
      </c>
      <c r="ET6" s="66">
        <f t="shared" si="15"/>
        <v>26996532</v>
      </c>
      <c r="EU6" s="66">
        <f t="shared" si="15"/>
        <v>27577179</v>
      </c>
      <c r="EV6" s="66">
        <f t="shared" si="15"/>
        <v>27722473</v>
      </c>
      <c r="EW6" s="66">
        <f t="shared" si="15"/>
        <v>27879712</v>
      </c>
      <c r="EX6" s="66">
        <f t="shared" si="15"/>
        <v>28287536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163</v>
      </c>
      <c r="B7" s="63">
        <f t="shared" ref="B7:AH7" si="16">B8</f>
        <v>2020</v>
      </c>
      <c r="C7" s="63">
        <f t="shared" si="16"/>
        <v>428779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精神科病院</v>
      </c>
      <c r="N7" s="63" t="str">
        <f>N8</f>
        <v>精神病院</v>
      </c>
      <c r="O7" s="63" t="str">
        <f>O8</f>
        <v>学術・研究機関出身</v>
      </c>
      <c r="P7" s="63" t="str">
        <f>P8</f>
        <v>直営</v>
      </c>
      <c r="Q7" s="64">
        <f t="shared" si="16"/>
        <v>3</v>
      </c>
      <c r="R7" s="63" t="str">
        <f t="shared" si="16"/>
        <v>-</v>
      </c>
      <c r="S7" s="63" t="str">
        <f t="shared" si="16"/>
        <v>-</v>
      </c>
      <c r="T7" s="63" t="str">
        <f t="shared" si="16"/>
        <v>臨 感</v>
      </c>
      <c r="U7" s="64" t="str">
        <f>U8</f>
        <v>-</v>
      </c>
      <c r="V7" s="64">
        <f>V8</f>
        <v>13161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１５：１</v>
      </c>
      <c r="Z7" s="64" t="str">
        <f t="shared" si="16"/>
        <v>-</v>
      </c>
      <c r="AA7" s="64" t="str">
        <f t="shared" si="16"/>
        <v>-</v>
      </c>
      <c r="AB7" s="64" t="str">
        <f t="shared" si="16"/>
        <v>-</v>
      </c>
      <c r="AC7" s="64">
        <f t="shared" si="16"/>
        <v>139</v>
      </c>
      <c r="AD7" s="64" t="str">
        <f t="shared" si="16"/>
        <v>-</v>
      </c>
      <c r="AE7" s="64">
        <f t="shared" si="16"/>
        <v>139</v>
      </c>
      <c r="AF7" s="64" t="str">
        <f t="shared" si="16"/>
        <v>-</v>
      </c>
      <c r="AG7" s="64" t="str">
        <f t="shared" si="16"/>
        <v>-</v>
      </c>
      <c r="AH7" s="64" t="str">
        <f t="shared" si="16"/>
        <v>-</v>
      </c>
      <c r="AI7" s="65">
        <f>AI8</f>
        <v>108.8</v>
      </c>
      <c r="AJ7" s="65">
        <f t="shared" ref="AJ7:AR7" si="17">AJ8</f>
        <v>107.8</v>
      </c>
      <c r="AK7" s="65">
        <f t="shared" si="17"/>
        <v>104.8</v>
      </c>
      <c r="AL7" s="65">
        <f t="shared" si="17"/>
        <v>105.5</v>
      </c>
      <c r="AM7" s="65">
        <f t="shared" si="17"/>
        <v>113.1</v>
      </c>
      <c r="AN7" s="65">
        <f t="shared" si="17"/>
        <v>101.2</v>
      </c>
      <c r="AO7" s="65">
        <f t="shared" si="17"/>
        <v>100.9</v>
      </c>
      <c r="AP7" s="65">
        <f t="shared" si="17"/>
        <v>100.9</v>
      </c>
      <c r="AQ7" s="65">
        <f t="shared" si="17"/>
        <v>99.7</v>
      </c>
      <c r="AR7" s="65">
        <f t="shared" si="17"/>
        <v>102.3</v>
      </c>
      <c r="AS7" s="65"/>
      <c r="AT7" s="65">
        <f>AT8</f>
        <v>84.7</v>
      </c>
      <c r="AU7" s="65">
        <f t="shared" ref="AU7:BC7" si="18">AU8</f>
        <v>84.8</v>
      </c>
      <c r="AV7" s="65">
        <f t="shared" si="18"/>
        <v>80.3</v>
      </c>
      <c r="AW7" s="65">
        <f t="shared" si="18"/>
        <v>80.400000000000006</v>
      </c>
      <c r="AX7" s="65">
        <f t="shared" si="18"/>
        <v>85.1</v>
      </c>
      <c r="AY7" s="65">
        <f t="shared" si="18"/>
        <v>69.400000000000006</v>
      </c>
      <c r="AZ7" s="65">
        <f t="shared" si="18"/>
        <v>68.900000000000006</v>
      </c>
      <c r="BA7" s="65">
        <f t="shared" si="18"/>
        <v>68.400000000000006</v>
      </c>
      <c r="BB7" s="65">
        <f t="shared" si="18"/>
        <v>66.900000000000006</v>
      </c>
      <c r="BC7" s="65">
        <f t="shared" si="18"/>
        <v>64.8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163.19999999999999</v>
      </c>
      <c r="BK7" s="65">
        <f t="shared" si="19"/>
        <v>179</v>
      </c>
      <c r="BL7" s="65">
        <f t="shared" si="19"/>
        <v>176.9</v>
      </c>
      <c r="BM7" s="65">
        <f t="shared" si="19"/>
        <v>177.9</v>
      </c>
      <c r="BN7" s="65">
        <f t="shared" si="19"/>
        <v>197.8</v>
      </c>
      <c r="BO7" s="65"/>
      <c r="BP7" s="65">
        <f>BP8</f>
        <v>77.400000000000006</v>
      </c>
      <c r="BQ7" s="65">
        <f t="shared" ref="BQ7:BY7" si="20">BQ8</f>
        <v>79.599999999999994</v>
      </c>
      <c r="BR7" s="65">
        <f t="shared" si="20"/>
        <v>72.2</v>
      </c>
      <c r="BS7" s="65">
        <f t="shared" si="20"/>
        <v>72.900000000000006</v>
      </c>
      <c r="BT7" s="65">
        <f t="shared" si="20"/>
        <v>79.7</v>
      </c>
      <c r="BU7" s="65">
        <f t="shared" si="20"/>
        <v>73.400000000000006</v>
      </c>
      <c r="BV7" s="65">
        <f t="shared" si="20"/>
        <v>72.3</v>
      </c>
      <c r="BW7" s="65">
        <f t="shared" si="20"/>
        <v>72.099999999999994</v>
      </c>
      <c r="BX7" s="65">
        <f t="shared" si="20"/>
        <v>69.8</v>
      </c>
      <c r="BY7" s="65">
        <f t="shared" si="20"/>
        <v>65.3</v>
      </c>
      <c r="BZ7" s="65"/>
      <c r="CA7" s="66">
        <f>CA8</f>
        <v>29974</v>
      </c>
      <c r="CB7" s="66">
        <f t="shared" ref="CB7:CJ7" si="21">CB8</f>
        <v>29823</v>
      </c>
      <c r="CC7" s="66">
        <f t="shared" si="21"/>
        <v>30319</v>
      </c>
      <c r="CD7" s="66">
        <f t="shared" si="21"/>
        <v>28922</v>
      </c>
      <c r="CE7" s="66">
        <f t="shared" si="21"/>
        <v>29126</v>
      </c>
      <c r="CF7" s="66">
        <f t="shared" si="21"/>
        <v>20681</v>
      </c>
      <c r="CG7" s="66">
        <f t="shared" si="21"/>
        <v>21037</v>
      </c>
      <c r="CH7" s="66">
        <f t="shared" si="21"/>
        <v>21418</v>
      </c>
      <c r="CI7" s="66">
        <f t="shared" si="21"/>
        <v>21604</v>
      </c>
      <c r="CJ7" s="66">
        <f t="shared" si="21"/>
        <v>22234</v>
      </c>
      <c r="CK7" s="65"/>
      <c r="CL7" s="66">
        <f>CL8</f>
        <v>15894</v>
      </c>
      <c r="CM7" s="66">
        <f t="shared" ref="CM7:CU7" si="22">CM8</f>
        <v>16417</v>
      </c>
      <c r="CN7" s="66">
        <f t="shared" si="22"/>
        <v>15124</v>
      </c>
      <c r="CO7" s="66">
        <f t="shared" si="22"/>
        <v>13974</v>
      </c>
      <c r="CP7" s="66">
        <f t="shared" si="22"/>
        <v>14425</v>
      </c>
      <c r="CQ7" s="66">
        <f t="shared" si="22"/>
        <v>8502</v>
      </c>
      <c r="CR7" s="66">
        <f t="shared" si="22"/>
        <v>8542</v>
      </c>
      <c r="CS7" s="66">
        <f t="shared" si="22"/>
        <v>8518</v>
      </c>
      <c r="CT7" s="66">
        <f t="shared" si="22"/>
        <v>7891</v>
      </c>
      <c r="CU7" s="66">
        <f t="shared" si="22"/>
        <v>8706</v>
      </c>
      <c r="CV7" s="65"/>
      <c r="CW7" s="65">
        <f>CW8</f>
        <v>82.7</v>
      </c>
      <c r="CX7" s="65">
        <f t="shared" ref="CX7:DF7" si="23">CX8</f>
        <v>81.400000000000006</v>
      </c>
      <c r="CY7" s="65">
        <f t="shared" si="23"/>
        <v>86.3</v>
      </c>
      <c r="CZ7" s="65">
        <f t="shared" si="23"/>
        <v>87</v>
      </c>
      <c r="DA7" s="65">
        <f t="shared" si="23"/>
        <v>83.1</v>
      </c>
      <c r="DB7" s="65">
        <f t="shared" si="23"/>
        <v>85.6</v>
      </c>
      <c r="DC7" s="65">
        <f t="shared" si="23"/>
        <v>86.5</v>
      </c>
      <c r="DD7" s="65">
        <f t="shared" si="23"/>
        <v>87.6</v>
      </c>
      <c r="DE7" s="65">
        <f t="shared" si="23"/>
        <v>89.7</v>
      </c>
      <c r="DF7" s="65">
        <f t="shared" si="23"/>
        <v>92.2</v>
      </c>
      <c r="DG7" s="65"/>
      <c r="DH7" s="65">
        <f>DH8</f>
        <v>10.7</v>
      </c>
      <c r="DI7" s="65">
        <f t="shared" ref="DI7:DQ7" si="24">DI8</f>
        <v>11.4</v>
      </c>
      <c r="DJ7" s="65">
        <f t="shared" si="24"/>
        <v>11.2</v>
      </c>
      <c r="DK7" s="65">
        <f t="shared" si="24"/>
        <v>10.9</v>
      </c>
      <c r="DL7" s="65">
        <f t="shared" si="24"/>
        <v>9.6</v>
      </c>
      <c r="DM7" s="65">
        <f t="shared" si="24"/>
        <v>8.1</v>
      </c>
      <c r="DN7" s="65">
        <f t="shared" si="24"/>
        <v>8.1</v>
      </c>
      <c r="DO7" s="65">
        <f t="shared" si="24"/>
        <v>7.9</v>
      </c>
      <c r="DP7" s="65">
        <f t="shared" si="24"/>
        <v>8.1</v>
      </c>
      <c r="DQ7" s="65">
        <f t="shared" si="24"/>
        <v>7.9</v>
      </c>
      <c r="DR7" s="65"/>
      <c r="DS7" s="65">
        <f>DS8</f>
        <v>55.4</v>
      </c>
      <c r="DT7" s="65">
        <f t="shared" ref="DT7:EB7" si="25">DT8</f>
        <v>58.1</v>
      </c>
      <c r="DU7" s="65">
        <f t="shared" si="25"/>
        <v>61.1</v>
      </c>
      <c r="DV7" s="65">
        <f t="shared" si="25"/>
        <v>62.5</v>
      </c>
      <c r="DW7" s="65">
        <f t="shared" si="25"/>
        <v>65.400000000000006</v>
      </c>
      <c r="DX7" s="65">
        <f t="shared" si="25"/>
        <v>46.7</v>
      </c>
      <c r="DY7" s="65">
        <f t="shared" si="25"/>
        <v>48.4</v>
      </c>
      <c r="DZ7" s="65">
        <f t="shared" si="25"/>
        <v>50.2</v>
      </c>
      <c r="EA7" s="65">
        <f t="shared" si="25"/>
        <v>52.3</v>
      </c>
      <c r="EB7" s="65">
        <f t="shared" si="25"/>
        <v>54</v>
      </c>
      <c r="EC7" s="65"/>
      <c r="ED7" s="65">
        <f>ED8</f>
        <v>58.5</v>
      </c>
      <c r="EE7" s="65">
        <f t="shared" ref="EE7:EM7" si="26">EE8</f>
        <v>64.8</v>
      </c>
      <c r="EF7" s="65">
        <f t="shared" si="26"/>
        <v>71.599999999999994</v>
      </c>
      <c r="EG7" s="65">
        <f t="shared" si="26"/>
        <v>74</v>
      </c>
      <c r="EH7" s="65">
        <f t="shared" si="26"/>
        <v>76.3</v>
      </c>
      <c r="EI7" s="65">
        <f t="shared" si="26"/>
        <v>66.3</v>
      </c>
      <c r="EJ7" s="65">
        <f t="shared" si="26"/>
        <v>70</v>
      </c>
      <c r="EK7" s="65">
        <f t="shared" si="26"/>
        <v>68.2</v>
      </c>
      <c r="EL7" s="65">
        <f t="shared" si="26"/>
        <v>69.5</v>
      </c>
      <c r="EM7" s="65">
        <f t="shared" si="26"/>
        <v>67.5</v>
      </c>
      <c r="EN7" s="65"/>
      <c r="EO7" s="66">
        <f>EO8</f>
        <v>26052719</v>
      </c>
      <c r="EP7" s="66">
        <f t="shared" ref="EP7:EX7" si="27">EP8</f>
        <v>26161223</v>
      </c>
      <c r="EQ7" s="66">
        <f t="shared" si="27"/>
        <v>26201360</v>
      </c>
      <c r="ER7" s="66">
        <f t="shared" si="27"/>
        <v>26859302</v>
      </c>
      <c r="ES7" s="66">
        <f t="shared" si="27"/>
        <v>26939482</v>
      </c>
      <c r="ET7" s="66">
        <f t="shared" si="27"/>
        <v>26996532</v>
      </c>
      <c r="EU7" s="66">
        <f t="shared" si="27"/>
        <v>27577179</v>
      </c>
      <c r="EV7" s="66">
        <f t="shared" si="27"/>
        <v>27722473</v>
      </c>
      <c r="EW7" s="66">
        <f t="shared" si="27"/>
        <v>27879712</v>
      </c>
      <c r="EX7" s="66">
        <f t="shared" si="27"/>
        <v>28287536</v>
      </c>
      <c r="EY7" s="66"/>
    </row>
    <row r="8" spans="1:155" s="67" customFormat="1">
      <c r="A8" s="48"/>
      <c r="B8" s="68">
        <v>2020</v>
      </c>
      <c r="C8" s="68">
        <v>428779</v>
      </c>
      <c r="D8" s="68">
        <v>46</v>
      </c>
      <c r="E8" s="68">
        <v>6</v>
      </c>
      <c r="F8" s="68">
        <v>0</v>
      </c>
      <c r="G8" s="68">
        <v>11</v>
      </c>
      <c r="H8" s="68" t="s">
        <v>164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3</v>
      </c>
      <c r="R8" s="68" t="s">
        <v>39</v>
      </c>
      <c r="S8" s="68" t="s">
        <v>39</v>
      </c>
      <c r="T8" s="68" t="s">
        <v>173</v>
      </c>
      <c r="U8" s="69" t="s">
        <v>39</v>
      </c>
      <c r="V8" s="69">
        <v>13161</v>
      </c>
      <c r="W8" s="68" t="s">
        <v>174</v>
      </c>
      <c r="X8" s="68" t="s">
        <v>174</v>
      </c>
      <c r="Y8" s="70" t="s">
        <v>175</v>
      </c>
      <c r="Z8" s="69" t="s">
        <v>39</v>
      </c>
      <c r="AA8" s="69" t="s">
        <v>39</v>
      </c>
      <c r="AB8" s="69" t="s">
        <v>39</v>
      </c>
      <c r="AC8" s="69">
        <v>139</v>
      </c>
      <c r="AD8" s="69" t="s">
        <v>39</v>
      </c>
      <c r="AE8" s="69">
        <v>139</v>
      </c>
      <c r="AF8" s="69" t="s">
        <v>39</v>
      </c>
      <c r="AG8" s="69" t="s">
        <v>39</v>
      </c>
      <c r="AH8" s="69" t="s">
        <v>39</v>
      </c>
      <c r="AI8" s="71">
        <v>108.8</v>
      </c>
      <c r="AJ8" s="71">
        <v>107.8</v>
      </c>
      <c r="AK8" s="71">
        <v>104.8</v>
      </c>
      <c r="AL8" s="71">
        <v>105.5</v>
      </c>
      <c r="AM8" s="71">
        <v>113.1</v>
      </c>
      <c r="AN8" s="71">
        <v>101.2</v>
      </c>
      <c r="AO8" s="71">
        <v>100.9</v>
      </c>
      <c r="AP8" s="71">
        <v>100.9</v>
      </c>
      <c r="AQ8" s="71">
        <v>99.7</v>
      </c>
      <c r="AR8" s="71">
        <v>102.3</v>
      </c>
      <c r="AS8" s="71">
        <v>102.5</v>
      </c>
      <c r="AT8" s="71">
        <v>84.7</v>
      </c>
      <c r="AU8" s="71">
        <v>84.8</v>
      </c>
      <c r="AV8" s="71">
        <v>80.3</v>
      </c>
      <c r="AW8" s="71">
        <v>80.400000000000006</v>
      </c>
      <c r="AX8" s="71">
        <v>85.1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64.8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197.8</v>
      </c>
      <c r="BO8" s="72">
        <v>69.3</v>
      </c>
      <c r="BP8" s="71">
        <v>77.400000000000006</v>
      </c>
      <c r="BQ8" s="71">
        <v>79.599999999999994</v>
      </c>
      <c r="BR8" s="71">
        <v>72.2</v>
      </c>
      <c r="BS8" s="71">
        <v>72.900000000000006</v>
      </c>
      <c r="BT8" s="71">
        <v>79.7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65.3</v>
      </c>
      <c r="BZ8" s="71">
        <v>67.2</v>
      </c>
      <c r="CA8" s="72">
        <v>29974</v>
      </c>
      <c r="CB8" s="72">
        <v>29823</v>
      </c>
      <c r="CC8" s="72">
        <v>30319</v>
      </c>
      <c r="CD8" s="72">
        <v>28922</v>
      </c>
      <c r="CE8" s="72">
        <v>29126</v>
      </c>
      <c r="CF8" s="72">
        <v>20681</v>
      </c>
      <c r="CG8" s="72">
        <v>21037</v>
      </c>
      <c r="CH8" s="72">
        <v>21418</v>
      </c>
      <c r="CI8" s="72">
        <v>21604</v>
      </c>
      <c r="CJ8" s="72">
        <v>22234</v>
      </c>
      <c r="CK8" s="71">
        <v>56733</v>
      </c>
      <c r="CL8" s="72">
        <v>15894</v>
      </c>
      <c r="CM8" s="72">
        <v>16417</v>
      </c>
      <c r="CN8" s="72">
        <v>15124</v>
      </c>
      <c r="CO8" s="72">
        <v>13974</v>
      </c>
      <c r="CP8" s="72">
        <v>14425</v>
      </c>
      <c r="CQ8" s="72">
        <v>8502</v>
      </c>
      <c r="CR8" s="72">
        <v>8542</v>
      </c>
      <c r="CS8" s="72">
        <v>8518</v>
      </c>
      <c r="CT8" s="72">
        <v>7891</v>
      </c>
      <c r="CU8" s="72">
        <v>8706</v>
      </c>
      <c r="CV8" s="71">
        <v>16778</v>
      </c>
      <c r="CW8" s="72">
        <v>82.7</v>
      </c>
      <c r="CX8" s="72">
        <v>81.400000000000006</v>
      </c>
      <c r="CY8" s="72">
        <v>86.3</v>
      </c>
      <c r="CZ8" s="72">
        <v>87</v>
      </c>
      <c r="DA8" s="72">
        <v>83.1</v>
      </c>
      <c r="DB8" s="72">
        <v>85.6</v>
      </c>
      <c r="DC8" s="72">
        <v>86.5</v>
      </c>
      <c r="DD8" s="72">
        <v>87.6</v>
      </c>
      <c r="DE8" s="72">
        <v>89.7</v>
      </c>
      <c r="DF8" s="72">
        <v>92.2</v>
      </c>
      <c r="DG8" s="72">
        <v>58.8</v>
      </c>
      <c r="DH8" s="72">
        <v>10.7</v>
      </c>
      <c r="DI8" s="72">
        <v>11.4</v>
      </c>
      <c r="DJ8" s="72">
        <v>11.2</v>
      </c>
      <c r="DK8" s="72">
        <v>10.9</v>
      </c>
      <c r="DL8" s="72">
        <v>9.6</v>
      </c>
      <c r="DM8" s="72">
        <v>8.1</v>
      </c>
      <c r="DN8" s="72">
        <v>8.1</v>
      </c>
      <c r="DO8" s="72">
        <v>7.9</v>
      </c>
      <c r="DP8" s="72">
        <v>8.1</v>
      </c>
      <c r="DQ8" s="72">
        <v>7.9</v>
      </c>
      <c r="DR8" s="72">
        <v>24.8</v>
      </c>
      <c r="DS8" s="71">
        <v>55.4</v>
      </c>
      <c r="DT8" s="71">
        <v>58.1</v>
      </c>
      <c r="DU8" s="71">
        <v>61.1</v>
      </c>
      <c r="DV8" s="71">
        <v>62.5</v>
      </c>
      <c r="DW8" s="71">
        <v>65.400000000000006</v>
      </c>
      <c r="DX8" s="71">
        <v>46.7</v>
      </c>
      <c r="DY8" s="71">
        <v>48.4</v>
      </c>
      <c r="DZ8" s="71">
        <v>50.2</v>
      </c>
      <c r="EA8" s="71">
        <v>52.3</v>
      </c>
      <c r="EB8" s="71">
        <v>54</v>
      </c>
      <c r="EC8" s="71">
        <v>54.8</v>
      </c>
      <c r="ED8" s="71">
        <v>58.5</v>
      </c>
      <c r="EE8" s="71">
        <v>64.8</v>
      </c>
      <c r="EF8" s="71">
        <v>71.599999999999994</v>
      </c>
      <c r="EG8" s="71">
        <v>74</v>
      </c>
      <c r="EH8" s="71">
        <v>76.3</v>
      </c>
      <c r="EI8" s="71">
        <v>66.3</v>
      </c>
      <c r="EJ8" s="71">
        <v>70</v>
      </c>
      <c r="EK8" s="71">
        <v>68.2</v>
      </c>
      <c r="EL8" s="71">
        <v>69.5</v>
      </c>
      <c r="EM8" s="71">
        <v>67.5</v>
      </c>
      <c r="EN8" s="71">
        <v>70.3</v>
      </c>
      <c r="EO8" s="72">
        <v>26052719</v>
      </c>
      <c r="EP8" s="72">
        <v>26161223</v>
      </c>
      <c r="EQ8" s="72">
        <v>26201360</v>
      </c>
      <c r="ER8" s="72">
        <v>26859302</v>
      </c>
      <c r="ES8" s="72">
        <v>26939482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28287536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