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18.2.201\島原病院共有\22_事務\03_財務係\00_共有業務\□統計関連\⑨ 各種調査\R03\040105（財務）（1.24〆）経営比較分析表の提出依頼について\02回答\"/>
    </mc:Choice>
  </mc:AlternateContent>
  <xr:revisionPtr revIDLastSave="0" documentId="13_ncr:1_{AC0AD709-A008-4421-822E-98133DB9D5C7}" xr6:coauthVersionLast="47" xr6:coauthVersionMax="47" xr10:uidLastSave="{00000000-0000-0000-0000-000000000000}"/>
  <workbookProtection workbookAlgorithmName="SHA-512" workbookHashValue="tA9EVq1jYvE2pq7P6TLIuZxYg+2w1nyh7DNi2CLkdHlwpmtOnkMyeelQQVPGNLgu0vre7yrKeJk0l52HOxQFlw==" workbookSaltValue="IYYBEzH1qu1jCLOuDsLTF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IZ54" i="4" l="1"/>
  <c r="HM78" i="4"/>
  <c r="FL54" i="4"/>
  <c r="FL32" i="4"/>
  <c r="CS78" i="4"/>
  <c r="BX54" i="4"/>
  <c r="MN54" i="4"/>
  <c r="MN32" i="4"/>
  <c r="MH78" i="4"/>
  <c r="IZ32" i="4"/>
  <c r="BX32" i="4"/>
  <c r="C11" i="5"/>
  <c r="D11" i="5"/>
  <c r="E11" i="5"/>
  <c r="B11" i="5"/>
  <c r="KU32" i="4" l="1"/>
  <c r="AN78" i="4"/>
  <c r="AE54" i="4"/>
  <c r="AE32" i="4"/>
  <c r="KU54" i="4"/>
  <c r="KC78" i="4"/>
  <c r="HG54" i="4"/>
  <c r="HG32" i="4"/>
  <c r="FH78" i="4"/>
  <c r="DS54" i="4"/>
  <c r="DS32" i="4"/>
  <c r="LO78" i="4"/>
  <c r="IK54" i="4"/>
  <c r="IK32" i="4"/>
  <c r="GT78" i="4"/>
  <c r="BZ78" i="4"/>
  <c r="BI54" i="4"/>
  <c r="BI32" i="4"/>
  <c r="LY54" i="4"/>
  <c r="LY32" i="4"/>
  <c r="EW54" i="4"/>
  <c r="EW32" i="4"/>
  <c r="JJ78" i="4"/>
  <c r="GR32" i="4"/>
  <c r="EO78" i="4"/>
  <c r="DD54" i="4"/>
  <c r="DD32" i="4"/>
  <c r="U78" i="4"/>
  <c r="P54" i="4"/>
  <c r="P32" i="4"/>
  <c r="KF54" i="4"/>
  <c r="KF32" i="4"/>
  <c r="GR54" i="4"/>
  <c r="BG78" i="4"/>
  <c r="AT54" i="4"/>
  <c r="AT32" i="4"/>
  <c r="LJ54" i="4"/>
  <c r="LJ32" i="4"/>
  <c r="KV78" i="4"/>
  <c r="HV32" i="4"/>
  <c r="HV54" i="4"/>
  <c r="GA78" i="4"/>
  <c r="EH54" i="4"/>
  <c r="EH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<sst xmlns="http://schemas.openxmlformats.org/spreadsheetml/2006/main" count="326" uniqueCount="190">
  <si>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</si>
  <si>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</si>
  <si>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</si>
  <si>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</si>
  <si>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</si>
  <si>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</si>
  <si>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</si>
  <si>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</si>
  <si>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</si>
  <si>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</si>
  <si>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</si>
  <si>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</si>
  <si>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</si>
  <si>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</si>
  <si>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</si>
  <si>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</si>
  <si>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</si>
  <si>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</si>
  <si>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</si>
  <si>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</si>
  <si>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</si>
  <si>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</si>
  <si>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</si>
  <si>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</si>
  <si>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</si>
  <si>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</si>
  <si>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</si>
  <si>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</si>
  <si>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</si>
  <si>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</si>
  <si>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</si>
  <si>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</si>
  <si>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</si>
  <si>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</si>
  <si>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</si>
  <si>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</si>
  <si>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</si>
  <si>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</si>
  <si>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</si>
  <si>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</si>
  <si>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</si>
  <si>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</si>
  <si>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</si>
  <si>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</si>
  <si>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</si>
  <si>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</si>
  <si>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</si>
  <si>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</si>
  <si>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</si>
  <si>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</si>
  <si>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</si>
  <si>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</si>
  <si>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</si>
  <si>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</si>
  <si>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</si>
  <si>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</si>
  <si>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</si>
  <si>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</si>
  <si>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</si>
  <si>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</si>
  <si>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</si>
  <si>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</si>
  <si>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</si>
  <si>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</si>
  <si>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</si>
  <si>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</si>
  <si>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</si>
  <si>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</si>
  <si>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</si>
  <si>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</si>
  <si>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</si>
  <si>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</si>
  <si>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</si>
  <si>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</si>
  <si>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</si>
  <si>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</si>
  <si>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</si>
  <si>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</si>
  <si>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</si>
  <si>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</si>
  <si>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</si>
  <si>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</si>
  <si>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</si>
  <si>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</si>
  <si>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</si>
  <si>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</si>
  <si>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</si>
  <si>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</si>
  <si>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</si>
  <si>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</si>
  <si>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</si>
  <si>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</si>
  <si>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</si>
  <si>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</si>
  <si>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</si>
  <si>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</si>
  <si>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</si>
  <si>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</si>
  <si>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</si>
  <si>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</si>
  <si>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</si>
  <si>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</si>
  <si>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</si>
  <si>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</si>
  <si>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</si>
  <si>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</si>
  <si>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</si>
  <si>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</si>
  <si>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</si>
  <si>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</si>
  <si>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</si>
  <si>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</si>
  <si>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</si>
  <si>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</si>
  <si>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</si>
  <si>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</si>
  <si>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</si>
  <si>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</si>
  <si>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</si>
  <si>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</si>
  <si>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</si>
  <si>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</si>
  <si>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</si>
  <si>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</si>
  <si>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</si>
  <si>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</si>
  <si>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</si>
  <si>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</si>
  <si>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</si>
  <si>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</si>
  <si>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</si>
  <si>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</si>
  <si>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</si>
  <si>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</si>
  <si>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</si>
  <si>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</si>
  <si>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</si>
  <si>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</si>
  <si>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</si>
  <si>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</si>
  <si>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</si>
  <si>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</si>
  <si>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</si>
  <si>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</si>
  <si>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</si>
  <si>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</si>
  <si>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</si>
  <si>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</si>
  <si>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</si>
  <si>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</si>
  <si>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</si>
  <si>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</si>
  <si>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</si>
  <si>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</si>
  <si>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</si>
  <si>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</si>
  <si>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</si>
  <si>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</si>
  <si>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</si>
  <si>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</si>
  <si>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当該値(N-3)</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</si>
  <si>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</si>
  <si>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</si>
  <si>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</si>
  <si>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</si>
  <si>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</si>
  <si>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</si>
  <si>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</si>
  <si>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</si>
  <si>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島原病院</t>
  </si>
  <si>
    <t>条例全部</t>
  </si>
  <si>
    <t>病院事業</t>
  </si>
  <si>
    <t>一般病院</t>
  </si>
  <si>
    <t>200床以上～300床未満</t>
  </si>
  <si>
    <t>学術・研究機関出身</t>
  </si>
  <si>
    <t>直営</t>
  </si>
  <si>
    <t>対象</t>
  </si>
  <si>
    <t>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</si>
  <si>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</si>
  <si>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</si>
  <si>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</si>
  <si>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</si>
  <si>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</si>
  <si>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</si>
  <si>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</si>
  <si>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</si>
  <si>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崎県県南医療圏の急性期医療を担う地域の中核病院として急性期全般の高度専門的な医療を提供するほか、地域医療支援病院をはじめ地域がん診療連携拠点病院、高次脳卒中センター、災害医療等の機能を担っている。
　また、地域の医療福祉機関との症例検討会や公開セミナーの開催等による情報発信に取り組み、地域の健康増進に貢献している。</t>
    <phoneticPr fontId="5"/>
  </si>
  <si>
    <t>　令和２年度は単価の増加はあったが新型コロナウイルス感染症拡大による患者数の減少が顕著であった。補助金等の受入により経常収支比率は大幅に改善したが、施設や設備の改築・更新にかかる費用の増加が見込まれるため、より一層の経営改善に取り組む必要性がある。
　引き続き、医師の確保対策を図るとともに、地域医療連携による紹介患者の確保、救急隊との連携強化及び各病棟の柔軟な受け入れによる救急患者の確保など収益の確保を図ると同時に、経費削減を図りながら、積極的に経営改善に取り組んでいく。</t>
    <rPh sb="1" eb="3">
      <t>レイワ</t>
    </rPh>
    <rPh sb="7" eb="9">
      <t>タンカ</t>
    </rPh>
    <rPh sb="10" eb="12">
      <t>ゾウカ</t>
    </rPh>
    <rPh sb="17" eb="19">
      <t>シンガタ</t>
    </rPh>
    <rPh sb="26" eb="29">
      <t>カンセンショウ</t>
    </rPh>
    <rPh sb="29" eb="31">
      <t>カクダイ</t>
    </rPh>
    <rPh sb="34" eb="36">
      <t>カンジャ</t>
    </rPh>
    <rPh sb="36" eb="37">
      <t>スウ</t>
    </rPh>
    <rPh sb="38" eb="40">
      <t>ゲンショウ</t>
    </rPh>
    <rPh sb="41" eb="43">
      <t>ケンチョ</t>
    </rPh>
    <rPh sb="48" eb="51">
      <t>ホジョキン</t>
    </rPh>
    <rPh sb="51" eb="52">
      <t>トウ</t>
    </rPh>
    <rPh sb="53" eb="55">
      <t>ウケイレ</t>
    </rPh>
    <rPh sb="58" eb="62">
      <t>ケイジョウシュウシ</t>
    </rPh>
    <rPh sb="62" eb="64">
      <t>ヒリツ</t>
    </rPh>
    <rPh sb="65" eb="67">
      <t>オオハバ</t>
    </rPh>
    <rPh sb="68" eb="70">
      <t>カイゼン</t>
    </rPh>
    <rPh sb="74" eb="76">
      <t>シセツ</t>
    </rPh>
    <rPh sb="77" eb="79">
      <t>セツビ</t>
    </rPh>
    <rPh sb="80" eb="82">
      <t>カイチク</t>
    </rPh>
    <rPh sb="83" eb="85">
      <t>コウシン</t>
    </rPh>
    <rPh sb="89" eb="91">
      <t>ヒヨウ</t>
    </rPh>
    <rPh sb="92" eb="94">
      <t>ゾウカ</t>
    </rPh>
    <rPh sb="95" eb="97">
      <t>ミコ</t>
    </rPh>
    <rPh sb="105" eb="107">
      <t>イッソウ</t>
    </rPh>
    <rPh sb="108" eb="110">
      <t>ケイエイ</t>
    </rPh>
    <rPh sb="110" eb="112">
      <t>カイゼン</t>
    </rPh>
    <rPh sb="113" eb="114">
      <t>ト</t>
    </rPh>
    <rPh sb="115" eb="116">
      <t>ク</t>
    </rPh>
    <rPh sb="117" eb="120">
      <t>ヒツヨウセイ</t>
    </rPh>
    <rPh sb="126" eb="127">
      <t>ヒ</t>
    </rPh>
    <rPh sb="128" eb="129">
      <t>ツヅ</t>
    </rPh>
    <rPh sb="131" eb="133">
      <t>イシ</t>
    </rPh>
    <rPh sb="134" eb="136">
      <t>カクホ</t>
    </rPh>
    <rPh sb="136" eb="138">
      <t>タイサク</t>
    </rPh>
    <rPh sb="139" eb="140">
      <t>ハカ</t>
    </rPh>
    <rPh sb="146" eb="148">
      <t>チイキ</t>
    </rPh>
    <rPh sb="148" eb="150">
      <t>イリョウ</t>
    </rPh>
    <rPh sb="150" eb="152">
      <t>レンケイ</t>
    </rPh>
    <rPh sb="155" eb="157">
      <t>ショウカイ</t>
    </rPh>
    <rPh sb="157" eb="159">
      <t>カンジャ</t>
    </rPh>
    <rPh sb="160" eb="162">
      <t>カクホ</t>
    </rPh>
    <rPh sb="163" eb="166">
      <t>キュウキュウタイ</t>
    </rPh>
    <rPh sb="168" eb="170">
      <t>レンケイ</t>
    </rPh>
    <rPh sb="170" eb="172">
      <t>キョウカ</t>
    </rPh>
    <rPh sb="172" eb="173">
      <t>オヨ</t>
    </rPh>
    <rPh sb="174" eb="177">
      <t>カクビョウトウ</t>
    </rPh>
    <rPh sb="178" eb="180">
      <t>ジュウナン</t>
    </rPh>
    <rPh sb="181" eb="182">
      <t>ウ</t>
    </rPh>
    <rPh sb="183" eb="184">
      <t>イ</t>
    </rPh>
    <rPh sb="188" eb="190">
      <t>キュウキュウ</t>
    </rPh>
    <rPh sb="190" eb="192">
      <t>カンジャ</t>
    </rPh>
    <rPh sb="193" eb="195">
      <t>カクホ</t>
    </rPh>
    <rPh sb="197" eb="199">
      <t>シュウエキ</t>
    </rPh>
    <rPh sb="200" eb="202">
      <t>カクホ</t>
    </rPh>
    <rPh sb="203" eb="204">
      <t>ハカ</t>
    </rPh>
    <rPh sb="206" eb="208">
      <t>ドウジ</t>
    </rPh>
    <rPh sb="210" eb="212">
      <t>ケイヒ</t>
    </rPh>
    <rPh sb="212" eb="214">
      <t>サクゲン</t>
    </rPh>
    <rPh sb="215" eb="216">
      <t>ハカ</t>
    </rPh>
    <rPh sb="221" eb="224">
      <t>セッキョクテキ</t>
    </rPh>
    <rPh sb="225" eb="227">
      <t>ケイエイ</t>
    </rPh>
    <rPh sb="227" eb="229">
      <t>カイゼン</t>
    </rPh>
    <rPh sb="230" eb="231">
      <t>ト</t>
    </rPh>
    <rPh sb="232" eb="233">
      <t>ク</t>
    </rPh>
    <phoneticPr fontId="5"/>
  </si>
  <si>
    <t>　令和２年度は入院単価・外来単価はともに増加したが、新型コロナウイルス感染症拡大による患者数の減少により医業収支比率は悪化した。しかしながら新型コロナウイルス感染症関連の補助金の受入等もあり経常収支比率は100％超を達成した。
　職員給与費対医業収支比率は医業収益の悪化により前年度を上回っているが、類似病院数値を勘案すると適正な人員配置ができていると判断できる。
材料費対医業収支比率は全国平均平均値は下回っているが、類似病院の平均値を上回っていることもあり、さらなる経費節減対策が必要である。</t>
    <rPh sb="1" eb="3">
      <t>レイワ</t>
    </rPh>
    <rPh sb="7" eb="9">
      <t>ニュウイン</t>
    </rPh>
    <rPh sb="9" eb="11">
      <t>タンカ</t>
    </rPh>
    <rPh sb="12" eb="14">
      <t>ガイライ</t>
    </rPh>
    <rPh sb="14" eb="16">
      <t>タンカ</t>
    </rPh>
    <rPh sb="20" eb="22">
      <t>ゾウカ</t>
    </rPh>
    <rPh sb="26" eb="28">
      <t>シンガタ</t>
    </rPh>
    <rPh sb="35" eb="38">
      <t>カンセンショウ</t>
    </rPh>
    <rPh sb="38" eb="40">
      <t>カクダイ</t>
    </rPh>
    <rPh sb="43" eb="45">
      <t>カンジャ</t>
    </rPh>
    <rPh sb="45" eb="46">
      <t>スウ</t>
    </rPh>
    <rPh sb="47" eb="49">
      <t>ゲンショウ</t>
    </rPh>
    <rPh sb="52" eb="56">
      <t>イギョウシュウシ</t>
    </rPh>
    <rPh sb="56" eb="58">
      <t>ヒリツ</t>
    </rPh>
    <rPh sb="59" eb="61">
      <t>アッカ</t>
    </rPh>
    <rPh sb="70" eb="72">
      <t>シンガタ</t>
    </rPh>
    <rPh sb="79" eb="82">
      <t>カンセンショウ</t>
    </rPh>
    <rPh sb="82" eb="84">
      <t>カンレン</t>
    </rPh>
    <rPh sb="85" eb="88">
      <t>ホジョキン</t>
    </rPh>
    <rPh sb="89" eb="91">
      <t>ウケイレ</t>
    </rPh>
    <rPh sb="91" eb="92">
      <t>ナド</t>
    </rPh>
    <rPh sb="95" eb="99">
      <t>ケイジョウシュウシ</t>
    </rPh>
    <rPh sb="99" eb="101">
      <t>ヒリツ</t>
    </rPh>
    <rPh sb="106" eb="107">
      <t>コ</t>
    </rPh>
    <rPh sb="108" eb="110">
      <t>タッセイ</t>
    </rPh>
    <rPh sb="115" eb="117">
      <t>ショクイン</t>
    </rPh>
    <rPh sb="117" eb="120">
      <t>キュウヨヒ</t>
    </rPh>
    <rPh sb="121" eb="125">
      <t>イギョウシュウシ</t>
    </rPh>
    <rPh sb="125" eb="127">
      <t>ヒリツ</t>
    </rPh>
    <rPh sb="128" eb="130">
      <t>イギョウ</t>
    </rPh>
    <rPh sb="130" eb="132">
      <t>シュウエキ</t>
    </rPh>
    <rPh sb="133" eb="135">
      <t>アッカ</t>
    </rPh>
    <rPh sb="138" eb="141">
      <t>ゼンネンド</t>
    </rPh>
    <rPh sb="150" eb="152">
      <t>ルイジ</t>
    </rPh>
    <rPh sb="152" eb="154">
      <t>ビョウイン</t>
    </rPh>
    <rPh sb="154" eb="156">
      <t>スウチ</t>
    </rPh>
    <rPh sb="157" eb="159">
      <t>カンアン</t>
    </rPh>
    <rPh sb="162" eb="164">
      <t>テキセイ</t>
    </rPh>
    <rPh sb="165" eb="167">
      <t>ジンイン</t>
    </rPh>
    <rPh sb="167" eb="169">
      <t>ハイチ</t>
    </rPh>
    <rPh sb="176" eb="178">
      <t>ハンダン</t>
    </rPh>
    <rPh sb="183" eb="186">
      <t>ザイリョウヒ</t>
    </rPh>
    <rPh sb="186" eb="187">
      <t>タイ</t>
    </rPh>
    <rPh sb="187" eb="191">
      <t>イギョウシュウシ</t>
    </rPh>
    <rPh sb="191" eb="193">
      <t>ヒリツ</t>
    </rPh>
    <rPh sb="194" eb="198">
      <t>ゼンコクヘイキン</t>
    </rPh>
    <rPh sb="198" eb="201">
      <t>ヘイキンチ</t>
    </rPh>
    <rPh sb="202" eb="204">
      <t>シタマワ</t>
    </rPh>
    <rPh sb="210" eb="214">
      <t>ルイジビョウイン</t>
    </rPh>
    <rPh sb="215" eb="218">
      <t>ヘイキンチ</t>
    </rPh>
    <rPh sb="219" eb="221">
      <t>ウワマワ</t>
    </rPh>
    <rPh sb="235" eb="237">
      <t>ケイヒ</t>
    </rPh>
    <rPh sb="237" eb="239">
      <t>セツゲン</t>
    </rPh>
    <rPh sb="239" eb="241">
      <t>タイサク</t>
    </rPh>
    <rPh sb="242" eb="244">
      <t>ヒツヨウ</t>
    </rPh>
    <phoneticPr fontId="5"/>
  </si>
  <si>
    <t>　当院は平成13年度に建築されており、令和２年度で18年が経過している。有形固定資産減価償却率は経年増加傾向にあり、類似病院平均値及び全国平均を大きく上回っていることから設備の老朽化が進んでいるものと判断できる。器械備品減価償却率も増加傾向にあるため、機器においても老朽化が進んでいると判断できる。
　今後、設備については、安全面等の観点からも緊急性の高いものから随時更新を検討していかなければならないが、減価償却等の増加にも繋がるため、経営状況を勘案し対応する必要がある。</t>
    <rPh sb="1" eb="3">
      <t>トウイン</t>
    </rPh>
    <rPh sb="4" eb="6">
      <t>ヘイセイ</t>
    </rPh>
    <rPh sb="8" eb="10">
      <t>ネンド</t>
    </rPh>
    <rPh sb="11" eb="13">
      <t>ケンチク</t>
    </rPh>
    <rPh sb="19" eb="21">
      <t>レイワ</t>
    </rPh>
    <rPh sb="22" eb="24">
      <t>ネンド</t>
    </rPh>
    <rPh sb="27" eb="28">
      <t>ネン</t>
    </rPh>
    <rPh sb="29" eb="31">
      <t>ケイカ</t>
    </rPh>
    <rPh sb="36" eb="38">
      <t>ユウケイ</t>
    </rPh>
    <rPh sb="38" eb="40">
      <t>コテイ</t>
    </rPh>
    <rPh sb="40" eb="42">
      <t>シサン</t>
    </rPh>
    <rPh sb="42" eb="44">
      <t>ゲンカ</t>
    </rPh>
    <rPh sb="44" eb="46">
      <t>ショウキャク</t>
    </rPh>
    <rPh sb="46" eb="47">
      <t>リツ</t>
    </rPh>
    <rPh sb="48" eb="50">
      <t>ケイネン</t>
    </rPh>
    <rPh sb="50" eb="52">
      <t>ゾウカ</t>
    </rPh>
    <rPh sb="52" eb="54">
      <t>ケイコウ</t>
    </rPh>
    <rPh sb="58" eb="60">
      <t>ルイジ</t>
    </rPh>
    <rPh sb="60" eb="62">
      <t>ビョウイン</t>
    </rPh>
    <rPh sb="62" eb="65">
      <t>ヘイキンチ</t>
    </rPh>
    <rPh sb="65" eb="66">
      <t>オヨ</t>
    </rPh>
    <rPh sb="67" eb="69">
      <t>ゼンコク</t>
    </rPh>
    <rPh sb="69" eb="71">
      <t>ヘイキン</t>
    </rPh>
    <rPh sb="72" eb="73">
      <t>オオ</t>
    </rPh>
    <rPh sb="75" eb="77">
      <t>ウワマワ</t>
    </rPh>
    <rPh sb="85" eb="87">
      <t>セツビ</t>
    </rPh>
    <rPh sb="88" eb="91">
      <t>ロウキュウカ</t>
    </rPh>
    <rPh sb="92" eb="93">
      <t>スス</t>
    </rPh>
    <rPh sb="100" eb="102">
      <t>ハンダン</t>
    </rPh>
    <rPh sb="106" eb="108">
      <t>キカイ</t>
    </rPh>
    <rPh sb="108" eb="110">
      <t>ビヒン</t>
    </rPh>
    <rPh sb="110" eb="112">
      <t>ゲンカ</t>
    </rPh>
    <rPh sb="112" eb="114">
      <t>ショウキャク</t>
    </rPh>
    <rPh sb="114" eb="115">
      <t>リツ</t>
    </rPh>
    <rPh sb="116" eb="118">
      <t>ゾウカ</t>
    </rPh>
    <rPh sb="118" eb="120">
      <t>ケイコウ</t>
    </rPh>
    <rPh sb="126" eb="128">
      <t>キキ</t>
    </rPh>
    <rPh sb="133" eb="136">
      <t>ロウキュウカ</t>
    </rPh>
    <rPh sb="137" eb="138">
      <t>スス</t>
    </rPh>
    <rPh sb="143" eb="145">
      <t>ハンダン</t>
    </rPh>
    <rPh sb="153" eb="155">
      <t>セツビ</t>
    </rPh>
    <rPh sb="161" eb="164">
      <t>アンゼンメン</t>
    </rPh>
    <rPh sb="164" eb="165">
      <t>トウ</t>
    </rPh>
    <rPh sb="166" eb="168">
      <t>カンテン</t>
    </rPh>
    <rPh sb="171" eb="174">
      <t>キンキュウセイ</t>
    </rPh>
    <rPh sb="175" eb="176">
      <t>タカ</t>
    </rPh>
    <rPh sb="181" eb="183">
      <t>ズイジ</t>
    </rPh>
    <rPh sb="183" eb="185">
      <t>コウシン</t>
    </rPh>
    <rPh sb="186" eb="188">
      <t>ケントウ</t>
    </rPh>
    <rPh sb="202" eb="204">
      <t>ゲンカ</t>
    </rPh>
    <rPh sb="204" eb="206">
      <t>ショウキャク</t>
    </rPh>
    <rPh sb="206" eb="207">
      <t>トウ</t>
    </rPh>
    <rPh sb="208" eb="210">
      <t>ゾウカ</t>
    </rPh>
    <rPh sb="212" eb="213">
      <t>ツナ</t>
    </rPh>
    <rPh sb="218" eb="220">
      <t>ケイエイ</t>
    </rPh>
    <rPh sb="220" eb="222">
      <t>ジョウキョウ</t>
    </rPh>
    <rPh sb="223" eb="225">
      <t>カンアン</t>
    </rPh>
    <rPh sb="226" eb="228">
      <t>タイオウ</t>
    </rPh>
    <rPh sb="230" eb="23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</si>
</sst>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20" fontId="6" fillId="0" borderId="8" xfId="0" applyNumberFormat="1" applyFont="1" applyBorder="1" applyAlignment="1" applyProtection="1">
      <alignment horizontal="left" vertical="top" wrapText="1"/>
      <protection locked="0"/>
    </xf>
    <xf numFmtId="20" fontId="6" fillId="0" borderId="0" xfId="0" applyNumberFormat="1" applyFont="1" applyAlignment="1" applyProtection="1">
      <alignment horizontal="left" vertical="top" wrapText="1"/>
      <protection locked="0"/>
    </xf>
    <xf numFmtId="20" fontId="6" fillId="0" borderId="9" xfId="0" applyNumberFormat="1" applyFont="1" applyBorder="1" applyAlignment="1" applyProtection="1">
      <alignment horizontal="left" vertical="top" wrapText="1"/>
      <protection locked="0"/>
    </xf>
    <xf numFmtId="20" fontId="6" fillId="0" borderId="10" xfId="0" applyNumberFormat="1" applyFont="1" applyBorder="1" applyAlignment="1" applyProtection="1">
      <alignment horizontal="left" vertical="top" wrapText="1"/>
      <protection locked="0"/>
    </xf>
    <xf numFmtId="20" fontId="6" fillId="0" borderId="1" xfId="0" applyNumberFormat="1" applyFont="1" applyBorder="1" applyAlignment="1" applyProtection="1">
      <alignment horizontal="left" vertical="top" wrapText="1"/>
      <protection locked="0"/>
    </xf>
    <xf numFmtId="20" fontId="6" fillId="0" borderId="11" xfId="0" applyNumberFormat="1"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c:v>
                </c:pt>
                <c:pt idx="1">
                  <c:v>81.3</c:v>
                </c:pt>
                <c:pt idx="2">
                  <c:v>75.900000000000006</c:v>
                </c:pt>
                <c:pt idx="3">
                  <c:v>85.2</c:v>
                </c:pt>
                <c:pt idx="4">
                  <c:v>70.2</c:v>
                </c:pt>
              </c:numCache>
            </c:numRef>
          </c:val>
          <c:extLst>
            <c:ext xmlns:c16="http://schemas.microsoft.com/office/drawing/2014/chart" uri="{C3380CC4-5D6E-409C-BE32-E72D297353CC}">
              <c16:uniqueId val="{00000000-BB52-407A-9F6B-2D4E5CCE98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BB52-407A-9F6B-2D4E5CCE98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19393</c:v>
                </c:pt>
                <c:pt idx="1">
                  <c:v>21069</c:v>
                </c:pt>
                <c:pt idx="2">
                  <c:v>20753</c:v>
                </c:pt>
                <c:pt idx="3">
                  <c:v>20942</c:v>
                </c:pt>
                <c:pt idx="4">
                  <c:v>22893</c:v>
                </c:pt>
              </c:numCache>
            </c:numRef>
          </c:val>
          <c:extLst>
            <c:ext xmlns:c16="http://schemas.microsoft.com/office/drawing/2014/chart" uri="{C3380CC4-5D6E-409C-BE32-E72D297353CC}">
              <c16:uniqueId val="{00000000-7020-4EA4-A776-3801A53A75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7020-4EA4-A776-3801A53A75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51010</c:v>
                </c:pt>
                <c:pt idx="1">
                  <c:v>50885</c:v>
                </c:pt>
                <c:pt idx="2">
                  <c:v>52370</c:v>
                </c:pt>
                <c:pt idx="3">
                  <c:v>51522</c:v>
                </c:pt>
                <c:pt idx="4">
                  <c:v>54236</c:v>
                </c:pt>
              </c:numCache>
            </c:numRef>
          </c:val>
          <c:extLst>
            <c:ext xmlns:c16="http://schemas.microsoft.com/office/drawing/2014/chart" uri="{C3380CC4-5D6E-409C-BE32-E72D297353CC}">
              <c16:uniqueId val="{00000000-2E2B-458B-B022-468D05E839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2E2B-458B-B022-468D05E839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8.8000000000000007</c:v>
                </c:pt>
                <c:pt idx="1">
                  <c:v>13.1</c:v>
                </c:pt>
                <c:pt idx="2">
                  <c:v>18.899999999999999</c:v>
                </c:pt>
                <c:pt idx="3">
                  <c:v>17.3</c:v>
                </c:pt>
                <c:pt idx="4">
                  <c:v>0</c:v>
                </c:pt>
              </c:numCache>
            </c:numRef>
          </c:val>
          <c:extLst>
            <c:ext xmlns:c16="http://schemas.microsoft.com/office/drawing/2014/chart" uri="{C3380CC4-5D6E-409C-BE32-E72D297353CC}">
              <c16:uniqueId val="{00000000-D54D-4EFB-A3D9-D7889659B7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D54D-4EFB-A3D9-D7889659B7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91.8</c:v>
                </c:pt>
                <c:pt idx="1">
                  <c:v>95.1</c:v>
                </c:pt>
                <c:pt idx="2">
                  <c:v>93.5</c:v>
                </c:pt>
                <c:pt idx="3">
                  <c:v>98.6</c:v>
                </c:pt>
                <c:pt idx="4">
                  <c:v>92.2</c:v>
                </c:pt>
              </c:numCache>
            </c:numRef>
          </c:val>
          <c:extLst>
            <c:ext xmlns:c16="http://schemas.microsoft.com/office/drawing/2014/chart" uri="{C3380CC4-5D6E-409C-BE32-E72D297353CC}">
              <c16:uniqueId val="{00000000-FEC7-4E06-A29C-C97BEF5B42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FEC7-4E06-A29C-C97BEF5B42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94.3</c:v>
                </c:pt>
                <c:pt idx="1">
                  <c:v>97.2</c:v>
                </c:pt>
                <c:pt idx="2">
                  <c:v>96.8</c:v>
                </c:pt>
                <c:pt idx="3">
                  <c:v>100.2</c:v>
                </c:pt>
                <c:pt idx="4">
                  <c:v>113</c:v>
                </c:pt>
              </c:numCache>
            </c:numRef>
          </c:val>
          <c:extLst>
            <c:ext xmlns:c16="http://schemas.microsoft.com/office/drawing/2014/chart" uri="{C3380CC4-5D6E-409C-BE32-E72D297353CC}">
              <c16:uniqueId val="{00000000-821F-4B58-BDAA-7E1DA49DD8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21F-4B58-BDAA-7E1DA49DD8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62.4</c:v>
                </c:pt>
                <c:pt idx="1">
                  <c:v>65.599999999999994</c:v>
                </c:pt>
                <c:pt idx="2">
                  <c:v>66.5</c:v>
                </c:pt>
                <c:pt idx="3">
                  <c:v>68.400000000000006</c:v>
                </c:pt>
                <c:pt idx="4">
                  <c:v>70.099999999999994</c:v>
                </c:pt>
              </c:numCache>
            </c:numRef>
          </c:val>
          <c:extLst>
            <c:ext xmlns:c16="http://schemas.microsoft.com/office/drawing/2014/chart" uri="{C3380CC4-5D6E-409C-BE32-E72D297353CC}">
              <c16:uniqueId val="{00000000-F7B1-478B-AEC6-02669DE92A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F7B1-478B-AEC6-02669DE92A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75.099999999999994</c:v>
                </c:pt>
                <c:pt idx="2">
                  <c:v>74.400000000000006</c:v>
                </c:pt>
                <c:pt idx="3">
                  <c:v>78</c:v>
                </c:pt>
                <c:pt idx="4">
                  <c:v>80.5</c:v>
                </c:pt>
              </c:numCache>
            </c:numRef>
          </c:val>
          <c:extLst>
            <c:ext xmlns:c16="http://schemas.microsoft.com/office/drawing/2014/chart" uri="{C3380CC4-5D6E-409C-BE32-E72D297353CC}">
              <c16:uniqueId val="{00000000-FDB6-4B4A-841D-DDE9A05D36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FDB6-4B4A-841D-DDE9A05D36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49261437</c:v>
                </c:pt>
                <c:pt idx="1">
                  <c:v>49727217</c:v>
                </c:pt>
                <c:pt idx="2">
                  <c:v>49346713</c:v>
                </c:pt>
                <c:pt idx="3">
                  <c:v>49291043</c:v>
                </c:pt>
                <c:pt idx="4">
                  <c:v>49349409</c:v>
                </c:pt>
              </c:numCache>
            </c:numRef>
          </c:val>
          <c:extLst>
            <c:ext xmlns:c16="http://schemas.microsoft.com/office/drawing/2014/chart" uri="{C3380CC4-5D6E-409C-BE32-E72D297353CC}">
              <c16:uniqueId val="{00000000-90EB-46B2-8233-A4FCD89152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90EB-46B2-8233-A4FCD89152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25.9</c:v>
                </c:pt>
                <c:pt idx="2">
                  <c:v>24.2</c:v>
                </c:pt>
                <c:pt idx="3">
                  <c:v>22.9</c:v>
                </c:pt>
                <c:pt idx="4">
                  <c:v>22.8</c:v>
                </c:pt>
              </c:numCache>
            </c:numRef>
          </c:val>
          <c:extLst>
            <c:ext xmlns:c16="http://schemas.microsoft.com/office/drawing/2014/chart" uri="{C3380CC4-5D6E-409C-BE32-E72D297353CC}">
              <c16:uniqueId val="{00000000-8AE3-4383-A453-FA3AFE5F64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8AE3-4383-A453-FA3AFE5F64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55.4</c:v>
                </c:pt>
                <c:pt idx="1">
                  <c:v>51.9</c:v>
                </c:pt>
                <c:pt idx="2">
                  <c:v>54.5</c:v>
                </c:pt>
                <c:pt idx="3">
                  <c:v>52.4</c:v>
                </c:pt>
                <c:pt idx="4">
                  <c:v>57.7</c:v>
                </c:pt>
              </c:numCache>
            </c:numRef>
          </c:val>
          <c:extLst>
            <c:ext xmlns:c16="http://schemas.microsoft.com/office/drawing/2014/chart" uri="{C3380CC4-5D6E-409C-BE32-E72D297353CC}">
              <c16:uniqueId val="{00000000-E9BD-41D7-8517-982E58E81C3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9BD-41D7-8517-982E58E81C3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4" zoomScale="70" zoomScaleNormal="7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9" t="str">
        <f>データ!H6</f>
        <v>長崎県長崎県病院企業団　島原病院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200床以上～300床未満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学術・研究機関出身</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250</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17</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が 感 災 地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f>データ!AD6</f>
        <v>4</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254</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5" t="str">
        <f>データ!U6</f>
        <v>-</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21076</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第２種該当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７：１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250</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250</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186</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26"/>
      <c r="NL23" s="126"/>
      <c r="NM23" s="126"/>
      <c r="NN23" s="126"/>
      <c r="NO23" s="126"/>
      <c r="NP23" s="126"/>
      <c r="NQ23" s="126"/>
      <c r="NR23" s="126"/>
      <c r="NS23" s="126"/>
      <c r="NT23" s="126"/>
      <c r="NU23" s="126"/>
      <c r="NV23" s="126"/>
      <c r="NW23" s="126"/>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26"/>
      <c r="NL24" s="126"/>
      <c r="NM24" s="126"/>
      <c r="NN24" s="126"/>
      <c r="NO24" s="126"/>
      <c r="NP24" s="126"/>
      <c r="NQ24" s="126"/>
      <c r="NR24" s="126"/>
      <c r="NS24" s="126"/>
      <c r="NT24" s="126"/>
      <c r="NU24" s="126"/>
      <c r="NV24" s="126"/>
      <c r="NW24" s="126"/>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26"/>
      <c r="NL25" s="126"/>
      <c r="NM25" s="126"/>
      <c r="NN25" s="126"/>
      <c r="NO25" s="126"/>
      <c r="NP25" s="126"/>
      <c r="NQ25" s="126"/>
      <c r="NR25" s="126"/>
      <c r="NS25" s="126"/>
      <c r="NT25" s="126"/>
      <c r="NU25" s="126"/>
      <c r="NV25" s="126"/>
      <c r="NW25" s="126"/>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26"/>
      <c r="NL26" s="126"/>
      <c r="NM26" s="126"/>
      <c r="NN26" s="126"/>
      <c r="NO26" s="126"/>
      <c r="NP26" s="126"/>
      <c r="NQ26" s="126"/>
      <c r="NR26" s="126"/>
      <c r="NS26" s="126"/>
      <c r="NT26" s="126"/>
      <c r="NU26" s="126"/>
      <c r="NV26" s="126"/>
      <c r="NW26" s="126"/>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26"/>
      <c r="NL27" s="126"/>
      <c r="NM27" s="126"/>
      <c r="NN27" s="126"/>
      <c r="NO27" s="126"/>
      <c r="NP27" s="126"/>
      <c r="NQ27" s="126"/>
      <c r="NR27" s="126"/>
      <c r="NS27" s="126"/>
      <c r="NT27" s="126"/>
      <c r="NU27" s="126"/>
      <c r="NV27" s="126"/>
      <c r="NW27" s="126"/>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26"/>
      <c r="NL28" s="126"/>
      <c r="NM28" s="126"/>
      <c r="NN28" s="126"/>
      <c r="NO28" s="126"/>
      <c r="NP28" s="126"/>
      <c r="NQ28" s="126"/>
      <c r="NR28" s="126"/>
      <c r="NS28" s="126"/>
      <c r="NT28" s="126"/>
      <c r="NU28" s="126"/>
      <c r="NV28" s="126"/>
      <c r="NW28" s="126"/>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26"/>
      <c r="NL29" s="126"/>
      <c r="NM29" s="126"/>
      <c r="NN29" s="126"/>
      <c r="NO29" s="126"/>
      <c r="NP29" s="126"/>
      <c r="NQ29" s="126"/>
      <c r="NR29" s="126"/>
      <c r="NS29" s="126"/>
      <c r="NT29" s="126"/>
      <c r="NU29" s="126"/>
      <c r="NV29" s="126"/>
      <c r="NW29" s="126"/>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26"/>
      <c r="NL30" s="126"/>
      <c r="NM30" s="126"/>
      <c r="NN30" s="126"/>
      <c r="NO30" s="126"/>
      <c r="NP30" s="126"/>
      <c r="NQ30" s="126"/>
      <c r="NR30" s="126"/>
      <c r="NS30" s="126"/>
      <c r="NT30" s="126"/>
      <c r="NU30" s="126"/>
      <c r="NV30" s="126"/>
      <c r="NW30" s="126"/>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26"/>
      <c r="NL31" s="126"/>
      <c r="NM31" s="126"/>
      <c r="NN31" s="126"/>
      <c r="NO31" s="126"/>
      <c r="NP31" s="126"/>
      <c r="NQ31" s="126"/>
      <c r="NR31" s="126"/>
      <c r="NS31" s="126"/>
      <c r="NT31" s="126"/>
      <c r="NU31" s="126"/>
      <c r="NV31" s="126"/>
      <c r="NW31" s="126"/>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26"/>
      <c r="NL32" s="126"/>
      <c r="NM32" s="126"/>
      <c r="NN32" s="126"/>
      <c r="NO32" s="126"/>
      <c r="NP32" s="126"/>
      <c r="NQ32" s="126"/>
      <c r="NR32" s="126"/>
      <c r="NS32" s="126"/>
      <c r="NT32" s="126"/>
      <c r="NU32" s="126"/>
      <c r="NV32" s="126"/>
      <c r="NW32" s="126"/>
      <c r="NX32" s="119"/>
      <c r="OC32" s="28" t="s">
        <v>56</v>
      </c>
    </row>
    <row r="33" spans="1:393" ht="13.5" customHeight="1">
      <c r="A33" s="2"/>
      <c r="B33" s="25"/>
      <c r="D33" s="5"/>
      <c r="E33" s="5"/>
      <c r="F33" s="5"/>
      <c r="G33" s="102" t="s">
        <v>57</v>
      </c>
      <c r="H33" s="102"/>
      <c r="I33" s="102"/>
      <c r="J33" s="102"/>
      <c r="K33" s="102"/>
      <c r="L33" s="102"/>
      <c r="M33" s="102"/>
      <c r="N33" s="102"/>
      <c r="O33" s="102"/>
      <c r="P33" s="85">
        <f>データ!AI7</f>
        <v>94.3</v>
      </c>
      <c r="Q33" s="86"/>
      <c r="R33" s="86"/>
      <c r="S33" s="86"/>
      <c r="T33" s="86"/>
      <c r="U33" s="86"/>
      <c r="V33" s="86"/>
      <c r="W33" s="86"/>
      <c r="X33" s="86"/>
      <c r="Y33" s="86"/>
      <c r="Z33" s="86"/>
      <c r="AA33" s="86"/>
      <c r="AB33" s="86"/>
      <c r="AC33" s="86"/>
      <c r="AD33" s="87"/>
      <c r="AE33" s="85">
        <f>データ!AJ7</f>
        <v>97.2</v>
      </c>
      <c r="AF33" s="86"/>
      <c r="AG33" s="86"/>
      <c r="AH33" s="86"/>
      <c r="AI33" s="86"/>
      <c r="AJ33" s="86"/>
      <c r="AK33" s="86"/>
      <c r="AL33" s="86"/>
      <c r="AM33" s="86"/>
      <c r="AN33" s="86"/>
      <c r="AO33" s="86"/>
      <c r="AP33" s="86"/>
      <c r="AQ33" s="86"/>
      <c r="AR33" s="86"/>
      <c r="AS33" s="87"/>
      <c r="AT33" s="85">
        <f>データ!AK7</f>
        <v>96.8</v>
      </c>
      <c r="AU33" s="86"/>
      <c r="AV33" s="86"/>
      <c r="AW33" s="86"/>
      <c r="AX33" s="86"/>
      <c r="AY33" s="86"/>
      <c r="AZ33" s="86"/>
      <c r="BA33" s="86"/>
      <c r="BB33" s="86"/>
      <c r="BC33" s="86"/>
      <c r="BD33" s="86"/>
      <c r="BE33" s="86"/>
      <c r="BF33" s="86"/>
      <c r="BG33" s="86"/>
      <c r="BH33" s="87"/>
      <c r="BI33" s="85">
        <f>データ!AL7</f>
        <v>100.2</v>
      </c>
      <c r="BJ33" s="86"/>
      <c r="BK33" s="86"/>
      <c r="BL33" s="86"/>
      <c r="BM33" s="86"/>
      <c r="BN33" s="86"/>
      <c r="BO33" s="86"/>
      <c r="BP33" s="86"/>
      <c r="BQ33" s="86"/>
      <c r="BR33" s="86"/>
      <c r="BS33" s="86"/>
      <c r="BT33" s="86"/>
      <c r="BU33" s="86"/>
      <c r="BV33" s="86"/>
      <c r="BW33" s="87"/>
      <c r="BX33" s="85">
        <f>データ!AM7</f>
        <v>113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91.8</v>
      </c>
      <c r="DE33" s="86"/>
      <c r="DF33" s="86"/>
      <c r="DG33" s="86"/>
      <c r="DH33" s="86"/>
      <c r="DI33" s="86"/>
      <c r="DJ33" s="86"/>
      <c r="DK33" s="86"/>
      <c r="DL33" s="86"/>
      <c r="DM33" s="86"/>
      <c r="DN33" s="86"/>
      <c r="DO33" s="86"/>
      <c r="DP33" s="86"/>
      <c r="DQ33" s="86"/>
      <c r="DR33" s="87"/>
      <c r="DS33" s="85">
        <f>データ!AU7</f>
        <v>95.1</v>
      </c>
      <c r="DT33" s="86"/>
      <c r="DU33" s="86"/>
      <c r="DV33" s="86"/>
      <c r="DW33" s="86"/>
      <c r="DX33" s="86"/>
      <c r="DY33" s="86"/>
      <c r="DZ33" s="86"/>
      <c r="EA33" s="86"/>
      <c r="EB33" s="86"/>
      <c r="EC33" s="86"/>
      <c r="ED33" s="86"/>
      <c r="EE33" s="86"/>
      <c r="EF33" s="86"/>
      <c r="EG33" s="87"/>
      <c r="EH33" s="85">
        <f>データ!AV7</f>
        <v>93.5</v>
      </c>
      <c r="EI33" s="86"/>
      <c r="EJ33" s="86"/>
      <c r="EK33" s="86"/>
      <c r="EL33" s="86"/>
      <c r="EM33" s="86"/>
      <c r="EN33" s="86"/>
      <c r="EO33" s="86"/>
      <c r="EP33" s="86"/>
      <c r="EQ33" s="86"/>
      <c r="ER33" s="86"/>
      <c r="ES33" s="86"/>
      <c r="ET33" s="86"/>
      <c r="EU33" s="86"/>
      <c r="EV33" s="87"/>
      <c r="EW33" s="85">
        <f>データ!AW7</f>
        <v>98.6</v>
      </c>
      <c r="EX33" s="86"/>
      <c r="EY33" s="86"/>
      <c r="EZ33" s="86"/>
      <c r="FA33" s="86"/>
      <c r="FB33" s="86"/>
      <c r="FC33" s="86"/>
      <c r="FD33" s="86"/>
      <c r="FE33" s="86"/>
      <c r="FF33" s="86"/>
      <c r="FG33" s="86"/>
      <c r="FH33" s="86"/>
      <c r="FI33" s="86"/>
      <c r="FJ33" s="86"/>
      <c r="FK33" s="87"/>
      <c r="FL33" s="85">
        <f>データ!AX7</f>
        <v>92.2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8.8000000000000007</v>
      </c>
      <c r="GS33" s="86"/>
      <c r="GT33" s="86"/>
      <c r="GU33" s="86"/>
      <c r="GV33" s="86"/>
      <c r="GW33" s="86"/>
      <c r="GX33" s="86"/>
      <c r="GY33" s="86"/>
      <c r="GZ33" s="86"/>
      <c r="HA33" s="86"/>
      <c r="HB33" s="86"/>
      <c r="HC33" s="86"/>
      <c r="HD33" s="86"/>
      <c r="HE33" s="86"/>
      <c r="HF33" s="87"/>
      <c r="HG33" s="85">
        <f>データ!BF7</f>
        <v>13.1</v>
      </c>
      <c r="HH33" s="86"/>
      <c r="HI33" s="86"/>
      <c r="HJ33" s="86"/>
      <c r="HK33" s="86"/>
      <c r="HL33" s="86"/>
      <c r="HM33" s="86"/>
      <c r="HN33" s="86"/>
      <c r="HO33" s="86"/>
      <c r="HP33" s="86"/>
      <c r="HQ33" s="86"/>
      <c r="HR33" s="86"/>
      <c r="HS33" s="86"/>
      <c r="HT33" s="86"/>
      <c r="HU33" s="87"/>
      <c r="HV33" s="85">
        <f>データ!BG7</f>
        <v>18.899999999999999</v>
      </c>
      <c r="HW33" s="86"/>
      <c r="HX33" s="86"/>
      <c r="HY33" s="86"/>
      <c r="HZ33" s="86"/>
      <c r="IA33" s="86"/>
      <c r="IB33" s="86"/>
      <c r="IC33" s="86"/>
      <c r="ID33" s="86"/>
      <c r="IE33" s="86"/>
      <c r="IF33" s="86"/>
      <c r="IG33" s="86"/>
      <c r="IH33" s="86"/>
      <c r="II33" s="86"/>
      <c r="IJ33" s="87"/>
      <c r="IK33" s="85">
        <f>データ!BH7</f>
        <v>17.3</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v>
      </c>
      <c r="KG33" s="86"/>
      <c r="KH33" s="86"/>
      <c r="KI33" s="86"/>
      <c r="KJ33" s="86"/>
      <c r="KK33" s="86"/>
      <c r="KL33" s="86"/>
      <c r="KM33" s="86"/>
      <c r="KN33" s="86"/>
      <c r="KO33" s="86"/>
      <c r="KP33" s="86"/>
      <c r="KQ33" s="86"/>
      <c r="KR33" s="86"/>
      <c r="KS33" s="86"/>
      <c r="KT33" s="87"/>
      <c r="KU33" s="85">
        <f>データ!BQ7</f>
        <v>81.3</v>
      </c>
      <c r="KV33" s="86"/>
      <c r="KW33" s="86"/>
      <c r="KX33" s="86"/>
      <c r="KY33" s="86"/>
      <c r="KZ33" s="86"/>
      <c r="LA33" s="86"/>
      <c r="LB33" s="86"/>
      <c r="LC33" s="86"/>
      <c r="LD33" s="86"/>
      <c r="LE33" s="86"/>
      <c r="LF33" s="86"/>
      <c r="LG33" s="86"/>
      <c r="LH33" s="86"/>
      <c r="LI33" s="87"/>
      <c r="LJ33" s="85">
        <f>データ!BR7</f>
        <v>75.900000000000006</v>
      </c>
      <c r="LK33" s="86"/>
      <c r="LL33" s="86"/>
      <c r="LM33" s="86"/>
      <c r="LN33" s="86"/>
      <c r="LO33" s="86"/>
      <c r="LP33" s="86"/>
      <c r="LQ33" s="86"/>
      <c r="LR33" s="86"/>
      <c r="LS33" s="86"/>
      <c r="LT33" s="86"/>
      <c r="LU33" s="86"/>
      <c r="LV33" s="86"/>
      <c r="LW33" s="86"/>
      <c r="LX33" s="87"/>
      <c r="LY33" s="85">
        <f>データ!BS7</f>
        <v>85.2</v>
      </c>
      <c r="LZ33" s="86"/>
      <c r="MA33" s="86"/>
      <c r="MB33" s="86"/>
      <c r="MC33" s="86"/>
      <c r="MD33" s="86"/>
      <c r="ME33" s="86"/>
      <c r="MF33" s="86"/>
      <c r="MG33" s="86"/>
      <c r="MH33" s="86"/>
      <c r="MI33" s="86"/>
      <c r="MJ33" s="86"/>
      <c r="MK33" s="86"/>
      <c r="ML33" s="86"/>
      <c r="MM33" s="87"/>
      <c r="MN33" s="85">
        <f>データ!BT7</f>
        <v>70.2</v>
      </c>
      <c r="MO33" s="86"/>
      <c r="MP33" s="86"/>
      <c r="MQ33" s="86"/>
      <c r="MR33" s="86"/>
      <c r="MS33" s="86"/>
      <c r="MT33" s="86"/>
      <c r="MU33" s="86"/>
      <c r="MV33" s="86"/>
      <c r="MW33" s="86"/>
      <c r="MX33" s="86"/>
      <c r="MY33" s="86"/>
      <c r="MZ33" s="86"/>
      <c r="NA33" s="86"/>
      <c r="NB33" s="87"/>
      <c r="ND33" s="5"/>
      <c r="NE33" s="5"/>
      <c r="NF33" s="5"/>
      <c r="NG33" s="5"/>
      <c r="NH33" s="27"/>
      <c r="NI33" s="2"/>
      <c r="NJ33" s="117"/>
      <c r="NK33" s="126"/>
      <c r="NL33" s="126"/>
      <c r="NM33" s="126"/>
      <c r="NN33" s="126"/>
      <c r="NO33" s="126"/>
      <c r="NP33" s="126"/>
      <c r="NQ33" s="126"/>
      <c r="NR33" s="126"/>
      <c r="NS33" s="126"/>
      <c r="NT33" s="126"/>
      <c r="NU33" s="126"/>
      <c r="NV33" s="126"/>
      <c r="NW33" s="126"/>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51010</v>
      </c>
      <c r="Q55" s="104"/>
      <c r="R55" s="104"/>
      <c r="S55" s="104"/>
      <c r="T55" s="104"/>
      <c r="U55" s="104"/>
      <c r="V55" s="104"/>
      <c r="W55" s="104"/>
      <c r="X55" s="104"/>
      <c r="Y55" s="104"/>
      <c r="Z55" s="104"/>
      <c r="AA55" s="104"/>
      <c r="AB55" s="104"/>
      <c r="AC55" s="104"/>
      <c r="AD55" s="105"/>
      <c r="AE55" s="103">
        <f>データ!CB7</f>
        <v>50885</v>
      </c>
      <c r="AF55" s="104"/>
      <c r="AG55" s="104"/>
      <c r="AH55" s="104"/>
      <c r="AI55" s="104"/>
      <c r="AJ55" s="104"/>
      <c r="AK55" s="104"/>
      <c r="AL55" s="104"/>
      <c r="AM55" s="104"/>
      <c r="AN55" s="104"/>
      <c r="AO55" s="104"/>
      <c r="AP55" s="104"/>
      <c r="AQ55" s="104"/>
      <c r="AR55" s="104"/>
      <c r="AS55" s="105"/>
      <c r="AT55" s="103">
        <f>データ!CC7</f>
        <v>52370</v>
      </c>
      <c r="AU55" s="104"/>
      <c r="AV55" s="104"/>
      <c r="AW55" s="104"/>
      <c r="AX55" s="104"/>
      <c r="AY55" s="104"/>
      <c r="AZ55" s="104"/>
      <c r="BA55" s="104"/>
      <c r="BB55" s="104"/>
      <c r="BC55" s="104"/>
      <c r="BD55" s="104"/>
      <c r="BE55" s="104"/>
      <c r="BF55" s="104"/>
      <c r="BG55" s="104"/>
      <c r="BH55" s="105"/>
      <c r="BI55" s="103">
        <f>データ!CD7</f>
        <v>51522</v>
      </c>
      <c r="BJ55" s="104"/>
      <c r="BK55" s="104"/>
      <c r="BL55" s="104"/>
      <c r="BM55" s="104"/>
      <c r="BN55" s="104"/>
      <c r="BO55" s="104"/>
      <c r="BP55" s="104"/>
      <c r="BQ55" s="104"/>
      <c r="BR55" s="104"/>
      <c r="BS55" s="104"/>
      <c r="BT55" s="104"/>
      <c r="BU55" s="104"/>
      <c r="BV55" s="104"/>
      <c r="BW55" s="105"/>
      <c r="BX55" s="103">
        <f>データ!CE7</f>
        <v>54236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19393</v>
      </c>
      <c r="DE55" s="104"/>
      <c r="DF55" s="104"/>
      <c r="DG55" s="104"/>
      <c r="DH55" s="104"/>
      <c r="DI55" s="104"/>
      <c r="DJ55" s="104"/>
      <c r="DK55" s="104"/>
      <c r="DL55" s="104"/>
      <c r="DM55" s="104"/>
      <c r="DN55" s="104"/>
      <c r="DO55" s="104"/>
      <c r="DP55" s="104"/>
      <c r="DQ55" s="104"/>
      <c r="DR55" s="105"/>
      <c r="DS55" s="103">
        <f>データ!CM7</f>
        <v>21069</v>
      </c>
      <c r="DT55" s="104"/>
      <c r="DU55" s="104"/>
      <c r="DV55" s="104"/>
      <c r="DW55" s="104"/>
      <c r="DX55" s="104"/>
      <c r="DY55" s="104"/>
      <c r="DZ55" s="104"/>
      <c r="EA55" s="104"/>
      <c r="EB55" s="104"/>
      <c r="EC55" s="104"/>
      <c r="ED55" s="104"/>
      <c r="EE55" s="104"/>
      <c r="EF55" s="104"/>
      <c r="EG55" s="105"/>
      <c r="EH55" s="103">
        <f>データ!CN7</f>
        <v>20753</v>
      </c>
      <c r="EI55" s="104"/>
      <c r="EJ55" s="104"/>
      <c r="EK55" s="104"/>
      <c r="EL55" s="104"/>
      <c r="EM55" s="104"/>
      <c r="EN55" s="104"/>
      <c r="EO55" s="104"/>
      <c r="EP55" s="104"/>
      <c r="EQ55" s="104"/>
      <c r="ER55" s="104"/>
      <c r="ES55" s="104"/>
      <c r="ET55" s="104"/>
      <c r="EU55" s="104"/>
      <c r="EV55" s="105"/>
      <c r="EW55" s="103">
        <f>データ!CO7</f>
        <v>20942</v>
      </c>
      <c r="EX55" s="104"/>
      <c r="EY55" s="104"/>
      <c r="EZ55" s="104"/>
      <c r="FA55" s="104"/>
      <c r="FB55" s="104"/>
      <c r="FC55" s="104"/>
      <c r="FD55" s="104"/>
      <c r="FE55" s="104"/>
      <c r="FF55" s="104"/>
      <c r="FG55" s="104"/>
      <c r="FH55" s="104"/>
      <c r="FI55" s="104"/>
      <c r="FJ55" s="104"/>
      <c r="FK55" s="105"/>
      <c r="FL55" s="103">
        <f>データ!CP7</f>
        <v>22893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55.4</v>
      </c>
      <c r="GS55" s="86"/>
      <c r="GT55" s="86"/>
      <c r="GU55" s="86"/>
      <c r="GV55" s="86"/>
      <c r="GW55" s="86"/>
      <c r="GX55" s="86"/>
      <c r="GY55" s="86"/>
      <c r="GZ55" s="86"/>
      <c r="HA55" s="86"/>
      <c r="HB55" s="86"/>
      <c r="HC55" s="86"/>
      <c r="HD55" s="86"/>
      <c r="HE55" s="86"/>
      <c r="HF55" s="87"/>
      <c r="HG55" s="85">
        <f>データ!CX7</f>
        <v>51.9</v>
      </c>
      <c r="HH55" s="86"/>
      <c r="HI55" s="86"/>
      <c r="HJ55" s="86"/>
      <c r="HK55" s="86"/>
      <c r="HL55" s="86"/>
      <c r="HM55" s="86"/>
      <c r="HN55" s="86"/>
      <c r="HO55" s="86"/>
      <c r="HP55" s="86"/>
      <c r="HQ55" s="86"/>
      <c r="HR55" s="86"/>
      <c r="HS55" s="86"/>
      <c r="HT55" s="86"/>
      <c r="HU55" s="87"/>
      <c r="HV55" s="85">
        <f>データ!CY7</f>
        <v>54.5</v>
      </c>
      <c r="HW55" s="86"/>
      <c r="HX55" s="86"/>
      <c r="HY55" s="86"/>
      <c r="HZ55" s="86"/>
      <c r="IA55" s="86"/>
      <c r="IB55" s="86"/>
      <c r="IC55" s="86"/>
      <c r="ID55" s="86"/>
      <c r="IE55" s="86"/>
      <c r="IF55" s="86"/>
      <c r="IG55" s="86"/>
      <c r="IH55" s="86"/>
      <c r="II55" s="86"/>
      <c r="IJ55" s="87"/>
      <c r="IK55" s="85">
        <f>データ!CZ7</f>
        <v>52.4</v>
      </c>
      <c r="IL55" s="86"/>
      <c r="IM55" s="86"/>
      <c r="IN55" s="86"/>
      <c r="IO55" s="86"/>
      <c r="IP55" s="86"/>
      <c r="IQ55" s="86"/>
      <c r="IR55" s="86"/>
      <c r="IS55" s="86"/>
      <c r="IT55" s="86"/>
      <c r="IU55" s="86"/>
      <c r="IV55" s="86"/>
      <c r="IW55" s="86"/>
      <c r="IX55" s="86"/>
      <c r="IY55" s="87"/>
      <c r="IZ55" s="85">
        <f>データ!DA7</f>
        <v>57.7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25.9</v>
      </c>
      <c r="KV55" s="86"/>
      <c r="KW55" s="86"/>
      <c r="KX55" s="86"/>
      <c r="KY55" s="86"/>
      <c r="KZ55" s="86"/>
      <c r="LA55" s="86"/>
      <c r="LB55" s="86"/>
      <c r="LC55" s="86"/>
      <c r="LD55" s="86"/>
      <c r="LE55" s="86"/>
      <c r="LF55" s="86"/>
      <c r="LG55" s="86"/>
      <c r="LH55" s="86"/>
      <c r="LI55" s="87"/>
      <c r="LJ55" s="85">
        <f>データ!DJ7</f>
        <v>24.2</v>
      </c>
      <c r="LK55" s="86"/>
      <c r="LL55" s="86"/>
      <c r="LM55" s="86"/>
      <c r="LN55" s="86"/>
      <c r="LO55" s="86"/>
      <c r="LP55" s="86"/>
      <c r="LQ55" s="86"/>
      <c r="LR55" s="86"/>
      <c r="LS55" s="86"/>
      <c r="LT55" s="86"/>
      <c r="LU55" s="86"/>
      <c r="LV55" s="86"/>
      <c r="LW55" s="86"/>
      <c r="LX55" s="87"/>
      <c r="LY55" s="85">
        <f>データ!DK7</f>
        <v>22.9</v>
      </c>
      <c r="LZ55" s="86"/>
      <c r="MA55" s="86"/>
      <c r="MB55" s="86"/>
      <c r="MC55" s="86"/>
      <c r="MD55" s="86"/>
      <c r="ME55" s="86"/>
      <c r="MF55" s="86"/>
      <c r="MG55" s="86"/>
      <c r="MH55" s="86"/>
      <c r="MI55" s="86"/>
      <c r="MJ55" s="86"/>
      <c r="MK55" s="86"/>
      <c r="ML55" s="86"/>
      <c r="MM55" s="87"/>
      <c r="MN55" s="85">
        <f>データ!DL7</f>
        <v>22.8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62.4</v>
      </c>
      <c r="V79" s="80"/>
      <c r="W79" s="80"/>
      <c r="X79" s="80"/>
      <c r="Y79" s="80"/>
      <c r="Z79" s="80"/>
      <c r="AA79" s="80"/>
      <c r="AB79" s="80"/>
      <c r="AC79" s="80"/>
      <c r="AD79" s="80"/>
      <c r="AE79" s="80"/>
      <c r="AF79" s="80"/>
      <c r="AG79" s="80"/>
      <c r="AH79" s="80"/>
      <c r="AI79" s="80"/>
      <c r="AJ79" s="80"/>
      <c r="AK79" s="80"/>
      <c r="AL79" s="80"/>
      <c r="AM79" s="80"/>
      <c r="AN79" s="80">
        <f>データ!DT7</f>
        <v>65.599999999999994</v>
      </c>
      <c r="AO79" s="80"/>
      <c r="AP79" s="80"/>
      <c r="AQ79" s="80"/>
      <c r="AR79" s="80"/>
      <c r="AS79" s="80"/>
      <c r="AT79" s="80"/>
      <c r="AU79" s="80"/>
      <c r="AV79" s="80"/>
      <c r="AW79" s="80"/>
      <c r="AX79" s="80"/>
      <c r="AY79" s="80"/>
      <c r="AZ79" s="80"/>
      <c r="BA79" s="80"/>
      <c r="BB79" s="80"/>
      <c r="BC79" s="80"/>
      <c r="BD79" s="80"/>
      <c r="BE79" s="80"/>
      <c r="BF79" s="80"/>
      <c r="BG79" s="80">
        <f>データ!DU7</f>
        <v>66.5</v>
      </c>
      <c r="BH79" s="80"/>
      <c r="BI79" s="80"/>
      <c r="BJ79" s="80"/>
      <c r="BK79" s="80"/>
      <c r="BL79" s="80"/>
      <c r="BM79" s="80"/>
      <c r="BN79" s="80"/>
      <c r="BO79" s="80"/>
      <c r="BP79" s="80"/>
      <c r="BQ79" s="80"/>
      <c r="BR79" s="80"/>
      <c r="BS79" s="80"/>
      <c r="BT79" s="80"/>
      <c r="BU79" s="80"/>
      <c r="BV79" s="80"/>
      <c r="BW79" s="80"/>
      <c r="BX79" s="80"/>
      <c r="BY79" s="80"/>
      <c r="BZ79" s="80">
        <f>データ!DV7</f>
        <v>68.400000000000006</v>
      </c>
      <c r="CA79" s="80"/>
      <c r="CB79" s="80"/>
      <c r="CC79" s="80"/>
      <c r="CD79" s="80"/>
      <c r="CE79" s="80"/>
      <c r="CF79" s="80"/>
      <c r="CG79" s="80"/>
      <c r="CH79" s="80"/>
      <c r="CI79" s="80"/>
      <c r="CJ79" s="80"/>
      <c r="CK79" s="80"/>
      <c r="CL79" s="80"/>
      <c r="CM79" s="80"/>
      <c r="CN79" s="80"/>
      <c r="CO79" s="80"/>
      <c r="CP79" s="80"/>
      <c r="CQ79" s="80"/>
      <c r="CR79" s="80"/>
      <c r="CS79" s="80">
        <f>データ!DW7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72.900000000000006</v>
      </c>
      <c r="EP79" s="80"/>
      <c r="EQ79" s="80"/>
      <c r="ER79" s="80"/>
      <c r="ES79" s="80"/>
      <c r="ET79" s="80"/>
      <c r="EU79" s="80"/>
      <c r="EV79" s="80"/>
      <c r="EW79" s="80"/>
      <c r="EX79" s="80"/>
      <c r="EY79" s="80"/>
      <c r="EZ79" s="80"/>
      <c r="FA79" s="80"/>
      <c r="FB79" s="80"/>
      <c r="FC79" s="80"/>
      <c r="FD79" s="80"/>
      <c r="FE79" s="80"/>
      <c r="FF79" s="80"/>
      <c r="FG79" s="80"/>
      <c r="FH79" s="80">
        <f>データ!EE7</f>
        <v>75.099999999999994</v>
      </c>
      <c r="FI79" s="80"/>
      <c r="FJ79" s="80"/>
      <c r="FK79" s="80"/>
      <c r="FL79" s="80"/>
      <c r="FM79" s="80"/>
      <c r="FN79" s="80"/>
      <c r="FO79" s="80"/>
      <c r="FP79" s="80"/>
      <c r="FQ79" s="80"/>
      <c r="FR79" s="80"/>
      <c r="FS79" s="80"/>
      <c r="FT79" s="80"/>
      <c r="FU79" s="80"/>
      <c r="FV79" s="80"/>
      <c r="FW79" s="80"/>
      <c r="FX79" s="80"/>
      <c r="FY79" s="80"/>
      <c r="FZ79" s="80"/>
      <c r="GA79" s="80">
        <f>データ!EF7</f>
        <v>74.400000000000006</v>
      </c>
      <c r="GB79" s="80"/>
      <c r="GC79" s="80"/>
      <c r="GD79" s="80"/>
      <c r="GE79" s="80"/>
      <c r="GF79" s="80"/>
      <c r="GG79" s="80"/>
      <c r="GH79" s="80"/>
      <c r="GI79" s="80"/>
      <c r="GJ79" s="80"/>
      <c r="GK79" s="80"/>
      <c r="GL79" s="80"/>
      <c r="GM79" s="80"/>
      <c r="GN79" s="80"/>
      <c r="GO79" s="80"/>
      <c r="GP79" s="80"/>
      <c r="GQ79" s="80"/>
      <c r="GR79" s="80"/>
      <c r="GS79" s="80"/>
      <c r="GT79" s="80">
        <f>データ!EG7</f>
        <v>78</v>
      </c>
      <c r="GU79" s="80"/>
      <c r="GV79" s="80"/>
      <c r="GW79" s="80"/>
      <c r="GX79" s="80"/>
      <c r="GY79" s="80"/>
      <c r="GZ79" s="80"/>
      <c r="HA79" s="80"/>
      <c r="HB79" s="80"/>
      <c r="HC79" s="80"/>
      <c r="HD79" s="80"/>
      <c r="HE79" s="80"/>
      <c r="HF79" s="80"/>
      <c r="HG79" s="80"/>
      <c r="HH79" s="80"/>
      <c r="HI79" s="80"/>
      <c r="HJ79" s="80"/>
      <c r="HK79" s="80"/>
      <c r="HL79" s="80"/>
      <c r="HM79" s="80">
        <f>データ!EH7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49261437</v>
      </c>
      <c r="JK79" s="79"/>
      <c r="JL79" s="79"/>
      <c r="JM79" s="79"/>
      <c r="JN79" s="79"/>
      <c r="JO79" s="79"/>
      <c r="JP79" s="79"/>
      <c r="JQ79" s="79"/>
      <c r="JR79" s="79"/>
      <c r="JS79" s="79"/>
      <c r="JT79" s="79"/>
      <c r="JU79" s="79"/>
      <c r="JV79" s="79"/>
      <c r="JW79" s="79"/>
      <c r="JX79" s="79"/>
      <c r="JY79" s="79"/>
      <c r="JZ79" s="79"/>
      <c r="KA79" s="79"/>
      <c r="KB79" s="79"/>
      <c r="KC79" s="79">
        <f>データ!EP7</f>
        <v>49727217</v>
      </c>
      <c r="KD79" s="79"/>
      <c r="KE79" s="79"/>
      <c r="KF79" s="79"/>
      <c r="KG79" s="79"/>
      <c r="KH79" s="79"/>
      <c r="KI79" s="79"/>
      <c r="KJ79" s="79"/>
      <c r="KK79" s="79"/>
      <c r="KL79" s="79"/>
      <c r="KM79" s="79"/>
      <c r="KN79" s="79"/>
      <c r="KO79" s="79"/>
      <c r="KP79" s="79"/>
      <c r="KQ79" s="79"/>
      <c r="KR79" s="79"/>
      <c r="KS79" s="79"/>
      <c r="KT79" s="79"/>
      <c r="KU79" s="79"/>
      <c r="KV79" s="79">
        <f>データ!EQ7</f>
        <v>49346713</v>
      </c>
      <c r="KW79" s="79"/>
      <c r="KX79" s="79"/>
      <c r="KY79" s="79"/>
      <c r="KZ79" s="79"/>
      <c r="LA79" s="79"/>
      <c r="LB79" s="79"/>
      <c r="LC79" s="79"/>
      <c r="LD79" s="79"/>
      <c r="LE79" s="79"/>
      <c r="LF79" s="79"/>
      <c r="LG79" s="79"/>
      <c r="LH79" s="79"/>
      <c r="LI79" s="79"/>
      <c r="LJ79" s="79"/>
      <c r="LK79" s="79"/>
      <c r="LL79" s="79"/>
      <c r="LM79" s="79"/>
      <c r="LN79" s="79"/>
      <c r="LO79" s="79">
        <f>データ!ER7</f>
        <v>49291043</v>
      </c>
      <c r="LP79" s="79"/>
      <c r="LQ79" s="79"/>
      <c r="LR79" s="79"/>
      <c r="LS79" s="79"/>
      <c r="LT79" s="79"/>
      <c r="LU79" s="79"/>
      <c r="LV79" s="79"/>
      <c r="LW79" s="79"/>
      <c r="LX79" s="79"/>
      <c r="LY79" s="79"/>
      <c r="LZ79" s="79"/>
      <c r="MA79" s="79"/>
      <c r="MB79" s="79"/>
      <c r="MC79" s="79"/>
      <c r="MD79" s="79"/>
      <c r="ME79" s="79"/>
      <c r="MF79" s="79"/>
      <c r="MG79" s="79"/>
      <c r="MH79" s="79">
        <f>データ!ES7</f>
        <v>49349409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H0tAhiOP3O+Jvkjrk3dyb1AxeVTGwr5xZbum3LrydUqMrB3fIaYuPsFvCda2URgc8IwB51V1PE44Tcm8m9gDw==" saltValue="mRuwYu5XRU9qpQT1Yoqew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109</v>
      </c>
      <c r="AJ4" s="162"/>
      <c r="AK4" s="162"/>
      <c r="AL4" s="162"/>
      <c r="AM4" s="162"/>
      <c r="AN4" s="162"/>
      <c r="AO4" s="162"/>
      <c r="AP4" s="162"/>
      <c r="AQ4" s="162"/>
      <c r="AR4" s="162"/>
      <c r="AS4" s="163"/>
      <c r="AT4" s="164" t="s">
        <v>110</v>
      </c>
      <c r="AU4" s="160"/>
      <c r="AV4" s="160"/>
      <c r="AW4" s="160"/>
      <c r="AX4" s="160"/>
      <c r="AY4" s="160"/>
      <c r="AZ4" s="160"/>
      <c r="BA4" s="160"/>
      <c r="BB4" s="160"/>
      <c r="BC4" s="160"/>
      <c r="BD4" s="160"/>
      <c r="BE4" s="164" t="s">
        <v>111</v>
      </c>
      <c r="BF4" s="160"/>
      <c r="BG4" s="160"/>
      <c r="BH4" s="160"/>
      <c r="BI4" s="160"/>
      <c r="BJ4" s="160"/>
      <c r="BK4" s="160"/>
      <c r="BL4" s="160"/>
      <c r="BM4" s="160"/>
      <c r="BN4" s="160"/>
      <c r="BO4" s="160"/>
      <c r="BP4" s="161" t="s">
        <v>112</v>
      </c>
      <c r="BQ4" s="162"/>
      <c r="BR4" s="162"/>
      <c r="BS4" s="162"/>
      <c r="BT4" s="162"/>
      <c r="BU4" s="162"/>
      <c r="BV4" s="162"/>
      <c r="BW4" s="162"/>
      <c r="BX4" s="162"/>
      <c r="BY4" s="162"/>
      <c r="BZ4" s="163"/>
      <c r="CA4" s="160" t="s">
        <v>113</v>
      </c>
      <c r="CB4" s="160"/>
      <c r="CC4" s="160"/>
      <c r="CD4" s="160"/>
      <c r="CE4" s="160"/>
      <c r="CF4" s="160"/>
      <c r="CG4" s="160"/>
      <c r="CH4" s="160"/>
      <c r="CI4" s="160"/>
      <c r="CJ4" s="160"/>
      <c r="CK4" s="160"/>
      <c r="CL4" s="164" t="s">
        <v>114</v>
      </c>
      <c r="CM4" s="160"/>
      <c r="CN4" s="160"/>
      <c r="CO4" s="160"/>
      <c r="CP4" s="160"/>
      <c r="CQ4" s="160"/>
      <c r="CR4" s="160"/>
      <c r="CS4" s="160"/>
      <c r="CT4" s="160"/>
      <c r="CU4" s="160"/>
      <c r="CV4" s="160"/>
      <c r="CW4" s="160" t="s">
        <v>115</v>
      </c>
      <c r="CX4" s="160"/>
      <c r="CY4" s="160"/>
      <c r="CZ4" s="160"/>
      <c r="DA4" s="160"/>
      <c r="DB4" s="160"/>
      <c r="DC4" s="160"/>
      <c r="DD4" s="160"/>
      <c r="DE4" s="160"/>
      <c r="DF4" s="160"/>
      <c r="DG4" s="160"/>
      <c r="DH4" s="160" t="s">
        <v>116</v>
      </c>
      <c r="DI4" s="160"/>
      <c r="DJ4" s="160"/>
      <c r="DK4" s="160"/>
      <c r="DL4" s="160"/>
      <c r="DM4" s="160"/>
      <c r="DN4" s="160"/>
      <c r="DO4" s="160"/>
      <c r="DP4" s="160"/>
      <c r="DQ4" s="160"/>
      <c r="DR4" s="160"/>
      <c r="DS4" s="161" t="s">
        <v>117</v>
      </c>
      <c r="DT4" s="162"/>
      <c r="DU4" s="162"/>
      <c r="DV4" s="162"/>
      <c r="DW4" s="162"/>
      <c r="DX4" s="162"/>
      <c r="DY4" s="162"/>
      <c r="DZ4" s="162"/>
      <c r="EA4" s="162"/>
      <c r="EB4" s="162"/>
      <c r="EC4" s="163"/>
      <c r="ED4" s="160" t="s">
        <v>118</v>
      </c>
      <c r="EE4" s="160"/>
      <c r="EF4" s="160"/>
      <c r="EG4" s="160"/>
      <c r="EH4" s="160"/>
      <c r="EI4" s="160"/>
      <c r="EJ4" s="160"/>
      <c r="EK4" s="160"/>
      <c r="EL4" s="160"/>
      <c r="EM4" s="160"/>
      <c r="EN4" s="160"/>
      <c r="EO4" s="160" t="s">
        <v>119</v>
      </c>
      <c r="EP4" s="160"/>
      <c r="EQ4" s="160"/>
      <c r="ER4" s="160"/>
      <c r="ES4" s="160"/>
      <c r="ET4" s="160"/>
      <c r="EU4" s="160"/>
      <c r="EV4" s="160"/>
      <c r="EW4" s="160"/>
      <c r="EX4" s="160"/>
      <c r="EY4" s="160"/>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156</v>
      </c>
      <c r="AY5" s="62" t="s">
        <v>149</v>
      </c>
      <c r="AZ5" s="62" t="s">
        <v>150</v>
      </c>
      <c r="BA5" s="62" t="s">
        <v>151</v>
      </c>
      <c r="BB5" s="62" t="s">
        <v>152</v>
      </c>
      <c r="BC5" s="62" t="s">
        <v>153</v>
      </c>
      <c r="BD5" s="62" t="s">
        <v>154</v>
      </c>
      <c r="BE5" s="62" t="s">
        <v>157</v>
      </c>
      <c r="BF5" s="62" t="s">
        <v>155</v>
      </c>
      <c r="BG5" s="62" t="s">
        <v>158</v>
      </c>
      <c r="BH5" s="62" t="s">
        <v>159</v>
      </c>
      <c r="BI5" s="62" t="s">
        <v>148</v>
      </c>
      <c r="BJ5" s="62" t="s">
        <v>149</v>
      </c>
      <c r="BK5" s="62" t="s">
        <v>150</v>
      </c>
      <c r="BL5" s="62" t="s">
        <v>151</v>
      </c>
      <c r="BM5" s="62" t="s">
        <v>152</v>
      </c>
      <c r="BN5" s="62" t="s">
        <v>153</v>
      </c>
      <c r="BO5" s="62" t="s">
        <v>154</v>
      </c>
      <c r="BP5" s="62" t="s">
        <v>157</v>
      </c>
      <c r="BQ5" s="62" t="s">
        <v>160</v>
      </c>
      <c r="BR5" s="62" t="s">
        <v>146</v>
      </c>
      <c r="BS5" s="62" t="s">
        <v>147</v>
      </c>
      <c r="BT5" s="62" t="s">
        <v>156</v>
      </c>
      <c r="BU5" s="62" t="s">
        <v>149</v>
      </c>
      <c r="BV5" s="62" t="s">
        <v>150</v>
      </c>
      <c r="BW5" s="62" t="s">
        <v>151</v>
      </c>
      <c r="BX5" s="62" t="s">
        <v>152</v>
      </c>
      <c r="BY5" s="62" t="s">
        <v>153</v>
      </c>
      <c r="BZ5" s="62" t="s">
        <v>154</v>
      </c>
      <c r="CA5" s="62" t="s">
        <v>144</v>
      </c>
      <c r="CB5" s="62" t="s">
        <v>160</v>
      </c>
      <c r="CC5" s="62" t="s">
        <v>158</v>
      </c>
      <c r="CD5" s="62" t="s">
        <v>147</v>
      </c>
      <c r="CE5" s="62" t="s">
        <v>148</v>
      </c>
      <c r="CF5" s="62" t="s">
        <v>149</v>
      </c>
      <c r="CG5" s="62" t="s">
        <v>150</v>
      </c>
      <c r="CH5" s="62" t="s">
        <v>151</v>
      </c>
      <c r="CI5" s="62" t="s">
        <v>152</v>
      </c>
      <c r="CJ5" s="62" t="s">
        <v>153</v>
      </c>
      <c r="CK5" s="62" t="s">
        <v>154</v>
      </c>
      <c r="CL5" s="62" t="s">
        <v>161</v>
      </c>
      <c r="CM5" s="62" t="s">
        <v>155</v>
      </c>
      <c r="CN5" s="62" t="s">
        <v>146</v>
      </c>
      <c r="CO5" s="62" t="s">
        <v>159</v>
      </c>
      <c r="CP5" s="62" t="s">
        <v>162</v>
      </c>
      <c r="CQ5" s="62" t="s">
        <v>149</v>
      </c>
      <c r="CR5" s="62" t="s">
        <v>150</v>
      </c>
      <c r="CS5" s="62" t="s">
        <v>151</v>
      </c>
      <c r="CT5" s="62" t="s">
        <v>152</v>
      </c>
      <c r="CU5" s="62" t="s">
        <v>153</v>
      </c>
      <c r="CV5" s="62" t="s">
        <v>154</v>
      </c>
      <c r="CW5" s="62" t="s">
        <v>144</v>
      </c>
      <c r="CX5" s="62" t="s">
        <v>160</v>
      </c>
      <c r="CY5" s="62" t="s">
        <v>158</v>
      </c>
      <c r="CZ5" s="62" t="s">
        <v>147</v>
      </c>
      <c r="DA5" s="62" t="s">
        <v>148</v>
      </c>
      <c r="DB5" s="62" t="s">
        <v>149</v>
      </c>
      <c r="DC5" s="62" t="s">
        <v>150</v>
      </c>
      <c r="DD5" s="62" t="s">
        <v>151</v>
      </c>
      <c r="DE5" s="62" t="s">
        <v>152</v>
      </c>
      <c r="DF5" s="62" t="s">
        <v>153</v>
      </c>
      <c r="DG5" s="62" t="s">
        <v>154</v>
      </c>
      <c r="DH5" s="62" t="s">
        <v>144</v>
      </c>
      <c r="DI5" s="62" t="s">
        <v>160</v>
      </c>
      <c r="DJ5" s="62" t="s">
        <v>146</v>
      </c>
      <c r="DK5" s="62" t="s">
        <v>147</v>
      </c>
      <c r="DL5" s="62" t="s">
        <v>148</v>
      </c>
      <c r="DM5" s="62" t="s">
        <v>149</v>
      </c>
      <c r="DN5" s="62" t="s">
        <v>150</v>
      </c>
      <c r="DO5" s="62" t="s">
        <v>151</v>
      </c>
      <c r="DP5" s="62" t="s">
        <v>152</v>
      </c>
      <c r="DQ5" s="62" t="s">
        <v>153</v>
      </c>
      <c r="DR5" s="62" t="s">
        <v>154</v>
      </c>
      <c r="DS5" s="62" t="s">
        <v>157</v>
      </c>
      <c r="DT5" s="62" t="s">
        <v>160</v>
      </c>
      <c r="DU5" s="62" t="s">
        <v>163</v>
      </c>
      <c r="DV5" s="62" t="s">
        <v>147</v>
      </c>
      <c r="DW5" s="62" t="s">
        <v>148</v>
      </c>
      <c r="DX5" s="62" t="s">
        <v>149</v>
      </c>
      <c r="DY5" s="62" t="s">
        <v>150</v>
      </c>
      <c r="DZ5" s="62" t="s">
        <v>151</v>
      </c>
      <c r="EA5" s="62" t="s">
        <v>152</v>
      </c>
      <c r="EB5" s="62" t="s">
        <v>153</v>
      </c>
      <c r="EC5" s="62" t="s">
        <v>154</v>
      </c>
      <c r="ED5" s="62" t="s">
        <v>161</v>
      </c>
      <c r="EE5" s="62" t="s">
        <v>145</v>
      </c>
      <c r="EF5" s="62" t="s">
        <v>158</v>
      </c>
      <c r="EG5" s="62" t="s">
        <v>159</v>
      </c>
      <c r="EH5" s="62" t="s">
        <v>148</v>
      </c>
      <c r="EI5" s="62" t="s">
        <v>149</v>
      </c>
      <c r="EJ5" s="62" t="s">
        <v>150</v>
      </c>
      <c r="EK5" s="62" t="s">
        <v>151</v>
      </c>
      <c r="EL5" s="62" t="s">
        <v>152</v>
      </c>
      <c r="EM5" s="62" t="s">
        <v>153</v>
      </c>
      <c r="EN5" s="62" t="s">
        <v>164</v>
      </c>
      <c r="EO5" s="62" t="s">
        <v>144</v>
      </c>
      <c r="EP5" s="62" t="s">
        <v>160</v>
      </c>
      <c r="EQ5" s="62" t="s">
        <v>146</v>
      </c>
      <c r="ER5" s="62" t="s">
        <v>147</v>
      </c>
      <c r="ES5" s="62" t="s">
        <v>148</v>
      </c>
      <c r="ET5" s="62" t="s">
        <v>149</v>
      </c>
      <c r="EU5" s="62" t="s">
        <v>150</v>
      </c>
      <c r="EV5" s="62" t="s">
        <v>151</v>
      </c>
      <c r="EW5" s="62" t="s">
        <v>152</v>
      </c>
      <c r="EX5" s="62" t="s">
        <v>153</v>
      </c>
      <c r="EY5" s="62" t="s">
        <v>154</v>
      </c>
    </row>
    <row r="6" spans="1:155" s="67" customFormat="1">
      <c r="A6" s="48" t="s">
        <v>165</v>
      </c>
      <c r="B6" s="63">
        <f>B8</f>
        <v>2020</v>
      </c>
      <c r="C6" s="63">
        <f t="shared" ref="C6:M6" si="2">C8</f>
        <v>428779</v>
      </c>
      <c r="D6" s="63">
        <f t="shared" si="2"/>
        <v>46</v>
      </c>
      <c r="E6" s="63">
        <f t="shared" si="2"/>
        <v>6</v>
      </c>
      <c r="F6" s="63">
        <f t="shared" si="2"/>
        <v>0</v>
      </c>
      <c r="G6" s="63">
        <f t="shared" si="2"/>
        <v>12</v>
      </c>
      <c r="H6" s="165" t="str">
        <f>IF(H8&lt;&gt;I8,H8,"")&amp;IF(I8&lt;&gt;J8,I8,"")&amp;"　"&amp;J8</f>
        <v>長崎県長崎県病院企業団　島原病院</v>
      </c>
      <c r="I6" s="166"/>
      <c r="J6" s="16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17</v>
      </c>
      <c r="R6" s="63" t="str">
        <f t="shared" si="3"/>
        <v>対象</v>
      </c>
      <c r="S6" s="63" t="str">
        <f t="shared" si="3"/>
        <v>訓 ガ</v>
      </c>
      <c r="T6" s="63" t="str">
        <f t="shared" si="3"/>
        <v>救 臨 が 感 災 地 輪</v>
      </c>
      <c r="U6" s="64" t="str">
        <f>U8</f>
        <v>-</v>
      </c>
      <c r="V6" s="64">
        <f>V8</f>
        <v>21076</v>
      </c>
      <c r="W6" s="63" t="str">
        <f>W8</f>
        <v>-</v>
      </c>
      <c r="X6" s="63" t="str">
        <f t="shared" ref="X6" si="4">X8</f>
        <v>第２種該当</v>
      </c>
      <c r="Y6" s="63" t="str">
        <f t="shared" si="3"/>
        <v>７：１</v>
      </c>
      <c r="Z6" s="64">
        <f t="shared" si="3"/>
        <v>250</v>
      </c>
      <c r="AA6" s="64" t="str">
        <f t="shared" si="3"/>
        <v>-</v>
      </c>
      <c r="AB6" s="64" t="str">
        <f t="shared" si="3"/>
        <v>-</v>
      </c>
      <c r="AC6" s="64" t="str">
        <f t="shared" si="3"/>
        <v>-</v>
      </c>
      <c r="AD6" s="64">
        <f t="shared" si="3"/>
        <v>4</v>
      </c>
      <c r="AE6" s="64">
        <f t="shared" si="3"/>
        <v>254</v>
      </c>
      <c r="AF6" s="64">
        <f t="shared" si="3"/>
        <v>250</v>
      </c>
      <c r="AG6" s="64" t="str">
        <f t="shared" si="3"/>
        <v>-</v>
      </c>
      <c r="AH6" s="64">
        <f t="shared" si="3"/>
        <v>250</v>
      </c>
      <c r="AI6" s="65">
        <f>IF(AI8="-",NA(),AI8)</f>
        <v>94.3</v>
      </c>
      <c r="AJ6" s="65">
        <f t="shared" ref="AJ6:AR6" si="5">IF(AJ8="-",NA(),AJ8)</f>
        <v>97.2</v>
      </c>
      <c r="AK6" s="65">
        <f t="shared" si="5"/>
        <v>96.8</v>
      </c>
      <c r="AL6" s="65">
        <f t="shared" si="5"/>
        <v>100.2</v>
      </c>
      <c r="AM6" s="65">
        <f t="shared" si="5"/>
        <v>113</v>
      </c>
      <c r="AN6" s="65">
        <f t="shared" si="5"/>
        <v>96.2</v>
      </c>
      <c r="AO6" s="65">
        <f t="shared" si="5"/>
        <v>97.2</v>
      </c>
      <c r="AP6" s="65">
        <f t="shared" si="5"/>
        <v>97.5</v>
      </c>
      <c r="AQ6" s="65">
        <f t="shared" si="5"/>
        <v>96.9</v>
      </c>
      <c r="AR6" s="65">
        <f t="shared" si="5"/>
        <v>101.8</v>
      </c>
      <c r="AS6" s="65" t="str">
        <f>IF(AS8="-","【-】","【"&amp;SUBSTITUTE(TEXT(AS8,"#,##0.0"),"-","△")&amp;"】")</f>
        <v>【102.5】</v>
      </c>
      <c r="AT6" s="65">
        <f>IF(AT8="-",NA(),AT8)</f>
        <v>91.8</v>
      </c>
      <c r="AU6" s="65">
        <f t="shared" ref="AU6:BC6" si="6">IF(AU8="-",NA(),AU8)</f>
        <v>95.1</v>
      </c>
      <c r="AV6" s="65">
        <f t="shared" si="6"/>
        <v>93.5</v>
      </c>
      <c r="AW6" s="65">
        <f t="shared" si="6"/>
        <v>98.6</v>
      </c>
      <c r="AX6" s="65">
        <f t="shared" si="6"/>
        <v>92.2</v>
      </c>
      <c r="AY6" s="65">
        <f t="shared" si="6"/>
        <v>85.7</v>
      </c>
      <c r="AZ6" s="65">
        <f t="shared" si="6"/>
        <v>85.9</v>
      </c>
      <c r="BA6" s="65">
        <f t="shared" si="6"/>
        <v>86</v>
      </c>
      <c r="BB6" s="65">
        <f t="shared" si="6"/>
        <v>86</v>
      </c>
      <c r="BC6" s="65">
        <f t="shared" si="6"/>
        <v>80.7</v>
      </c>
      <c r="BD6" s="65" t="str">
        <f>IF(BD8="-","【-】","【"&amp;SUBSTITUTE(TEXT(BD8,"#,##0.0"),"-","△")&amp;"】")</f>
        <v>【84.7】</v>
      </c>
      <c r="BE6" s="65">
        <f>IF(BE8="-",NA(),BE8)</f>
        <v>8.8000000000000007</v>
      </c>
      <c r="BF6" s="65">
        <f t="shared" ref="BF6:BN6" si="7">IF(BF8="-",NA(),BF8)</f>
        <v>13.1</v>
      </c>
      <c r="BG6" s="65">
        <f t="shared" si="7"/>
        <v>18.899999999999999</v>
      </c>
      <c r="BH6" s="65">
        <f t="shared" si="7"/>
        <v>17.3</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75</v>
      </c>
      <c r="BQ6" s="65">
        <f t="shared" ref="BQ6:BY6" si="8">IF(BQ8="-",NA(),BQ8)</f>
        <v>81.3</v>
      </c>
      <c r="BR6" s="65">
        <f t="shared" si="8"/>
        <v>75.900000000000006</v>
      </c>
      <c r="BS6" s="65">
        <f t="shared" si="8"/>
        <v>85.2</v>
      </c>
      <c r="BT6" s="65">
        <f t="shared" si="8"/>
        <v>70.2</v>
      </c>
      <c r="BU6" s="65">
        <f t="shared" si="8"/>
        <v>71.2</v>
      </c>
      <c r="BV6" s="65">
        <f t="shared" si="8"/>
        <v>73</v>
      </c>
      <c r="BW6" s="65">
        <f t="shared" si="8"/>
        <v>72.099999999999994</v>
      </c>
      <c r="BX6" s="65">
        <f t="shared" si="8"/>
        <v>72.900000000000006</v>
      </c>
      <c r="BY6" s="65">
        <f t="shared" si="8"/>
        <v>64.5</v>
      </c>
      <c r="BZ6" s="65" t="str">
        <f>IF(BZ8="-","【-】","【"&amp;SUBSTITUTE(TEXT(BZ8,"#,##0.0"),"-","△")&amp;"】")</f>
        <v>【67.2】</v>
      </c>
      <c r="CA6" s="66">
        <f>IF(CA8="-",NA(),CA8)</f>
        <v>51010</v>
      </c>
      <c r="CB6" s="66">
        <f t="shared" ref="CB6:CJ6" si="9">IF(CB8="-",NA(),CB8)</f>
        <v>50885</v>
      </c>
      <c r="CC6" s="66">
        <f t="shared" si="9"/>
        <v>52370</v>
      </c>
      <c r="CD6" s="66">
        <f t="shared" si="9"/>
        <v>51522</v>
      </c>
      <c r="CE6" s="66">
        <f t="shared" si="9"/>
        <v>54236</v>
      </c>
      <c r="CF6" s="66">
        <f t="shared" si="9"/>
        <v>44825</v>
      </c>
      <c r="CG6" s="66">
        <f t="shared" si="9"/>
        <v>45494</v>
      </c>
      <c r="CH6" s="66">
        <f t="shared" si="9"/>
        <v>47924</v>
      </c>
      <c r="CI6" s="66">
        <f t="shared" si="9"/>
        <v>48807</v>
      </c>
      <c r="CJ6" s="66">
        <f t="shared" si="9"/>
        <v>51594</v>
      </c>
      <c r="CK6" s="65" t="str">
        <f>IF(CK8="-","【-】","【"&amp;SUBSTITUTE(TEXT(CK8,"#,##0"),"-","△")&amp;"】")</f>
        <v>【56,733】</v>
      </c>
      <c r="CL6" s="66">
        <f>IF(CL8="-",NA(),CL8)</f>
        <v>19393</v>
      </c>
      <c r="CM6" s="66">
        <f t="shared" ref="CM6:CU6" si="10">IF(CM8="-",NA(),CM8)</f>
        <v>21069</v>
      </c>
      <c r="CN6" s="66">
        <f t="shared" si="10"/>
        <v>20753</v>
      </c>
      <c r="CO6" s="66">
        <f t="shared" si="10"/>
        <v>20942</v>
      </c>
      <c r="CP6" s="66">
        <f t="shared" si="10"/>
        <v>22893</v>
      </c>
      <c r="CQ6" s="66">
        <f t="shared" si="10"/>
        <v>12023</v>
      </c>
      <c r="CR6" s="66">
        <f t="shared" si="10"/>
        <v>12309</v>
      </c>
      <c r="CS6" s="66">
        <f t="shared" si="10"/>
        <v>12502</v>
      </c>
      <c r="CT6" s="66">
        <f t="shared" si="10"/>
        <v>12970</v>
      </c>
      <c r="CU6" s="66">
        <f t="shared" si="10"/>
        <v>13767</v>
      </c>
      <c r="CV6" s="65" t="str">
        <f>IF(CV8="-","【-】","【"&amp;SUBSTITUTE(TEXT(CV8,"#,##0"),"-","△")&amp;"】")</f>
        <v>【16,778】</v>
      </c>
      <c r="CW6" s="65">
        <f>IF(CW8="-",NA(),CW8)</f>
        <v>55.4</v>
      </c>
      <c r="CX6" s="65">
        <f t="shared" ref="CX6:DF6" si="11">IF(CX8="-",NA(),CX8)</f>
        <v>51.9</v>
      </c>
      <c r="CY6" s="65">
        <f t="shared" si="11"/>
        <v>54.5</v>
      </c>
      <c r="CZ6" s="65">
        <f t="shared" si="11"/>
        <v>52.4</v>
      </c>
      <c r="DA6" s="65">
        <f t="shared" si="11"/>
        <v>57.7</v>
      </c>
      <c r="DB6" s="65">
        <f t="shared" si="11"/>
        <v>59.7</v>
      </c>
      <c r="DC6" s="65">
        <f t="shared" si="11"/>
        <v>59</v>
      </c>
      <c r="DD6" s="65">
        <f t="shared" si="11"/>
        <v>59.4</v>
      </c>
      <c r="DE6" s="65">
        <f t="shared" si="11"/>
        <v>59.9</v>
      </c>
      <c r="DF6" s="65">
        <f t="shared" si="11"/>
        <v>63.4</v>
      </c>
      <c r="DG6" s="65" t="str">
        <f>IF(DG8="-","【-】","【"&amp;SUBSTITUTE(TEXT(DG8,"#,##0.0"),"-","△")&amp;"】")</f>
        <v>【58.8】</v>
      </c>
      <c r="DH6" s="65">
        <f>IF(DH8="-",NA(),DH8)</f>
        <v>25.3</v>
      </c>
      <c r="DI6" s="65">
        <f t="shared" ref="DI6:DQ6" si="12">IF(DI8="-",NA(),DI8)</f>
        <v>25.9</v>
      </c>
      <c r="DJ6" s="65">
        <f t="shared" si="12"/>
        <v>24.2</v>
      </c>
      <c r="DK6" s="65">
        <f t="shared" si="12"/>
        <v>22.9</v>
      </c>
      <c r="DL6" s="65">
        <f t="shared" si="12"/>
        <v>22.8</v>
      </c>
      <c r="DM6" s="65">
        <f t="shared" si="12"/>
        <v>20.9</v>
      </c>
      <c r="DN6" s="65">
        <f t="shared" si="12"/>
        <v>20.7</v>
      </c>
      <c r="DO6" s="65">
        <f t="shared" si="12"/>
        <v>20.6</v>
      </c>
      <c r="DP6" s="65">
        <f t="shared" si="12"/>
        <v>20.5</v>
      </c>
      <c r="DQ6" s="65">
        <f t="shared" si="12"/>
        <v>20.2</v>
      </c>
      <c r="DR6" s="65" t="str">
        <f>IF(DR8="-","【-】","【"&amp;SUBSTITUTE(TEXT(DR8,"#,##0.0"),"-","△")&amp;"】")</f>
        <v>【24.8】</v>
      </c>
      <c r="DS6" s="65">
        <f>IF(DS8="-",NA(),DS8)</f>
        <v>62.4</v>
      </c>
      <c r="DT6" s="65">
        <f t="shared" ref="DT6:EB6" si="13">IF(DT8="-",NA(),DT8)</f>
        <v>65.599999999999994</v>
      </c>
      <c r="DU6" s="65">
        <f t="shared" si="13"/>
        <v>66.5</v>
      </c>
      <c r="DV6" s="65">
        <f t="shared" si="13"/>
        <v>68.400000000000006</v>
      </c>
      <c r="DW6" s="65">
        <f t="shared" si="13"/>
        <v>70.099999999999994</v>
      </c>
      <c r="DX6" s="65">
        <f t="shared" si="13"/>
        <v>44.7</v>
      </c>
      <c r="DY6" s="65">
        <f t="shared" si="13"/>
        <v>46.9</v>
      </c>
      <c r="DZ6" s="65">
        <f t="shared" si="13"/>
        <v>48.6</v>
      </c>
      <c r="EA6" s="65">
        <f t="shared" si="13"/>
        <v>50.8</v>
      </c>
      <c r="EB6" s="65">
        <f t="shared" si="13"/>
        <v>51.4</v>
      </c>
      <c r="EC6" s="65" t="str">
        <f>IF(EC8="-","【-】","【"&amp;SUBSTITUTE(TEXT(EC8,"#,##0.0"),"-","△")&amp;"】")</f>
        <v>【54.8】</v>
      </c>
      <c r="ED6" s="65">
        <f>IF(ED8="-",NA(),ED8)</f>
        <v>72.900000000000006</v>
      </c>
      <c r="EE6" s="65">
        <f t="shared" ref="EE6:EM6" si="14">IF(EE8="-",NA(),EE8)</f>
        <v>75.099999999999994</v>
      </c>
      <c r="EF6" s="65">
        <f t="shared" si="14"/>
        <v>74.400000000000006</v>
      </c>
      <c r="EG6" s="65">
        <f t="shared" si="14"/>
        <v>78</v>
      </c>
      <c r="EH6" s="65">
        <f t="shared" si="14"/>
        <v>80.5</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49261437</v>
      </c>
      <c r="EP6" s="66">
        <f t="shared" ref="EP6:EX6" si="15">IF(EP8="-",NA(),EP8)</f>
        <v>49727217</v>
      </c>
      <c r="EQ6" s="66">
        <f t="shared" si="15"/>
        <v>49346713</v>
      </c>
      <c r="ER6" s="66">
        <f t="shared" si="15"/>
        <v>49291043</v>
      </c>
      <c r="ES6" s="66">
        <f t="shared" si="15"/>
        <v>49349409</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166</v>
      </c>
      <c r="B7" s="63">
        <f t="shared" ref="B7:AH7" si="16">B8</f>
        <v>2020</v>
      </c>
      <c r="C7" s="63">
        <f t="shared" si="16"/>
        <v>428779</v>
      </c>
      <c r="D7" s="63">
        <f t="shared" si="16"/>
        <v>46</v>
      </c>
      <c r="E7" s="63">
        <f t="shared" si="16"/>
        <v>6</v>
      </c>
      <c r="F7" s="63">
        <f t="shared" si="16"/>
        <v>0</v>
      </c>
      <c r="G7" s="63">
        <f t="shared" si="16"/>
        <v>12</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17</v>
      </c>
      <c r="R7" s="63" t="str">
        <f t="shared" si="16"/>
        <v>対象</v>
      </c>
      <c r="S7" s="63" t="str">
        <f t="shared" si="16"/>
        <v>訓 ガ</v>
      </c>
      <c r="T7" s="63" t="str">
        <f t="shared" si="16"/>
        <v>救 臨 が 感 災 地 輪</v>
      </c>
      <c r="U7" s="64" t="str">
        <f>U8</f>
        <v>-</v>
      </c>
      <c r="V7" s="64">
        <f>V8</f>
        <v>21076</v>
      </c>
      <c r="W7" s="63" t="str">
        <f>W8</f>
        <v>-</v>
      </c>
      <c r="X7" s="63" t="str">
        <f t="shared" si="16"/>
        <v>第２種該当</v>
      </c>
      <c r="Y7" s="63" t="str">
        <f t="shared" si="16"/>
        <v>７：１</v>
      </c>
      <c r="Z7" s="64">
        <f t="shared" si="16"/>
        <v>250</v>
      </c>
      <c r="AA7" s="64" t="str">
        <f t="shared" si="16"/>
        <v>-</v>
      </c>
      <c r="AB7" s="64" t="str">
        <f t="shared" si="16"/>
        <v>-</v>
      </c>
      <c r="AC7" s="64" t="str">
        <f t="shared" si="16"/>
        <v>-</v>
      </c>
      <c r="AD7" s="64">
        <f t="shared" si="16"/>
        <v>4</v>
      </c>
      <c r="AE7" s="64">
        <f t="shared" si="16"/>
        <v>254</v>
      </c>
      <c r="AF7" s="64">
        <f t="shared" si="16"/>
        <v>250</v>
      </c>
      <c r="AG7" s="64" t="str">
        <f t="shared" si="16"/>
        <v>-</v>
      </c>
      <c r="AH7" s="64">
        <f t="shared" si="16"/>
        <v>250</v>
      </c>
      <c r="AI7" s="65">
        <f>AI8</f>
        <v>94.3</v>
      </c>
      <c r="AJ7" s="65">
        <f t="shared" ref="AJ7:AR7" si="17">AJ8</f>
        <v>97.2</v>
      </c>
      <c r="AK7" s="65">
        <f t="shared" si="17"/>
        <v>96.8</v>
      </c>
      <c r="AL7" s="65">
        <f t="shared" si="17"/>
        <v>100.2</v>
      </c>
      <c r="AM7" s="65">
        <f t="shared" si="17"/>
        <v>113</v>
      </c>
      <c r="AN7" s="65">
        <f t="shared" si="17"/>
        <v>96.2</v>
      </c>
      <c r="AO7" s="65">
        <f t="shared" si="17"/>
        <v>97.2</v>
      </c>
      <c r="AP7" s="65">
        <f t="shared" si="17"/>
        <v>97.5</v>
      </c>
      <c r="AQ7" s="65">
        <f t="shared" si="17"/>
        <v>96.9</v>
      </c>
      <c r="AR7" s="65">
        <f t="shared" si="17"/>
        <v>101.8</v>
      </c>
      <c r="AS7" s="65"/>
      <c r="AT7" s="65">
        <f>AT8</f>
        <v>91.8</v>
      </c>
      <c r="AU7" s="65">
        <f t="shared" ref="AU7:BC7" si="18">AU8</f>
        <v>95.1</v>
      </c>
      <c r="AV7" s="65">
        <f t="shared" si="18"/>
        <v>93.5</v>
      </c>
      <c r="AW7" s="65">
        <f t="shared" si="18"/>
        <v>98.6</v>
      </c>
      <c r="AX7" s="65">
        <f t="shared" si="18"/>
        <v>92.2</v>
      </c>
      <c r="AY7" s="65">
        <f t="shared" si="18"/>
        <v>85.7</v>
      </c>
      <c r="AZ7" s="65">
        <f t="shared" si="18"/>
        <v>85.9</v>
      </c>
      <c r="BA7" s="65">
        <f t="shared" si="18"/>
        <v>86</v>
      </c>
      <c r="BB7" s="65">
        <f t="shared" si="18"/>
        <v>86</v>
      </c>
      <c r="BC7" s="65">
        <f t="shared" si="18"/>
        <v>80.7</v>
      </c>
      <c r="BD7" s="65"/>
      <c r="BE7" s="65">
        <f>BE8</f>
        <v>8.8000000000000007</v>
      </c>
      <c r="BF7" s="65">
        <f t="shared" ref="BF7:BN7" si="19">BF8</f>
        <v>13.1</v>
      </c>
      <c r="BG7" s="65">
        <f t="shared" si="19"/>
        <v>18.899999999999999</v>
      </c>
      <c r="BH7" s="65">
        <f t="shared" si="19"/>
        <v>17.3</v>
      </c>
      <c r="BI7" s="65">
        <f t="shared" si="19"/>
        <v>0</v>
      </c>
      <c r="BJ7" s="65">
        <f t="shared" si="19"/>
        <v>84.7</v>
      </c>
      <c r="BK7" s="65">
        <f t="shared" si="19"/>
        <v>86.8</v>
      </c>
      <c r="BL7" s="65">
        <f t="shared" si="19"/>
        <v>90.8</v>
      </c>
      <c r="BM7" s="65">
        <f t="shared" si="19"/>
        <v>81.900000000000006</v>
      </c>
      <c r="BN7" s="65">
        <f t="shared" si="19"/>
        <v>91.6</v>
      </c>
      <c r="BO7" s="65"/>
      <c r="BP7" s="65">
        <f>BP8</f>
        <v>75</v>
      </c>
      <c r="BQ7" s="65">
        <f t="shared" ref="BQ7:BY7" si="20">BQ8</f>
        <v>81.3</v>
      </c>
      <c r="BR7" s="65">
        <f t="shared" si="20"/>
        <v>75.900000000000006</v>
      </c>
      <c r="BS7" s="65">
        <f t="shared" si="20"/>
        <v>85.2</v>
      </c>
      <c r="BT7" s="65">
        <f t="shared" si="20"/>
        <v>70.2</v>
      </c>
      <c r="BU7" s="65">
        <f t="shared" si="20"/>
        <v>71.2</v>
      </c>
      <c r="BV7" s="65">
        <f t="shared" si="20"/>
        <v>73</v>
      </c>
      <c r="BW7" s="65">
        <f t="shared" si="20"/>
        <v>72.099999999999994</v>
      </c>
      <c r="BX7" s="65">
        <f t="shared" si="20"/>
        <v>72.900000000000006</v>
      </c>
      <c r="BY7" s="65">
        <f t="shared" si="20"/>
        <v>64.5</v>
      </c>
      <c r="BZ7" s="65"/>
      <c r="CA7" s="66">
        <f>CA8</f>
        <v>51010</v>
      </c>
      <c r="CB7" s="66">
        <f t="shared" ref="CB7:CJ7" si="21">CB8</f>
        <v>50885</v>
      </c>
      <c r="CC7" s="66">
        <f t="shared" si="21"/>
        <v>52370</v>
      </c>
      <c r="CD7" s="66">
        <f t="shared" si="21"/>
        <v>51522</v>
      </c>
      <c r="CE7" s="66">
        <f t="shared" si="21"/>
        <v>54236</v>
      </c>
      <c r="CF7" s="66">
        <f t="shared" si="21"/>
        <v>44825</v>
      </c>
      <c r="CG7" s="66">
        <f t="shared" si="21"/>
        <v>45494</v>
      </c>
      <c r="CH7" s="66">
        <f t="shared" si="21"/>
        <v>47924</v>
      </c>
      <c r="CI7" s="66">
        <f t="shared" si="21"/>
        <v>48807</v>
      </c>
      <c r="CJ7" s="66">
        <f t="shared" si="21"/>
        <v>51594</v>
      </c>
      <c r="CK7" s="65"/>
      <c r="CL7" s="66">
        <f>CL8</f>
        <v>19393</v>
      </c>
      <c r="CM7" s="66">
        <f t="shared" ref="CM7:CU7" si="22">CM8</f>
        <v>21069</v>
      </c>
      <c r="CN7" s="66">
        <f t="shared" si="22"/>
        <v>20753</v>
      </c>
      <c r="CO7" s="66">
        <f t="shared" si="22"/>
        <v>20942</v>
      </c>
      <c r="CP7" s="66">
        <f t="shared" si="22"/>
        <v>22893</v>
      </c>
      <c r="CQ7" s="66">
        <f t="shared" si="22"/>
        <v>12023</v>
      </c>
      <c r="CR7" s="66">
        <f t="shared" si="22"/>
        <v>12309</v>
      </c>
      <c r="CS7" s="66">
        <f t="shared" si="22"/>
        <v>12502</v>
      </c>
      <c r="CT7" s="66">
        <f t="shared" si="22"/>
        <v>12970</v>
      </c>
      <c r="CU7" s="66">
        <f t="shared" si="22"/>
        <v>13767</v>
      </c>
      <c r="CV7" s="65"/>
      <c r="CW7" s="65">
        <f>CW8</f>
        <v>55.4</v>
      </c>
      <c r="CX7" s="65">
        <f t="shared" ref="CX7:DF7" si="23">CX8</f>
        <v>51.9</v>
      </c>
      <c r="CY7" s="65">
        <f t="shared" si="23"/>
        <v>54.5</v>
      </c>
      <c r="CZ7" s="65">
        <f t="shared" si="23"/>
        <v>52.4</v>
      </c>
      <c r="DA7" s="65">
        <f t="shared" si="23"/>
        <v>57.7</v>
      </c>
      <c r="DB7" s="65">
        <f t="shared" si="23"/>
        <v>59.7</v>
      </c>
      <c r="DC7" s="65">
        <f t="shared" si="23"/>
        <v>59</v>
      </c>
      <c r="DD7" s="65">
        <f t="shared" si="23"/>
        <v>59.4</v>
      </c>
      <c r="DE7" s="65">
        <f t="shared" si="23"/>
        <v>59.9</v>
      </c>
      <c r="DF7" s="65">
        <f t="shared" si="23"/>
        <v>63.4</v>
      </c>
      <c r="DG7" s="65"/>
      <c r="DH7" s="65">
        <f>DH8</f>
        <v>25.3</v>
      </c>
      <c r="DI7" s="65">
        <f t="shared" ref="DI7:DQ7" si="24">DI8</f>
        <v>25.9</v>
      </c>
      <c r="DJ7" s="65">
        <f t="shared" si="24"/>
        <v>24.2</v>
      </c>
      <c r="DK7" s="65">
        <f t="shared" si="24"/>
        <v>22.9</v>
      </c>
      <c r="DL7" s="65">
        <f t="shared" si="24"/>
        <v>22.8</v>
      </c>
      <c r="DM7" s="65">
        <f t="shared" si="24"/>
        <v>20.9</v>
      </c>
      <c r="DN7" s="65">
        <f t="shared" si="24"/>
        <v>20.7</v>
      </c>
      <c r="DO7" s="65">
        <f t="shared" si="24"/>
        <v>20.6</v>
      </c>
      <c r="DP7" s="65">
        <f t="shared" si="24"/>
        <v>20.5</v>
      </c>
      <c r="DQ7" s="65">
        <f t="shared" si="24"/>
        <v>20.2</v>
      </c>
      <c r="DR7" s="65"/>
      <c r="DS7" s="65">
        <f>DS8</f>
        <v>62.4</v>
      </c>
      <c r="DT7" s="65">
        <f t="shared" ref="DT7:EB7" si="25">DT8</f>
        <v>65.599999999999994</v>
      </c>
      <c r="DU7" s="65">
        <f t="shared" si="25"/>
        <v>66.5</v>
      </c>
      <c r="DV7" s="65">
        <f t="shared" si="25"/>
        <v>68.400000000000006</v>
      </c>
      <c r="DW7" s="65">
        <f t="shared" si="25"/>
        <v>70.099999999999994</v>
      </c>
      <c r="DX7" s="65">
        <f t="shared" si="25"/>
        <v>44.7</v>
      </c>
      <c r="DY7" s="65">
        <f t="shared" si="25"/>
        <v>46.9</v>
      </c>
      <c r="DZ7" s="65">
        <f t="shared" si="25"/>
        <v>48.6</v>
      </c>
      <c r="EA7" s="65">
        <f t="shared" si="25"/>
        <v>50.8</v>
      </c>
      <c r="EB7" s="65">
        <f t="shared" si="25"/>
        <v>51.4</v>
      </c>
      <c r="EC7" s="65"/>
      <c r="ED7" s="65">
        <f>ED8</f>
        <v>72.900000000000006</v>
      </c>
      <c r="EE7" s="65">
        <f t="shared" ref="EE7:EM7" si="26">EE8</f>
        <v>75.099999999999994</v>
      </c>
      <c r="EF7" s="65">
        <f t="shared" si="26"/>
        <v>74.400000000000006</v>
      </c>
      <c r="EG7" s="65">
        <f t="shared" si="26"/>
        <v>78</v>
      </c>
      <c r="EH7" s="65">
        <f t="shared" si="26"/>
        <v>80.5</v>
      </c>
      <c r="EI7" s="65">
        <f t="shared" si="26"/>
        <v>64.2</v>
      </c>
      <c r="EJ7" s="65">
        <f t="shared" si="26"/>
        <v>67.3</v>
      </c>
      <c r="EK7" s="65">
        <f t="shared" si="26"/>
        <v>70.099999999999994</v>
      </c>
      <c r="EL7" s="65">
        <f t="shared" si="26"/>
        <v>72.599999999999994</v>
      </c>
      <c r="EM7" s="65">
        <f t="shared" si="26"/>
        <v>71.900000000000006</v>
      </c>
      <c r="EN7" s="65"/>
      <c r="EO7" s="66">
        <f>EO8</f>
        <v>49261437</v>
      </c>
      <c r="EP7" s="66">
        <f t="shared" ref="EP7:EX7" si="27">EP8</f>
        <v>49727217</v>
      </c>
      <c r="EQ7" s="66">
        <f t="shared" si="27"/>
        <v>49346713</v>
      </c>
      <c r="ER7" s="66">
        <f t="shared" si="27"/>
        <v>49291043</v>
      </c>
      <c r="ES7" s="66">
        <f t="shared" si="27"/>
        <v>49349409</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428779</v>
      </c>
      <c r="D8" s="68">
        <v>46</v>
      </c>
      <c r="E8" s="68">
        <v>6</v>
      </c>
      <c r="F8" s="68">
        <v>0</v>
      </c>
      <c r="G8" s="68">
        <v>12</v>
      </c>
      <c r="H8" s="68" t="s">
        <v>167</v>
      </c>
      <c r="I8" s="68" t="s">
        <v>168</v>
      </c>
      <c r="J8" s="68" t="s">
        <v>169</v>
      </c>
      <c r="K8" s="68" t="s">
        <v>170</v>
      </c>
      <c r="L8" s="68" t="s">
        <v>171</v>
      </c>
      <c r="M8" s="68" t="s">
        <v>172</v>
      </c>
      <c r="N8" s="68" t="s">
        <v>173</v>
      </c>
      <c r="O8" s="68" t="s">
        <v>174</v>
      </c>
      <c r="P8" s="68" t="s">
        <v>175</v>
      </c>
      <c r="Q8" s="69">
        <v>17</v>
      </c>
      <c r="R8" s="68" t="s">
        <v>176</v>
      </c>
      <c r="S8" s="68" t="s">
        <v>177</v>
      </c>
      <c r="T8" s="68" t="s">
        <v>178</v>
      </c>
      <c r="U8" s="69" t="s">
        <v>39</v>
      </c>
      <c r="V8" s="69">
        <v>21076</v>
      </c>
      <c r="W8" s="68" t="s">
        <v>39</v>
      </c>
      <c r="X8" s="68" t="s">
        <v>179</v>
      </c>
      <c r="Y8" s="70" t="s">
        <v>180</v>
      </c>
      <c r="Z8" s="69">
        <v>250</v>
      </c>
      <c r="AA8" s="69" t="s">
        <v>39</v>
      </c>
      <c r="AB8" s="69" t="s">
        <v>39</v>
      </c>
      <c r="AC8" s="69" t="s">
        <v>39</v>
      </c>
      <c r="AD8" s="69">
        <v>4</v>
      </c>
      <c r="AE8" s="69">
        <v>254</v>
      </c>
      <c r="AF8" s="69">
        <v>250</v>
      </c>
      <c r="AG8" s="69" t="s">
        <v>39</v>
      </c>
      <c r="AH8" s="69">
        <v>250</v>
      </c>
      <c r="AI8" s="71">
        <v>94.3</v>
      </c>
      <c r="AJ8" s="71">
        <v>97.2</v>
      </c>
      <c r="AK8" s="71">
        <v>96.8</v>
      </c>
      <c r="AL8" s="71">
        <v>100.2</v>
      </c>
      <c r="AM8" s="71">
        <v>113</v>
      </c>
      <c r="AN8" s="71">
        <v>96.2</v>
      </c>
      <c r="AO8" s="71">
        <v>97.2</v>
      </c>
      <c r="AP8" s="71">
        <v>97.5</v>
      </c>
      <c r="AQ8" s="71">
        <v>96.9</v>
      </c>
      <c r="AR8" s="71">
        <v>101.8</v>
      </c>
      <c r="AS8" s="71">
        <v>102.5</v>
      </c>
      <c r="AT8" s="71">
        <v>91.8</v>
      </c>
      <c r="AU8" s="71">
        <v>95.1</v>
      </c>
      <c r="AV8" s="71">
        <v>93.5</v>
      </c>
      <c r="AW8" s="71">
        <v>98.6</v>
      </c>
      <c r="AX8" s="71">
        <v>92.2</v>
      </c>
      <c r="AY8" s="71">
        <v>85.7</v>
      </c>
      <c r="AZ8" s="71">
        <v>85.9</v>
      </c>
      <c r="BA8" s="71">
        <v>86</v>
      </c>
      <c r="BB8" s="71">
        <v>86</v>
      </c>
      <c r="BC8" s="71">
        <v>80.7</v>
      </c>
      <c r="BD8" s="71">
        <v>84.7</v>
      </c>
      <c r="BE8" s="72">
        <v>8.8000000000000007</v>
      </c>
      <c r="BF8" s="72">
        <v>13.1</v>
      </c>
      <c r="BG8" s="72">
        <v>18.899999999999999</v>
      </c>
      <c r="BH8" s="72">
        <v>17.3</v>
      </c>
      <c r="BI8" s="72">
        <v>0</v>
      </c>
      <c r="BJ8" s="72">
        <v>84.7</v>
      </c>
      <c r="BK8" s="72">
        <v>86.8</v>
      </c>
      <c r="BL8" s="72">
        <v>90.8</v>
      </c>
      <c r="BM8" s="72">
        <v>81.900000000000006</v>
      </c>
      <c r="BN8" s="72">
        <v>91.6</v>
      </c>
      <c r="BO8" s="72">
        <v>69.3</v>
      </c>
      <c r="BP8" s="71">
        <v>75</v>
      </c>
      <c r="BQ8" s="71">
        <v>81.3</v>
      </c>
      <c r="BR8" s="71">
        <v>75.900000000000006</v>
      </c>
      <c r="BS8" s="71">
        <v>85.2</v>
      </c>
      <c r="BT8" s="71">
        <v>70.2</v>
      </c>
      <c r="BU8" s="71">
        <v>71.2</v>
      </c>
      <c r="BV8" s="71">
        <v>73</v>
      </c>
      <c r="BW8" s="71">
        <v>72.099999999999994</v>
      </c>
      <c r="BX8" s="71">
        <v>72.900000000000006</v>
      </c>
      <c r="BY8" s="71">
        <v>64.5</v>
      </c>
      <c r="BZ8" s="71">
        <v>67.2</v>
      </c>
      <c r="CA8" s="72">
        <v>51010</v>
      </c>
      <c r="CB8" s="72">
        <v>50885</v>
      </c>
      <c r="CC8" s="72">
        <v>52370</v>
      </c>
      <c r="CD8" s="72">
        <v>51522</v>
      </c>
      <c r="CE8" s="72">
        <v>54236</v>
      </c>
      <c r="CF8" s="72">
        <v>44825</v>
      </c>
      <c r="CG8" s="72">
        <v>45494</v>
      </c>
      <c r="CH8" s="72">
        <v>47924</v>
      </c>
      <c r="CI8" s="72">
        <v>48807</v>
      </c>
      <c r="CJ8" s="72">
        <v>51594</v>
      </c>
      <c r="CK8" s="71">
        <v>56733</v>
      </c>
      <c r="CL8" s="72">
        <v>19393</v>
      </c>
      <c r="CM8" s="72">
        <v>21069</v>
      </c>
      <c r="CN8" s="72">
        <v>20753</v>
      </c>
      <c r="CO8" s="72">
        <v>20942</v>
      </c>
      <c r="CP8" s="72">
        <v>22893</v>
      </c>
      <c r="CQ8" s="72">
        <v>12023</v>
      </c>
      <c r="CR8" s="72">
        <v>12309</v>
      </c>
      <c r="CS8" s="72">
        <v>12502</v>
      </c>
      <c r="CT8" s="72">
        <v>12970</v>
      </c>
      <c r="CU8" s="72">
        <v>13767</v>
      </c>
      <c r="CV8" s="71">
        <v>16778</v>
      </c>
      <c r="CW8" s="72">
        <v>55.4</v>
      </c>
      <c r="CX8" s="72">
        <v>51.9</v>
      </c>
      <c r="CY8" s="72">
        <v>54.5</v>
      </c>
      <c r="CZ8" s="72">
        <v>52.4</v>
      </c>
      <c r="DA8" s="72">
        <v>57.7</v>
      </c>
      <c r="DB8" s="72">
        <v>59.7</v>
      </c>
      <c r="DC8" s="72">
        <v>59</v>
      </c>
      <c r="DD8" s="72">
        <v>59.4</v>
      </c>
      <c r="DE8" s="72">
        <v>59.9</v>
      </c>
      <c r="DF8" s="72">
        <v>63.4</v>
      </c>
      <c r="DG8" s="72">
        <v>58.8</v>
      </c>
      <c r="DH8" s="72">
        <v>25.3</v>
      </c>
      <c r="DI8" s="72">
        <v>25.9</v>
      </c>
      <c r="DJ8" s="72">
        <v>24.2</v>
      </c>
      <c r="DK8" s="72">
        <v>22.9</v>
      </c>
      <c r="DL8" s="72">
        <v>22.8</v>
      </c>
      <c r="DM8" s="72">
        <v>20.9</v>
      </c>
      <c r="DN8" s="72">
        <v>20.7</v>
      </c>
      <c r="DO8" s="72">
        <v>20.6</v>
      </c>
      <c r="DP8" s="72">
        <v>20.5</v>
      </c>
      <c r="DQ8" s="72">
        <v>20.2</v>
      </c>
      <c r="DR8" s="72">
        <v>24.8</v>
      </c>
      <c r="DS8" s="71">
        <v>62.4</v>
      </c>
      <c r="DT8" s="71">
        <v>65.599999999999994</v>
      </c>
      <c r="DU8" s="71">
        <v>66.5</v>
      </c>
      <c r="DV8" s="71">
        <v>68.400000000000006</v>
      </c>
      <c r="DW8" s="71">
        <v>70.099999999999994</v>
      </c>
      <c r="DX8" s="71">
        <v>44.7</v>
      </c>
      <c r="DY8" s="71">
        <v>46.9</v>
      </c>
      <c r="DZ8" s="71">
        <v>48.6</v>
      </c>
      <c r="EA8" s="71">
        <v>50.8</v>
      </c>
      <c r="EB8" s="71">
        <v>51.4</v>
      </c>
      <c r="EC8" s="71">
        <v>54.8</v>
      </c>
      <c r="ED8" s="71">
        <v>72.900000000000006</v>
      </c>
      <c r="EE8" s="71">
        <v>75.099999999999994</v>
      </c>
      <c r="EF8" s="71">
        <v>74.400000000000006</v>
      </c>
      <c r="EG8" s="71">
        <v>78</v>
      </c>
      <c r="EH8" s="71">
        <v>80.5</v>
      </c>
      <c r="EI8" s="71">
        <v>64.2</v>
      </c>
      <c r="EJ8" s="71">
        <v>67.3</v>
      </c>
      <c r="EK8" s="71">
        <v>70.099999999999994</v>
      </c>
      <c r="EL8" s="71">
        <v>72.599999999999994</v>
      </c>
      <c r="EM8" s="71">
        <v>71.900000000000006</v>
      </c>
      <c r="EN8" s="71">
        <v>70.3</v>
      </c>
      <c r="EO8" s="72">
        <v>49261437</v>
      </c>
      <c r="EP8" s="72">
        <v>49727217</v>
      </c>
      <c r="EQ8" s="72">
        <v>49346713</v>
      </c>
      <c r="ER8" s="72">
        <v>49291043</v>
      </c>
      <c r="ES8" s="72">
        <v>49349409</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