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戦略推進班（2021）\36 各種照会等（財政課）\★220105公営企業に係る経営比較分析表の分析等について\02 経営比較分析表\02 高松修正\"/>
    </mc:Choice>
  </mc:AlternateContent>
  <workbookProtection workbookAlgorithmName="SHA-512" workbookHashValue="659nbRvuwj6pciBkqCcQfxLd2EsHUGLFza5iLJBKR1O8dU48yMbLbjyyImXFcN+SlArSwIp4LClYcT7EbpOZsA==" workbookSaltValue="h7cI7MZdByZb96o7uM5uM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W12" i="5" s="1"/>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O10" i="5"/>
  <c r="LA10" i="5"/>
  <c r="JL10" i="5"/>
  <c r="HW10" i="5"/>
  <c r="GH10" i="5"/>
  <c r="ES10" i="5"/>
  <c r="DE10" i="5"/>
  <c r="BN10" i="5"/>
  <c r="ME10" i="5"/>
  <c r="KP10" i="5"/>
  <c r="JB10" i="5"/>
  <c r="HM10" i="5"/>
  <c r="FX10" i="5"/>
  <c r="EI10" i="5"/>
  <c r="CT10" i="5"/>
  <c r="BC10" i="5"/>
  <c r="GG18" i="5"/>
  <c r="GF18" i="5"/>
  <c r="GE18" i="5"/>
  <c r="GH18" i="5"/>
  <c r="GD18" i="5"/>
  <c r="GF12" i="5"/>
  <c r="GE12" i="5"/>
  <c r="GH12" i="5"/>
  <c r="GD12" i="5"/>
  <c r="GG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T12" i="5"/>
  <c r="HM18" i="5"/>
  <c r="HI18" i="5"/>
  <c r="HL18" i="5"/>
  <c r="HK18" i="5"/>
  <c r="HM12" i="5"/>
  <c r="HJ18" i="5"/>
  <c r="HL12" i="5"/>
  <c r="IE18" i="5"/>
  <c r="IG12"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K12" i="5"/>
  <c r="IC12" i="5"/>
  <c r="GZ18" i="5"/>
  <c r="HC18" i="5"/>
  <c r="GY18" i="5"/>
  <c r="HB18" i="5"/>
  <c r="HA18" i="5"/>
  <c r="HV18" i="5"/>
  <c r="HU18"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Y12" i="5"/>
  <c r="HC12" i="5"/>
  <c r="HS12" i="5"/>
  <c r="IF12" i="5"/>
  <c r="FB18" i="5" l="1"/>
  <c r="FA18" i="5"/>
  <c r="FD18" i="5"/>
  <c r="EZ18" i="5"/>
  <c r="FC18" i="5"/>
  <c r="FA12" i="5"/>
  <c r="FD12" i="5"/>
  <c r="EZ12" i="5"/>
  <c r="FC12" i="5"/>
  <c r="FB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J11" i="4"/>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MK10" i="5"/>
  <c r="KW10" i="5"/>
  <c r="JH10" i="5"/>
  <c r="HS10" i="5"/>
  <c r="GD10" i="5"/>
  <c r="EO10" i="5"/>
  <c r="DA10" i="5"/>
  <c r="BJ10" i="5"/>
  <c r="MA10" i="5"/>
  <c r="KL10" i="5"/>
  <c r="IX10" i="5"/>
  <c r="HI10" i="5"/>
  <c r="FT10" i="5"/>
  <c r="EE10" i="5"/>
  <c r="CP10" i="5"/>
  <c r="AY10" i="5"/>
  <c r="FK18" i="5"/>
  <c r="FN18" i="5"/>
  <c r="FJ18" i="5"/>
  <c r="FM18" i="5"/>
  <c r="FL18" i="5"/>
  <c r="FN12" i="5"/>
  <c r="FJ12" i="5"/>
  <c r="FM12" i="5"/>
  <c r="FL12" i="5"/>
  <c r="FK12" i="5"/>
  <c r="GP18" i="5"/>
  <c r="GO18" i="5"/>
  <c r="GR18" i="5"/>
  <c r="GN18" i="5"/>
  <c r="GQ18" i="5"/>
  <c r="GO12" i="5"/>
  <c r="GR12" i="5"/>
  <c r="GN12" i="5"/>
  <c r="GQ12" i="5"/>
  <c r="GP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FX18" i="5"/>
  <c r="FT18" i="5"/>
  <c r="FW18" i="5"/>
  <c r="FV18" i="5"/>
  <c r="FU18" i="5"/>
  <c r="FW12" i="5"/>
  <c r="FV12" i="5"/>
  <c r="FU12" i="5"/>
  <c r="FX12" i="5"/>
  <c r="FT12" i="5"/>
</calcChain>
</file>

<file path=xl/sharedStrings.xml><?xml version="1.0" encoding="utf-8"?>
<sst xmlns="http://schemas.openxmlformats.org/spreadsheetml/2006/main" count="915" uniqueCount="269">
  <si>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</si>
  <si>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</si>
  <si>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</si>
  <si>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</si>
  <si>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</si>
  <si>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</si>
  <si>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</si>
  <si>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</si>
  <si>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収益的収支において、R3年度も損失が見込まれることから、利益剰余金は未処分（翌年度へ繰越）である。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</si>
  <si>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</si>
  <si>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</si>
  <si>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</si>
  <si>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</si>
  <si>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</si>
  <si>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</si>
  <si>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</si>
  <si>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</si>
  <si>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</si>
  <si>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</si>
  <si>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</si>
  <si>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</si>
  <si>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</si>
  <si>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</si>
  <si>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</si>
  <si>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</si>
  <si>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</si>
  <si>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</si>
  <si>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</si>
  <si>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</si>
  <si>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</si>
  <si>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</si>
  <si>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</si>
  <si>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</si>
  <si>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</si>
  <si>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</si>
  <si>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</si>
  <si>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</si>
  <si>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</si>
  <si>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</si>
  <si>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</si>
  <si>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</si>
  <si>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</si>
  <si>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</si>
  <si>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</si>
  <si>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</si>
  <si>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</si>
  <si>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</si>
  <si>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</si>
  <si>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</si>
  <si>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</si>
  <si>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</si>
  <si>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</si>
  <si>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</si>
  <si>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</si>
  <si>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</si>
  <si>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</si>
  <si>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</si>
  <si>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</si>
  <si>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</si>
  <si>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</si>
  <si>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</si>
  <si>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</si>
  <si>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</si>
  <si>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</si>
  <si>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</si>
  <si>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</si>
  <si>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</si>
  <si>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</si>
  <si>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</si>
  <si>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</si>
  <si>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</si>
  <si>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</si>
  <si>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</si>
  <si>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</si>
  <si>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</si>
  <si>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</si>
  <si>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</si>
  <si>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</si>
  <si>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</si>
  <si>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</si>
  <si>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</si>
  <si>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</si>
  <si>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</si>
  <si>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</si>
  <si>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</si>
  <si>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</si>
  <si>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</si>
  <si>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</si>
  <si>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</si>
  <si>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</si>
  <si>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</si>
  <si>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</si>
  <si>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</si>
  <si>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</si>
  <si>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</si>
  <si>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</si>
  <si>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</si>
  <si>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</si>
  <si>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</si>
  <si>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</si>
  <si>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</si>
  <si>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</si>
  <si>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</si>
  <si>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</si>
  <si>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</si>
  <si>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</si>
  <si>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</si>
  <si>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</si>
  <si>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</si>
  <si>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</si>
  <si>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</si>
  <si>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</si>
  <si>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</si>
  <si>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</si>
  <si>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</si>
  <si>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</si>
  <si>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</si>
  <si>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</si>
  <si>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</si>
  <si>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</si>
  <si>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430005</t>
  </si>
  <si>
    <t>46</t>
  </si>
  <si>
    <t>04</t>
  </si>
  <si>
    <t>0</t>
  </si>
  <si>
    <t>000</t>
  </si>
  <si>
    <t>熊本県</t>
  </si>
  <si>
    <t>法適用</t>
  </si>
  <si>
    <t>電気事業</t>
  </si>
  <si>
    <t>非設置</t>
  </si>
  <si>
    <t>-</t>
  </si>
  <si>
    <t>令和４年３月３１日　笠振発電所</t>
  </si>
  <si>
    <t>令和３年１２月３１日　緑川第三発電所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</si>
  <si>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</si>
  <si>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</si>
  <si>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</si>
  <si>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</si>
  <si>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</si>
  <si>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</si>
  <si>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</si>
  <si>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</si>
  <si>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</si>
  <si>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</si>
  <si>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</si>
  <si>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</si>
  <si>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</si>
  <si>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</si>
  <si>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</si>
  <si>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</si>
  <si>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</si>
  <si>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</si>
  <si>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</si>
  <si>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</si>
  <si>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</si>
  <si>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</si>
  <si>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</si>
  <si>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</si>
  <si>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</si>
  <si>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</si>
  <si>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</si>
  <si>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</si>
  <si>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</si>
  <si>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</si>
  <si>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</si>
  <si>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</si>
  <si>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</si>
  <si>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</si>
  <si>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</si>
  <si>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</si>
  <si>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</si>
  <si>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</si>
  <si>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</si>
  <si>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</si>
  <si>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</si>
  <si>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</si>
  <si>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</si>
  <si>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</si>
  <si>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</si>
  <si>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</si>
  <si>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</si>
  <si>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</si>
  <si>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</si>
  <si>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</si>
  <si>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</si>
  <si>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</si>
  <si>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</si>
  <si>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</si>
  <si>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</si>
  <si>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</si>
  <si>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</si>
  <si>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</si>
  <si>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</si>
  <si>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</si>
  <si>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</si>
  <si>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</si>
  <si>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</si>
  <si>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</si>
  <si>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</si>
  <si>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</si>
  <si>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</si>
  <si>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</si>
  <si>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</si>
  <si>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</si>
  <si>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</si>
  <si>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</si>
  <si>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</si>
  <si>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</si>
  <si>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</si>
  <si>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</si>
  <si>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</si>
  <si>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</si>
  <si>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</si>
  <si>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</si>
  <si>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</si>
  <si>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</si>
  <si>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</si>
  <si>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</si>
  <si>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</si>
  <si>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</si>
  <si>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</si>
  <si>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</si>
  <si>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</si>
  <si>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</si>
  <si>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</si>
  <si>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</si>
  <si>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</si>
  <si>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</si>
  <si>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</si>
  <si>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</si>
  <si>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</si>
  <si>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</si>
  <si>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</si>
  <si>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</si>
  <si>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</si>
  <si>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</si>
  <si>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</si>
  <si>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</si>
  <si>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</si>
  <si>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</si>
  <si>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</si>
  <si>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</si>
  <si>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</si>
  <si>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</si>
  <si>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</si>
  <si>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</si>
  <si>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</si>
  <si>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</si>
  <si>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</si>
  <si>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</si>
  <si>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</si>
  <si>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</si>
  <si>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</si>
  <si>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</si>
  <si>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</si>
  <si>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</si>
  <si>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</si>
  <si>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</si>
  <si>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</si>
  <si>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</si>
  <si>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</si>
  <si>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</si>
  <si>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</si>
  <si>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</si>
  <si>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</si>
  <si>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</si>
  <si>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</si>
  <si>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</si>
  <si>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令和2年3月に策定した第5期経営基本計画である「県企業局経営戦略2020」に基づき、経営基盤の強化を図るとともに、新規水力発電所の開発に向けた調査検討や地域貢献に取り組んでいくこととしている。
　なお、水車発電機等更新工事の実施に伴い令和3年度までは赤字が続く見通しであるが、緑川第一及び緑川第二発電所の工事が完了する令和4年度以降は黒字に転じる見込みで、以降は安定した収入を見込んでいる。
</t>
    <rPh sb="60" eb="62">
      <t>スイリョク</t>
    </rPh>
    <rPh sb="143" eb="144">
      <t>オヨ</t>
    </rPh>
    <rPh sb="174" eb="176">
      <t>ミコ</t>
    </rPh>
    <rPh sb="179" eb="181">
      <t>イコウ</t>
    </rPh>
    <phoneticPr fontId="5"/>
  </si>
  <si>
    <t xml:space="preserve">●設備利用率
　発電方式、天候、地域特性に大きく左右されるが、令和2年度は、水車発電機等更新工事に伴う緑川第一及び緑川第二発電所の停止並びに令和2年7月豪雨で被災した笠振発電所の停止により、設備利用率は前年度より低下した。
●修繕費率
　令和2年度は、笠振発電所等の復旧工事に係る修繕費が増加したため、修繕費率は前年度より上昇した。
●企業債残高対料金収入比率
　令和2年度は企業債を発行していないため、企業債残高は定期償還の分前年度より減少。また、料金収入は市房第一及び市房第二発電所がFITでの売電を開始したことにより増加したため、企業債残高対料金収入比率は前年度に比べ低下した。
●有形固定資産減価償却率
　市房第一及び市房第二発電所の水車発電機等更新工事の完了に伴う固定資産取得により帳簿原価が増加したため、有形固定資産減価償却率は前年度より大幅に低下した。
●FIT収入割合
　令和2年度は、市房第一及び市房第二発電所がFITでの売電を開始したことにより、稼働中の4発電所全てがFIT適用であったため（うち菊鹿発電所は、令和2年12月でFIT適用を終了）、FIT収入割合は93.1%と全国平均と比べかなり高い水準となった。
　令和3年度は、緑川第三発電所が令和3年12月でFIT適用終了となるが、収入の大半を市房第一及び市房第二発電所のFIT収入が占めるため、引き続き高い水準となる見込みである。
＊風力発電については、令和元年9月に民間譲渡を行っているため、令和2年度のデータはない。
</t>
    <rPh sb="439" eb="440">
      <t>チュウ</t>
    </rPh>
    <rPh sb="589" eb="590">
      <t>ヒ</t>
    </rPh>
    <rPh sb="591" eb="592">
      <t>ツヅ</t>
    </rPh>
    <phoneticPr fontId="5"/>
  </si>
  <si>
    <t>　本県の電気事業は、球磨川水系の市房第一、市房第二及び笠振発電所、緑川水系の緑川第一、緑川第二及び緑川第三発電所並びに菊池川水系の菊鹿発電所の計7つの水力発電所により、九州電力株式会社へ電力を供給している。（風力発電については令和元年9月に民間譲渡）
　経営基盤強化のため、主力4発電所（市房第一、市房第二、緑川第一、緑川第二）のFIT適用に向け、順次、水車発電機等更新工事を進めており、令和2年度は、市房第一及び市房第二発電所が工事の完了に伴い発電を開始する一方、緑川第一及び緑川第二発電所が工事開始に伴い発電を停止している。なお、笠降発電所は、令和2年7月豪雨で被災したため発電を停止している。
●経常収支比率、営業収支比率
　市房第一及び市房第二発電所がFITでの売電を開始したことにより、営業収益は前年度より増加したが、営業費用も両発電所の減価償却費の増などにより増加したため、令和2年度も赤字決算となり、経常収支比率及び営業収支比率ともに100％未満となった。
　なお、緑川第一及び緑川第二発電所の水車発電機等更新工事が完了し、発電再開予定である令和4年度までは、両比率とも100%未満が継続する見込みである。
●流動比率
　令和2年度は、水車発電機等更新工事の財源について、企業債の発行による資金借入を行わず内部留保資金を充当したため、流動資産の現金預金が減少したが、同工事に係る未払金が前年度に比べ大幅に減少したことにより流動負債も減少したため、流動比率は上昇している。
●供給原価
　供給電力量は、供給電力量が最も多い緑川第一発電所、3番目に多い緑川第二発電所の停止により、前年度の6割程度に減少。また、経常費用が、減価償却費の増加などにより前年度の1.4倍程度に増加したため、供給原価は前年度の2倍以上となった。
　令和3年度も、供給電力量が令和2年度より減少する見込みであるため、供給原価は更に上昇する見込み。</t>
    <rPh sb="168" eb="170">
      <t>テキヨウ</t>
    </rPh>
    <rPh sb="194" eb="196">
      <t>レイワ</t>
    </rPh>
    <rPh sb="197" eb="198">
      <t>ネン</t>
    </rPh>
    <rPh sb="198" eb="199">
      <t>ド</t>
    </rPh>
    <rPh sb="205" eb="206">
      <t>オヨ</t>
    </rPh>
    <rPh sb="230" eb="232">
      <t>イッポウ</t>
    </rPh>
    <rPh sb="237" eb="238">
      <t>オヨ</t>
    </rPh>
    <rPh sb="620" eb="622">
      <t>リュウドウ</t>
    </rPh>
    <rPh sb="622" eb="624">
      <t>フサイ</t>
    </rPh>
    <rPh sb="625" eb="627">
      <t>ゲンショウ</t>
    </rPh>
    <rPh sb="810" eb="812">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</si>
</sst>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44" xfId="2" applyFont="1" applyFill="1" applyBorder="1" applyAlignment="1" applyProtection="1">
      <alignment horizontal="left" vertical="top" wrapText="1"/>
      <protection locked="0"/>
    </xf>
    <xf numFmtId="0" fontId="11" fillId="0" borderId="45" xfId="2" applyFont="1" applyFill="1" applyBorder="1" applyAlignment="1" applyProtection="1">
      <alignment horizontal="left" vertical="top" wrapText="1"/>
      <protection locked="0"/>
    </xf>
    <xf numFmtId="0" fontId="11"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10" fillId="0" borderId="11"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114.8</c:v>
                </c:pt>
                <c:pt idx="1">
                  <c:v>114.3</c:v>
                </c:pt>
                <c:pt idx="2">
                  <c:v>83.5</c:v>
                </c:pt>
                <c:pt idx="3">
                  <c:v>97.4</c:v>
                </c:pt>
                <c:pt idx="4">
                  <c:v>85.8</c:v>
                </c:pt>
              </c:numCache>
            </c:numRef>
          </c:val>
          <c:extLst>
            <c:ext xmlns:c16="http://schemas.microsoft.com/office/drawing/2014/chart" uri="{C3380CC4-5D6E-409C-BE32-E72D297353CC}">
              <c16:uniqueId val="{00000000-1E1D-4954-8862-85E2A98FCD8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1E1D-4954-8862-85E2A98FCD8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E1D-4954-8862-85E2A98FCD8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10.5</c:v>
                </c:pt>
                <c:pt idx="1">
                  <c:v>9.6</c:v>
                </c:pt>
                <c:pt idx="2">
                  <c:v>11.3</c:v>
                </c:pt>
                <c:pt idx="3">
                  <c:v>10</c:v>
                </c:pt>
                <c:pt idx="4">
                  <c:v>93.1</c:v>
                </c:pt>
              </c:numCache>
            </c:numRef>
          </c:val>
          <c:extLst>
            <c:ext xmlns:c16="http://schemas.microsoft.com/office/drawing/2014/chart" uri="{C3380CC4-5D6E-409C-BE32-E72D297353CC}">
              <c16:uniqueId val="{00000000-DB31-4E33-8933-4B349EDFCE41}"/>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DB31-4E33-8933-4B349EDFCE41}"/>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38.200000000000003</c:v>
                </c:pt>
                <c:pt idx="1">
                  <c:v>34.9</c:v>
                </c:pt>
                <c:pt idx="2">
                  <c:v>26.6</c:v>
                </c:pt>
                <c:pt idx="3">
                  <c:v>21.3</c:v>
                </c:pt>
                <c:pt idx="4">
                  <c:v>13.1</c:v>
                </c:pt>
              </c:numCache>
            </c:numRef>
          </c:val>
          <c:extLst>
            <c:ext xmlns:c16="http://schemas.microsoft.com/office/drawing/2014/chart" uri="{C3380CC4-5D6E-409C-BE32-E72D297353CC}">
              <c16:uniqueId val="{00000000-B54B-4EF1-8189-AEF84D3F86DF}"/>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B54B-4EF1-8189-AEF84D3F86DF}"/>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8.6</c:v>
                </c:pt>
                <c:pt idx="1">
                  <c:v>16.600000000000001</c:v>
                </c:pt>
                <c:pt idx="2">
                  <c:v>21.4</c:v>
                </c:pt>
                <c:pt idx="3">
                  <c:v>6.7</c:v>
                </c:pt>
                <c:pt idx="4">
                  <c:v>7.4</c:v>
                </c:pt>
              </c:numCache>
            </c:numRef>
          </c:val>
          <c:extLst>
            <c:ext xmlns:c16="http://schemas.microsoft.com/office/drawing/2014/chart" uri="{C3380CC4-5D6E-409C-BE32-E72D297353CC}">
              <c16:uniqueId val="{00000000-9547-45E3-83FF-8004FB0FBDF4}"/>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9547-45E3-83FF-8004FB0FBDF4}"/>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65.2</c:v>
                </c:pt>
                <c:pt idx="1">
                  <c:v>84.1</c:v>
                </c:pt>
                <c:pt idx="2">
                  <c:v>228.6</c:v>
                </c:pt>
                <c:pt idx="3">
                  <c:v>602.9</c:v>
                </c:pt>
                <c:pt idx="4">
                  <c:v>465</c:v>
                </c:pt>
              </c:numCache>
            </c:numRef>
          </c:val>
          <c:extLst>
            <c:ext xmlns:c16="http://schemas.microsoft.com/office/drawing/2014/chart" uri="{C3380CC4-5D6E-409C-BE32-E72D297353CC}">
              <c16:uniqueId val="{00000000-C94D-4D34-B385-D2F3F49A68A6}"/>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C94D-4D34-B385-D2F3F49A68A6}"/>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69.7</c:v>
                </c:pt>
                <c:pt idx="1">
                  <c:v>71.7</c:v>
                </c:pt>
                <c:pt idx="2">
                  <c:v>71.400000000000006</c:v>
                </c:pt>
                <c:pt idx="3">
                  <c:v>68.599999999999994</c:v>
                </c:pt>
                <c:pt idx="4">
                  <c:v>48.2</c:v>
                </c:pt>
              </c:numCache>
            </c:numRef>
          </c:val>
          <c:extLst>
            <c:ext xmlns:c16="http://schemas.microsoft.com/office/drawing/2014/chart" uri="{C3380CC4-5D6E-409C-BE32-E72D297353CC}">
              <c16:uniqueId val="{00000000-47BD-4F13-8CEB-1DC59E9009B3}"/>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47BD-4F13-8CEB-1DC59E9009B3}"/>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9.6999999999999993</c:v>
                </c:pt>
                <c:pt idx="1">
                  <c:v>8.8000000000000007</c:v>
                </c:pt>
                <c:pt idx="2">
                  <c:v>10.5</c:v>
                </c:pt>
                <c:pt idx="3">
                  <c:v>9.6999999999999993</c:v>
                </c:pt>
                <c:pt idx="4">
                  <c:v>93.1</c:v>
                </c:pt>
              </c:numCache>
            </c:numRef>
          </c:val>
          <c:extLst>
            <c:ext xmlns:c16="http://schemas.microsoft.com/office/drawing/2014/chart" uri="{C3380CC4-5D6E-409C-BE32-E72D297353CC}">
              <c16:uniqueId val="{00000000-C1BD-475F-B382-4F215DC96296}"/>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C1BD-475F-B382-4F215DC96296}"/>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AF-45E2-8B95-C41AB96737FF}"/>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AF-45E2-8B95-C41AB96737FF}"/>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EB-4FDC-BA5F-914F00DC42B1}"/>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EB-4FDC-BA5F-914F00DC42B1}"/>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73-4E6F-9084-67A594BFF137}"/>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73-4E6F-9084-67A594BFF137}"/>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D1-4424-A54F-93492C5339A3}"/>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D1-4424-A54F-93492C5339A3}"/>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113.1</c:v>
                </c:pt>
                <c:pt idx="1">
                  <c:v>111.6</c:v>
                </c:pt>
                <c:pt idx="2">
                  <c:v>80.900000000000006</c:v>
                </c:pt>
                <c:pt idx="3">
                  <c:v>92.2</c:v>
                </c:pt>
                <c:pt idx="4">
                  <c:v>81</c:v>
                </c:pt>
              </c:numCache>
            </c:numRef>
          </c:val>
          <c:extLst>
            <c:ext xmlns:c16="http://schemas.microsoft.com/office/drawing/2014/chart" uri="{C3380CC4-5D6E-409C-BE32-E72D297353CC}">
              <c16:uniqueId val="{00000000-FE97-49D0-812C-766B54787CB4}"/>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FE97-49D0-812C-766B54787CB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E97-49D0-812C-766B54787CB4}"/>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D-46B9-9890-7134B950D940}"/>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D-46B9-9890-7134B950D940}"/>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5.0999999999999996</c:v>
                </c:pt>
                <c:pt idx="1">
                  <c:v>5.4</c:v>
                </c:pt>
                <c:pt idx="2">
                  <c:v>4.4000000000000004</c:v>
                </c:pt>
                <c:pt idx="3">
                  <c:v>1.4</c:v>
                </c:pt>
                <c:pt idx="4">
                  <c:v>#N/A</c:v>
                </c:pt>
              </c:numCache>
            </c:numRef>
          </c:val>
          <c:extLst>
            <c:ext xmlns:c16="http://schemas.microsoft.com/office/drawing/2014/chart" uri="{C3380CC4-5D6E-409C-BE32-E72D297353CC}">
              <c16:uniqueId val="{00000000-0C3D-4CEE-AA0F-4EE615C8A977}"/>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15.5</c:v>
                </c:pt>
                <c:pt idx="1">
                  <c:v>13.1</c:v>
                </c:pt>
                <c:pt idx="2">
                  <c:v>19.899999999999999</c:v>
                </c:pt>
                <c:pt idx="3">
                  <c:v>16.899999999999999</c:v>
                </c:pt>
                <c:pt idx="4">
                  <c:v>20.9</c:v>
                </c:pt>
              </c:numCache>
            </c:numRef>
          </c:val>
          <c:smooth val="0"/>
          <c:extLst>
            <c:ext xmlns:c16="http://schemas.microsoft.com/office/drawing/2014/chart" uri="{C3380CC4-5D6E-409C-BE32-E72D297353CC}">
              <c16:uniqueId val="{00000001-0C3D-4CEE-AA0F-4EE615C8A977}"/>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33.4</c:v>
                </c:pt>
                <c:pt idx="1">
                  <c:v>40.5</c:v>
                </c:pt>
                <c:pt idx="2">
                  <c:v>39.9</c:v>
                </c:pt>
                <c:pt idx="3">
                  <c:v>34.700000000000003</c:v>
                </c:pt>
                <c:pt idx="4">
                  <c:v>#N/A</c:v>
                </c:pt>
              </c:numCache>
            </c:numRef>
          </c:val>
          <c:extLst>
            <c:ext xmlns:c16="http://schemas.microsoft.com/office/drawing/2014/chart" uri="{C3380CC4-5D6E-409C-BE32-E72D297353CC}">
              <c16:uniqueId val="{00000000-B6AA-48FD-808B-BFF622066D59}"/>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28.4</c:v>
                </c:pt>
                <c:pt idx="1">
                  <c:v>25</c:v>
                </c:pt>
                <c:pt idx="2">
                  <c:v>12.9</c:v>
                </c:pt>
                <c:pt idx="3">
                  <c:v>14</c:v>
                </c:pt>
                <c:pt idx="4">
                  <c:v>15.5</c:v>
                </c:pt>
              </c:numCache>
            </c:numRef>
          </c:val>
          <c:smooth val="0"/>
          <c:extLst>
            <c:ext xmlns:c16="http://schemas.microsoft.com/office/drawing/2014/chart" uri="{C3380CC4-5D6E-409C-BE32-E72D297353CC}">
              <c16:uniqueId val="{00000001-B6AA-48FD-808B-BFF622066D59}"/>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775.6</c:v>
                </c:pt>
                <c:pt idx="1">
                  <c:v>544.6</c:v>
                </c:pt>
                <c:pt idx="2">
                  <c:v>430</c:v>
                </c:pt>
                <c:pt idx="3">
                  <c:v>623.4</c:v>
                </c:pt>
                <c:pt idx="4">
                  <c:v>#N/A</c:v>
                </c:pt>
              </c:numCache>
            </c:numRef>
          </c:val>
          <c:extLst>
            <c:ext xmlns:c16="http://schemas.microsoft.com/office/drawing/2014/chart" uri="{C3380CC4-5D6E-409C-BE32-E72D297353CC}">
              <c16:uniqueId val="{00000000-F78E-4FD8-A76F-C081CF482824}"/>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167.2</c:v>
                </c:pt>
                <c:pt idx="1">
                  <c:v>267.7</c:v>
                </c:pt>
                <c:pt idx="2">
                  <c:v>155.5</c:v>
                </c:pt>
                <c:pt idx="3">
                  <c:v>121</c:v>
                </c:pt>
                <c:pt idx="4">
                  <c:v>81.7</c:v>
                </c:pt>
              </c:numCache>
            </c:numRef>
          </c:val>
          <c:smooth val="0"/>
          <c:extLst>
            <c:ext xmlns:c16="http://schemas.microsoft.com/office/drawing/2014/chart" uri="{C3380CC4-5D6E-409C-BE32-E72D297353CC}">
              <c16:uniqueId val="{00000001-F78E-4FD8-A76F-C081CF482824}"/>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58.9</c:v>
                </c:pt>
                <c:pt idx="1">
                  <c:v>64.099999999999994</c:v>
                </c:pt>
                <c:pt idx="2">
                  <c:v>69.400000000000006</c:v>
                </c:pt>
                <c:pt idx="3">
                  <c:v>#N/A</c:v>
                </c:pt>
                <c:pt idx="4">
                  <c:v>#N/A</c:v>
                </c:pt>
              </c:numCache>
            </c:numRef>
          </c:val>
          <c:extLst>
            <c:ext xmlns:c16="http://schemas.microsoft.com/office/drawing/2014/chart" uri="{C3380CC4-5D6E-409C-BE32-E72D297353CC}">
              <c16:uniqueId val="{00000000-92A2-42AB-99CB-13B9D7101BEA}"/>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53.3</c:v>
                </c:pt>
                <c:pt idx="1">
                  <c:v>29</c:v>
                </c:pt>
                <c:pt idx="2">
                  <c:v>32.4</c:v>
                </c:pt>
                <c:pt idx="3">
                  <c:v>42.4</c:v>
                </c:pt>
                <c:pt idx="4">
                  <c:v>45.4</c:v>
                </c:pt>
              </c:numCache>
            </c:numRef>
          </c:val>
          <c:smooth val="0"/>
          <c:extLst>
            <c:ext xmlns:c16="http://schemas.microsoft.com/office/drawing/2014/chart" uri="{C3380CC4-5D6E-409C-BE32-E72D297353CC}">
              <c16:uniqueId val="{00000001-92A2-42AB-99CB-13B9D7101BEA}"/>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#N/A</c:v>
                </c:pt>
              </c:numCache>
            </c:numRef>
          </c:val>
          <c:extLst>
            <c:ext xmlns:c16="http://schemas.microsoft.com/office/drawing/2014/chart" uri="{C3380CC4-5D6E-409C-BE32-E72D297353CC}">
              <c16:uniqueId val="{00000000-BF11-4BE8-9288-6B0EABF6BC75}"/>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100</c:v>
                </c:pt>
                <c:pt idx="1">
                  <c:v>100</c:v>
                </c:pt>
                <c:pt idx="2">
                  <c:v>100</c:v>
                </c:pt>
                <c:pt idx="3">
                  <c:v>100</c:v>
                </c:pt>
                <c:pt idx="4">
                  <c:v>56</c:v>
                </c:pt>
              </c:numCache>
            </c:numRef>
          </c:val>
          <c:smooth val="0"/>
          <c:extLst>
            <c:ext xmlns:c16="http://schemas.microsoft.com/office/drawing/2014/chart" uri="{C3380CC4-5D6E-409C-BE32-E72D297353CC}">
              <c16:uniqueId val="{00000001-BF11-4BE8-9288-6B0EABF6BC75}"/>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A5-469A-A7F8-827B284DE994}"/>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A5-469A-A7F8-827B284DE994}"/>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AA-4250-A2A0-1C1061BB1F13}"/>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AA-4250-A2A0-1C1061BB1F13}"/>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E5-4ED7-8460-925538A8F5E2}"/>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5-4ED7-8460-925538A8F5E2}"/>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6-4DCD-A898-4AACD433F106}"/>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6-4DCD-A898-4AACD433F106}"/>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1051.5</c:v>
                </c:pt>
                <c:pt idx="1">
                  <c:v>568.1</c:v>
                </c:pt>
                <c:pt idx="2">
                  <c:v>737.5</c:v>
                </c:pt>
                <c:pt idx="3">
                  <c:v>256.3</c:v>
                </c:pt>
                <c:pt idx="4">
                  <c:v>611</c:v>
                </c:pt>
              </c:numCache>
            </c:numRef>
          </c:val>
          <c:extLst>
            <c:ext xmlns:c16="http://schemas.microsoft.com/office/drawing/2014/chart" uri="{C3380CC4-5D6E-409C-BE32-E72D297353CC}">
              <c16:uniqueId val="{00000000-74DE-4D39-A80D-D14DDEF9BC2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74DE-4D39-A80D-D14DDEF9BC2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4DE-4D39-A80D-D14DDEF9BC2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C4-45CD-9B0D-903C8BFAB64E}"/>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C4-45CD-9B0D-903C8BFAB64E}"/>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7277.6</c:v>
                </c:pt>
                <c:pt idx="1">
                  <c:v>7887.8</c:v>
                </c:pt>
                <c:pt idx="2">
                  <c:v>11533.3</c:v>
                </c:pt>
                <c:pt idx="3">
                  <c:v>11194.4</c:v>
                </c:pt>
                <c:pt idx="4">
                  <c:v>27248.799999999999</c:v>
                </c:pt>
              </c:numCache>
            </c:numRef>
          </c:val>
          <c:extLst>
            <c:ext xmlns:c16="http://schemas.microsoft.com/office/drawing/2014/chart" uri="{C3380CC4-5D6E-409C-BE32-E72D297353CC}">
              <c16:uniqueId val="{00000000-7816-4BA0-A4C6-AC265D5581C3}"/>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7816-4BA0-A4C6-AC265D5581C3}"/>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438485</c:v>
                </c:pt>
                <c:pt idx="1">
                  <c:v>298630</c:v>
                </c:pt>
                <c:pt idx="2">
                  <c:v>287783</c:v>
                </c:pt>
                <c:pt idx="3">
                  <c:v>204249</c:v>
                </c:pt>
                <c:pt idx="4">
                  <c:v>459619</c:v>
                </c:pt>
              </c:numCache>
            </c:numRef>
          </c:val>
          <c:extLst>
            <c:ext xmlns:c16="http://schemas.microsoft.com/office/drawing/2014/chart" uri="{C3380CC4-5D6E-409C-BE32-E72D297353CC}">
              <c16:uniqueId val="{00000000-C2B0-4204-8719-FD062DC14467}"/>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C2B0-4204-8719-FD062DC14467}"/>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37.299999999999997</c:v>
                </c:pt>
                <c:pt idx="1">
                  <c:v>34.1</c:v>
                </c:pt>
                <c:pt idx="2">
                  <c:v>26</c:v>
                </c:pt>
                <c:pt idx="3">
                  <c:v>20.8</c:v>
                </c:pt>
                <c:pt idx="4">
                  <c:v>13.1</c:v>
                </c:pt>
              </c:numCache>
            </c:numRef>
          </c:val>
          <c:extLst>
            <c:ext xmlns:c16="http://schemas.microsoft.com/office/drawing/2014/chart" uri="{C3380CC4-5D6E-409C-BE32-E72D297353CC}">
              <c16:uniqueId val="{00000000-879D-42D0-B9D7-6690348C750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879D-42D0-B9D7-6690348C750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10</c:v>
                </c:pt>
                <c:pt idx="1">
                  <c:v>18.899999999999999</c:v>
                </c:pt>
                <c:pt idx="2">
                  <c:v>22.3</c:v>
                </c:pt>
                <c:pt idx="3">
                  <c:v>6.9</c:v>
                </c:pt>
                <c:pt idx="4">
                  <c:v>7.4</c:v>
                </c:pt>
              </c:numCache>
            </c:numRef>
          </c:val>
          <c:extLst>
            <c:ext xmlns:c16="http://schemas.microsoft.com/office/drawing/2014/chart" uri="{C3380CC4-5D6E-409C-BE32-E72D297353CC}">
              <c16:uniqueId val="{00000000-F3E0-4EBB-975F-16F5949C6397}"/>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F3E0-4EBB-975F-16F5949C6397}"/>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71.2</c:v>
                </c:pt>
                <c:pt idx="1">
                  <c:v>88.3</c:v>
                </c:pt>
                <c:pt idx="2">
                  <c:v>230.5</c:v>
                </c:pt>
                <c:pt idx="3">
                  <c:v>602.9</c:v>
                </c:pt>
                <c:pt idx="4">
                  <c:v>465</c:v>
                </c:pt>
              </c:numCache>
            </c:numRef>
          </c:val>
          <c:extLst>
            <c:ext xmlns:c16="http://schemas.microsoft.com/office/drawing/2014/chart" uri="{C3380CC4-5D6E-409C-BE32-E72D297353CC}">
              <c16:uniqueId val="{00000000-9354-49CE-9E54-5035D6DCEDDF}"/>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9354-49CE-9E54-5035D6DCEDDF}"/>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69.3</c:v>
                </c:pt>
                <c:pt idx="1">
                  <c:v>71.5</c:v>
                </c:pt>
                <c:pt idx="2">
                  <c:v>71.3</c:v>
                </c:pt>
                <c:pt idx="3">
                  <c:v>68.599999999999994</c:v>
                </c:pt>
                <c:pt idx="4">
                  <c:v>48.2</c:v>
                </c:pt>
              </c:numCache>
            </c:numRef>
          </c:val>
          <c:extLst>
            <c:ext xmlns:c16="http://schemas.microsoft.com/office/drawing/2014/chart" uri="{C3380CC4-5D6E-409C-BE32-E72D297353CC}">
              <c16:uniqueId val="{00000000-A569-48D7-A7A4-F9DAA3EBB973}"/>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A569-48D7-A7A4-F9DAA3EBB973}"/>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3" Type="http://schemas.openxmlformats.org/officeDocument/2006/relationships/image" Target="../media/image28.emf"/><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emf"/><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（最大出力合計54,780kW）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（最大出力合計54,780kW）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979238" y="12330545"/>
          <a:ext cx="5166000"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979238" y="15395864"/>
          <a:ext cx="5166000"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979238" y="18478500"/>
          <a:ext cx="5166000"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979238" y="21543819"/>
          <a:ext cx="5166000"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979238" y="24574501"/>
          <a:ext cx="5166000"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15463" y="12330545"/>
          <a:ext cx="5166000"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15463" y="15395864"/>
          <a:ext cx="5166000"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15463" y="18478500"/>
          <a:ext cx="5166000"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15463" y="21543819"/>
          <a:ext cx="5166000"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15463" y="24574501"/>
          <a:ext cx="5166000"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651688"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651688"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651688"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651688"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651688"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53986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53986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53986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53986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53986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12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13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13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13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13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13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13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13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13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13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13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14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14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14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14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14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145"/>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146"/>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147"/>
                </a:ext>
              </a:extLst>
            </xdr:cNvPicPr>
          </xdr:nvPicPr>
          <xdr:blipFill>
            <a:blip xmlns:r="http://schemas.openxmlformats.org/officeDocument/2006/relationships" r:embed="rId47"/>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148"/>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149"/>
                </a:ext>
              </a:extLst>
            </xdr:cNvPicPr>
          </xdr:nvPicPr>
          <xdr:blipFill>
            <a:blip xmlns:r="http://schemas.openxmlformats.org/officeDocument/2006/relationships" r:embed="rId48"/>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150"/>
                </a:ext>
              </a:extLst>
            </xdr:cNvPicPr>
          </xdr:nvPicPr>
          <xdr:blipFill>
            <a:blip xmlns:r="http://schemas.openxmlformats.org/officeDocument/2006/relationships" r:embed="rId49"/>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151"/>
                </a:ext>
              </a:extLst>
            </xdr:cNvPicPr>
          </xdr:nvPicPr>
          <xdr:blipFill>
            <a:blip xmlns:r="http://schemas.openxmlformats.org/officeDocument/2006/relationships" r:embed="rId50"/>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152"/>
                </a:ext>
              </a:extLst>
            </xdr:cNvPicPr>
          </xdr:nvPicPr>
          <xdr:blipFill>
            <a:blip xmlns:r="http://schemas.openxmlformats.org/officeDocument/2006/relationships" r:embed="rId51"/>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153"/>
                </a:ext>
              </a:extLst>
            </xdr:cNvPicPr>
          </xdr:nvPicPr>
          <xdr:blipFill>
            <a:blip xmlns:r="http://schemas.openxmlformats.org/officeDocument/2006/relationships" r:embed="rId52"/>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154"/>
                </a:ext>
              </a:extLst>
            </xdr:cNvPicPr>
          </xdr:nvPicPr>
          <xdr:blipFill>
            <a:blip xmlns:r="http://schemas.openxmlformats.org/officeDocument/2006/relationships" r:embed="rId53"/>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155"/>
                </a:ext>
              </a:extLst>
            </xdr:cNvPicPr>
          </xdr:nvPicPr>
          <xdr:blipFill>
            <a:blip xmlns:r="http://schemas.openxmlformats.org/officeDocument/2006/relationships" r:embed="rId54"/>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156"/>
                </a:ext>
              </a:extLst>
            </xdr:cNvPicPr>
          </xdr:nvPicPr>
          <xdr:blipFill>
            <a:blip xmlns:r="http://schemas.openxmlformats.org/officeDocument/2006/relationships" r:embed="rId54"/>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157"/>
                </a:ext>
              </a:extLst>
            </xdr:cNvPicPr>
          </xdr:nvPicPr>
          <xdr:blipFill>
            <a:blip xmlns:r="http://schemas.openxmlformats.org/officeDocument/2006/relationships" r:embed="rId53"/>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158"/>
                </a:ext>
              </a:extLst>
            </xdr:cNvPicPr>
          </xdr:nvPicPr>
          <xdr:blipFill>
            <a:blip xmlns:r="http://schemas.openxmlformats.org/officeDocument/2006/relationships" r:embed="rId54"/>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159"/>
                </a:ext>
              </a:extLst>
            </xdr:cNvPicPr>
          </xdr:nvPicPr>
          <xdr:blipFill>
            <a:blip xmlns:r="http://schemas.openxmlformats.org/officeDocument/2006/relationships" r:embed="rId55"/>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160"/>
                </a:ext>
              </a:extLst>
            </xdr:cNvPicPr>
          </xdr:nvPicPr>
          <xdr:blipFill>
            <a:blip xmlns:r="http://schemas.openxmlformats.org/officeDocument/2006/relationships" r:embed="rId55"/>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161"/>
                </a:ext>
              </a:extLst>
            </xdr:cNvPicPr>
          </xdr:nvPicPr>
          <xdr:blipFill>
            <a:blip xmlns:r="http://schemas.openxmlformats.org/officeDocument/2006/relationships" r:embed="rId55"/>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162"/>
                </a:ext>
              </a:extLst>
            </xdr:cNvPicPr>
          </xdr:nvPicPr>
          <xdr:blipFill>
            <a:blip xmlns:r="http://schemas.openxmlformats.org/officeDocument/2006/relationships" r:embed="rId55"/>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163"/>
                </a:ext>
              </a:extLst>
            </xdr:cNvPicPr>
          </xdr:nvPicPr>
          <xdr:blipFill>
            <a:blip xmlns:r="http://schemas.openxmlformats.org/officeDocument/2006/relationships" r:embed="rId55"/>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3164"/>
                </a:ext>
              </a:extLst>
            </xdr:cNvPicPr>
          </xdr:nvPicPr>
          <xdr:blipFill>
            <a:blip xmlns:r="http://schemas.openxmlformats.org/officeDocument/2006/relationships" r:embed="rId55"/>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3165"/>
                </a:ext>
              </a:extLst>
            </xdr:cNvPicPr>
          </xdr:nvPicPr>
          <xdr:blipFill>
            <a:blip xmlns:r="http://schemas.openxmlformats.org/officeDocument/2006/relationships" r:embed="rId55"/>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3166"/>
                </a:ext>
              </a:extLst>
            </xdr:cNvPicPr>
          </xdr:nvPicPr>
          <xdr:blipFill>
            <a:blip xmlns:r="http://schemas.openxmlformats.org/officeDocument/2006/relationships" r:embed="rId55"/>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3167"/>
                </a:ext>
              </a:extLst>
            </xdr:cNvPicPr>
          </xdr:nvPicPr>
          <xdr:blipFill>
            <a:blip xmlns:r="http://schemas.openxmlformats.org/officeDocument/2006/relationships" r:embed="rId55"/>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3168"/>
                </a:ext>
              </a:extLst>
            </xdr:cNvPicPr>
          </xdr:nvPicPr>
          <xdr:blipFill>
            <a:blip xmlns:r="http://schemas.openxmlformats.org/officeDocument/2006/relationships" r:embed="rId55"/>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S1" zoomScale="55" zoomScaleNormal="55"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熊本県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非設置</v>
      </c>
      <c r="K3" s="128"/>
      <c r="L3" s="128"/>
      <c r="M3" s="128"/>
      <c r="N3" s="129">
        <f>データ!L6</f>
        <v>48.5</v>
      </c>
      <c r="O3" s="129"/>
      <c r="P3" s="129"/>
      <c r="Q3" s="130"/>
      <c r="R3" s="1"/>
      <c r="S3" s="131" t="s">
        <v>8</v>
      </c>
      <c r="T3" s="132"/>
      <c r="U3" s="132"/>
      <c r="V3" s="132"/>
      <c r="W3" s="132"/>
      <c r="X3" s="132"/>
      <c r="Y3" s="132"/>
      <c r="Z3" s="132"/>
      <c r="AA3" s="132"/>
      <c r="AB3" s="132"/>
      <c r="AC3" s="132"/>
      <c r="AD3" s="132"/>
      <c r="AE3" s="132"/>
      <c r="AF3" s="132"/>
      <c r="AG3" s="132"/>
      <c r="AH3" s="133"/>
      <c r="AI3" s="1"/>
      <c r="AJ3" s="1"/>
      <c r="AK3" s="118" t="s">
        <v>268</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7</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206" t="s">
        <v>131</v>
      </c>
      <c r="K7" s="206"/>
      <c r="L7" s="206"/>
      <c r="M7" s="206"/>
      <c r="N7" s="147" t="str">
        <f>データ!T6</f>
        <v>無</v>
      </c>
      <c r="O7" s="147"/>
      <c r="P7" s="147"/>
      <c r="Q7" s="148"/>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1" t="s">
        <v>133</v>
      </c>
      <c r="C9" s="152"/>
      <c r="D9" s="152"/>
      <c r="E9" s="152"/>
      <c r="F9" s="153" t="str">
        <f>データ!V6</f>
        <v>-</v>
      </c>
      <c r="G9" s="153"/>
      <c r="H9" s="153"/>
      <c r="I9" s="153"/>
      <c r="J9" s="154"/>
      <c r="K9" s="154"/>
      <c r="L9" s="154"/>
      <c r="M9" s="154"/>
      <c r="N9" s="155"/>
      <c r="O9" s="155"/>
      <c r="P9" s="155"/>
      <c r="Q9" s="156"/>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7" t="str">
        <f>データ!B10</f>
        <v>H28</v>
      </c>
      <c r="G11" s="158"/>
      <c r="H11" s="157" t="str">
        <f>データ!C10</f>
        <v>H29</v>
      </c>
      <c r="I11" s="158"/>
      <c r="J11" s="157" t="str">
        <f>データ!D10</f>
        <v>H30</v>
      </c>
      <c r="K11" s="158"/>
      <c r="L11" s="157" t="str">
        <f>データ!E10</f>
        <v>R01</v>
      </c>
      <c r="M11" s="158"/>
      <c r="N11" s="157" t="str">
        <f>データ!F10</f>
        <v>R02</v>
      </c>
      <c r="O11" s="159"/>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0">
        <f>データ!W6</f>
        <v>181566</v>
      </c>
      <c r="G12" s="161"/>
      <c r="H12" s="160">
        <f>データ!X6</f>
        <v>165821</v>
      </c>
      <c r="I12" s="161"/>
      <c r="J12" s="160">
        <f>データ!Y6</f>
        <v>126465</v>
      </c>
      <c r="K12" s="161"/>
      <c r="L12" s="160">
        <f>データ!Z6</f>
        <v>101375</v>
      </c>
      <c r="M12" s="161"/>
      <c r="N12" s="149">
        <f>データ!AA6</f>
        <v>63064</v>
      </c>
      <c r="O12" s="150"/>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2" t="s">
        <v>22</v>
      </c>
      <c r="C13" s="163"/>
      <c r="D13" s="163"/>
      <c r="E13" s="164"/>
      <c r="F13" s="160" t="str">
        <f>データ!AB6</f>
        <v>-</v>
      </c>
      <c r="G13" s="161"/>
      <c r="H13" s="160" t="str">
        <f>データ!AC6</f>
        <v>-</v>
      </c>
      <c r="I13" s="161"/>
      <c r="J13" s="160" t="str">
        <f>データ!AD6</f>
        <v>-</v>
      </c>
      <c r="K13" s="161"/>
      <c r="L13" s="160" t="str">
        <f>データ!AE6</f>
        <v>-</v>
      </c>
      <c r="M13" s="161"/>
      <c r="N13" s="149" t="str">
        <f>データ!AF6</f>
        <v>-</v>
      </c>
      <c r="O13" s="150"/>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2" t="s">
        <v>23</v>
      </c>
      <c r="C14" s="163"/>
      <c r="D14" s="163"/>
      <c r="E14" s="164"/>
      <c r="F14" s="160">
        <f>データ!AG6</f>
        <v>669</v>
      </c>
      <c r="G14" s="161"/>
      <c r="H14" s="160">
        <f>データ!AH6</f>
        <v>707</v>
      </c>
      <c r="I14" s="161"/>
      <c r="J14" s="160">
        <f>データ!AI6</f>
        <v>580</v>
      </c>
      <c r="K14" s="161"/>
      <c r="L14" s="160">
        <f>データ!AJ6</f>
        <v>178</v>
      </c>
      <c r="M14" s="161"/>
      <c r="N14" s="149" t="str">
        <f>データ!AK6</f>
        <v>-</v>
      </c>
      <c r="O14" s="150"/>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7" t="s">
        <v>24</v>
      </c>
      <c r="C15" s="168"/>
      <c r="D15" s="168"/>
      <c r="E15" s="169"/>
      <c r="F15" s="170" t="str">
        <f>データ!AL6</f>
        <v>-</v>
      </c>
      <c r="G15" s="170"/>
      <c r="H15" s="170" t="str">
        <f>データ!AM6</f>
        <v>-</v>
      </c>
      <c r="I15" s="170"/>
      <c r="J15" s="170" t="str">
        <f>データ!AN6</f>
        <v>-</v>
      </c>
      <c r="K15" s="170"/>
      <c r="L15" s="170" t="str">
        <f>データ!AO6</f>
        <v>-</v>
      </c>
      <c r="M15" s="170"/>
      <c r="N15" s="171" t="str">
        <f>データ!AP6</f>
        <v>-</v>
      </c>
      <c r="O15" s="172"/>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3" t="s">
        <v>25</v>
      </c>
      <c r="C16" s="174"/>
      <c r="D16" s="174"/>
      <c r="E16" s="175"/>
      <c r="F16" s="176">
        <f>データ!AQ6</f>
        <v>182235</v>
      </c>
      <c r="G16" s="176"/>
      <c r="H16" s="176">
        <f>データ!AR6</f>
        <v>166528</v>
      </c>
      <c r="I16" s="176"/>
      <c r="J16" s="176">
        <f>データ!AS6</f>
        <v>127045</v>
      </c>
      <c r="K16" s="176"/>
      <c r="L16" s="176">
        <f>データ!AT6</f>
        <v>101553</v>
      </c>
      <c r="M16" s="176"/>
      <c r="N16" s="165">
        <f>データ!AU6</f>
        <v>63064</v>
      </c>
      <c r="O16" s="166"/>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7"/>
      <c r="C18" s="178"/>
      <c r="D18" s="178"/>
      <c r="E18" s="178"/>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3" t="s">
        <v>28</v>
      </c>
      <c r="C19" s="174"/>
      <c r="D19" s="174"/>
      <c r="E19" s="175"/>
      <c r="F19" s="179">
        <f>データ!AV6</f>
        <v>95600</v>
      </c>
      <c r="G19" s="179"/>
      <c r="H19" s="179"/>
      <c r="I19" s="179">
        <f>データ!AW6</f>
        <v>1292676</v>
      </c>
      <c r="J19" s="179"/>
      <c r="K19" s="179"/>
      <c r="L19" s="179">
        <f>データ!AX6</f>
        <v>1388276</v>
      </c>
      <c r="M19" s="179"/>
      <c r="N19" s="179"/>
      <c r="O19" s="180"/>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1" t="s">
        <v>31</v>
      </c>
      <c r="AL39" s="182"/>
      <c r="AM39" s="182"/>
      <c r="AN39" s="182"/>
      <c r="AO39" s="182"/>
      <c r="AP39" s="182"/>
      <c r="AQ39" s="183"/>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267</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4"/>
      <c r="C42" s="185"/>
      <c r="D42" s="185"/>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1" t="s">
        <v>34</v>
      </c>
      <c r="AL97" s="182"/>
      <c r="AM97" s="182"/>
      <c r="AN97" s="182"/>
      <c r="AO97" s="182"/>
      <c r="AP97" s="182"/>
      <c r="AQ97" s="183"/>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6"/>
      <c r="AL98" s="187"/>
      <c r="AM98" s="187"/>
      <c r="AN98" s="187"/>
      <c r="AO98" s="187"/>
      <c r="AP98" s="187"/>
      <c r="AQ98" s="188"/>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89" t="s">
        <v>266</v>
      </c>
      <c r="AL99" s="190"/>
      <c r="AM99" s="190"/>
      <c r="AN99" s="190"/>
      <c r="AO99" s="190"/>
      <c r="AP99" s="190"/>
      <c r="AQ99" s="191"/>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89"/>
      <c r="AL100" s="190"/>
      <c r="AM100" s="190"/>
      <c r="AN100" s="190"/>
      <c r="AO100" s="190"/>
      <c r="AP100" s="190"/>
      <c r="AQ100" s="191"/>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89"/>
      <c r="AL101" s="190"/>
      <c r="AM101" s="190"/>
      <c r="AN101" s="190"/>
      <c r="AO101" s="190"/>
      <c r="AP101" s="190"/>
      <c r="AQ101" s="191"/>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89"/>
      <c r="AL102" s="190"/>
      <c r="AM102" s="190"/>
      <c r="AN102" s="190"/>
      <c r="AO102" s="190"/>
      <c r="AP102" s="190"/>
      <c r="AQ102" s="191"/>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89"/>
      <c r="AL103" s="190"/>
      <c r="AM103" s="190"/>
      <c r="AN103" s="190"/>
      <c r="AO103" s="190"/>
      <c r="AP103" s="190"/>
      <c r="AQ103" s="191"/>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89"/>
      <c r="AL104" s="190"/>
      <c r="AM104" s="190"/>
      <c r="AN104" s="190"/>
      <c r="AO104" s="190"/>
      <c r="AP104" s="190"/>
      <c r="AQ104" s="191"/>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89"/>
      <c r="AL105" s="190"/>
      <c r="AM105" s="190"/>
      <c r="AN105" s="190"/>
      <c r="AO105" s="190"/>
      <c r="AP105" s="190"/>
      <c r="AQ105" s="191"/>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89"/>
      <c r="AL106" s="190"/>
      <c r="AM106" s="190"/>
      <c r="AN106" s="190"/>
      <c r="AO106" s="190"/>
      <c r="AP106" s="190"/>
      <c r="AQ106" s="191"/>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89"/>
      <c r="AL107" s="190"/>
      <c r="AM107" s="190"/>
      <c r="AN107" s="190"/>
      <c r="AO107" s="190"/>
      <c r="AP107" s="190"/>
      <c r="AQ107" s="191"/>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89"/>
      <c r="AL108" s="190"/>
      <c r="AM108" s="190"/>
      <c r="AN108" s="190"/>
      <c r="AO108" s="190"/>
      <c r="AP108" s="190"/>
      <c r="AQ108" s="191"/>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89"/>
      <c r="AL109" s="190"/>
      <c r="AM109" s="190"/>
      <c r="AN109" s="190"/>
      <c r="AO109" s="190"/>
      <c r="AP109" s="190"/>
      <c r="AQ109" s="191"/>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89"/>
      <c r="AL110" s="190"/>
      <c r="AM110" s="190"/>
      <c r="AN110" s="190"/>
      <c r="AO110" s="190"/>
      <c r="AP110" s="190"/>
      <c r="AQ110" s="191"/>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89"/>
      <c r="AL111" s="190"/>
      <c r="AM111" s="190"/>
      <c r="AN111" s="190"/>
      <c r="AO111" s="190"/>
      <c r="AP111" s="190"/>
      <c r="AQ111" s="191"/>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89"/>
      <c r="AL112" s="190"/>
      <c r="AM112" s="190"/>
      <c r="AN112" s="190"/>
      <c r="AO112" s="190"/>
      <c r="AP112" s="190"/>
      <c r="AQ112" s="191"/>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89"/>
      <c r="AL113" s="190"/>
      <c r="AM113" s="190"/>
      <c r="AN113" s="190"/>
      <c r="AO113" s="190"/>
      <c r="AP113" s="190"/>
      <c r="AQ113" s="191"/>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89"/>
      <c r="AL114" s="190"/>
      <c r="AM114" s="190"/>
      <c r="AN114" s="190"/>
      <c r="AO114" s="190"/>
      <c r="AP114" s="190"/>
      <c r="AQ114" s="191"/>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89"/>
      <c r="AL115" s="190"/>
      <c r="AM115" s="190"/>
      <c r="AN115" s="190"/>
      <c r="AO115" s="190"/>
      <c r="AP115" s="190"/>
      <c r="AQ115" s="191"/>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89"/>
      <c r="AL116" s="190"/>
      <c r="AM116" s="190"/>
      <c r="AN116" s="190"/>
      <c r="AO116" s="190"/>
      <c r="AP116" s="190"/>
      <c r="AQ116" s="191"/>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2"/>
      <c r="AL117" s="193"/>
      <c r="AM117" s="193"/>
      <c r="AN117" s="193"/>
      <c r="AO117" s="193"/>
      <c r="AP117" s="193"/>
      <c r="AQ117" s="194"/>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（最大出力合計54,780kW）</v>
      </c>
      <c r="D123" s="5" t="str">
        <f>データ!EX9</f>
        <v>（最大出力合計54,780kW）</v>
      </c>
      <c r="E123" s="5" t="str">
        <f>データ!GW9</f>
        <v>（最大出力合計-kW）</v>
      </c>
      <c r="F123" s="5" t="str">
        <f>データ!IV9</f>
        <v>（最大出力合計-kW）</v>
      </c>
      <c r="G123" s="5" t="str">
        <f>データ!KU9</f>
        <v>（最大出力合計-kW）</v>
      </c>
    </row>
  </sheetData>
  <sheetProtection algorithmName="SHA-512" hashValue="Pgv3gGMehY0+gsYo+akAGxjNLbWpAeifIwXbmzyxnVDPvK38XednOCrxL4Qjsf5zm4nAVoi4LpCWq1bAmDUBiA==" saltValue="FZiHgknjifnMNH8dutIBA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2020</v>
      </c>
      <c r="C6" s="67" t="str">
        <f t="shared" ref="C6:AX6" si="6">C7</f>
        <v>430005</v>
      </c>
      <c r="D6" s="67" t="str">
        <f t="shared" si="6"/>
        <v>46</v>
      </c>
      <c r="E6" s="67" t="str">
        <f t="shared" si="6"/>
        <v>04</v>
      </c>
      <c r="F6" s="67" t="str">
        <f t="shared" si="6"/>
        <v>0</v>
      </c>
      <c r="G6" s="67" t="str">
        <f t="shared" si="6"/>
        <v>000</v>
      </c>
      <c r="H6" s="67" t="str">
        <f t="shared" si="6"/>
        <v>熊本県</v>
      </c>
      <c r="I6" s="67" t="str">
        <f t="shared" si="6"/>
        <v>法適用</v>
      </c>
      <c r="J6" s="67" t="str">
        <f t="shared" si="6"/>
        <v>電気事業</v>
      </c>
      <c r="K6" s="67" t="str">
        <f t="shared" si="6"/>
        <v>非設置</v>
      </c>
      <c r="L6" s="68">
        <f t="shared" si="6"/>
        <v>48.5</v>
      </c>
      <c r="M6" s="69">
        <f t="shared" si="6"/>
        <v>7</v>
      </c>
      <c r="N6" s="69" t="str">
        <f t="shared" si="6"/>
        <v>-</v>
      </c>
      <c r="O6" s="69" t="str">
        <f t="shared" si="6"/>
        <v>-</v>
      </c>
      <c r="P6" s="69" t="str">
        <f t="shared" si="6"/>
        <v>-</v>
      </c>
      <c r="Q6" s="69" t="str">
        <f t="shared" si="6"/>
        <v>-</v>
      </c>
      <c r="R6" s="70" t="str">
        <f>R7</f>
        <v>令和４年３月３１日　笠振発電所</v>
      </c>
      <c r="S6" s="71" t="str">
        <f t="shared" si="6"/>
        <v>令和３年１２月３１日　緑川第三発電所</v>
      </c>
      <c r="T6" s="67" t="str">
        <f t="shared" si="6"/>
        <v>無</v>
      </c>
      <c r="U6" s="71" t="str">
        <f t="shared" si="6"/>
        <v>九州電力株式会社</v>
      </c>
      <c r="V6" s="68" t="str">
        <f t="shared" si="6"/>
        <v>-</v>
      </c>
      <c r="W6" s="69">
        <f>W7</f>
        <v>181566</v>
      </c>
      <c r="X6" s="69">
        <f t="shared" si="6"/>
        <v>165821</v>
      </c>
      <c r="Y6" s="69">
        <f t="shared" si="6"/>
        <v>126465</v>
      </c>
      <c r="Z6" s="69">
        <f t="shared" si="6"/>
        <v>101375</v>
      </c>
      <c r="AA6" s="69">
        <f t="shared" si="6"/>
        <v>63064</v>
      </c>
      <c r="AB6" s="69" t="str">
        <f t="shared" si="6"/>
        <v>-</v>
      </c>
      <c r="AC6" s="69" t="str">
        <f t="shared" si="6"/>
        <v>-</v>
      </c>
      <c r="AD6" s="69" t="str">
        <f t="shared" si="6"/>
        <v>-</v>
      </c>
      <c r="AE6" s="69" t="str">
        <f t="shared" si="6"/>
        <v>-</v>
      </c>
      <c r="AF6" s="69" t="str">
        <f t="shared" si="6"/>
        <v>-</v>
      </c>
      <c r="AG6" s="69">
        <f t="shared" si="6"/>
        <v>669</v>
      </c>
      <c r="AH6" s="69">
        <f t="shared" si="6"/>
        <v>707</v>
      </c>
      <c r="AI6" s="69">
        <f t="shared" si="6"/>
        <v>580</v>
      </c>
      <c r="AJ6" s="69">
        <f t="shared" si="6"/>
        <v>178</v>
      </c>
      <c r="AK6" s="69" t="str">
        <f t="shared" si="6"/>
        <v>-</v>
      </c>
      <c r="AL6" s="69" t="str">
        <f t="shared" si="6"/>
        <v>-</v>
      </c>
      <c r="AM6" s="69" t="str">
        <f t="shared" si="6"/>
        <v>-</v>
      </c>
      <c r="AN6" s="69" t="str">
        <f t="shared" si="6"/>
        <v>-</v>
      </c>
      <c r="AO6" s="69" t="str">
        <f t="shared" si="6"/>
        <v>-</v>
      </c>
      <c r="AP6" s="69" t="str">
        <f t="shared" si="6"/>
        <v>-</v>
      </c>
      <c r="AQ6" s="69">
        <f t="shared" si="6"/>
        <v>182235</v>
      </c>
      <c r="AR6" s="69">
        <f t="shared" si="6"/>
        <v>166528</v>
      </c>
      <c r="AS6" s="69">
        <f t="shared" si="6"/>
        <v>127045</v>
      </c>
      <c r="AT6" s="69">
        <f t="shared" si="6"/>
        <v>101553</v>
      </c>
      <c r="AU6" s="69">
        <f t="shared" si="6"/>
        <v>63064</v>
      </c>
      <c r="AV6" s="69">
        <f t="shared" si="6"/>
        <v>95600</v>
      </c>
      <c r="AW6" s="69">
        <f t="shared" si="6"/>
        <v>1292676</v>
      </c>
      <c r="AX6" s="69">
        <f t="shared" si="6"/>
        <v>1388276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v>48.5</v>
      </c>
      <c r="M7" s="79">
        <v>7</v>
      </c>
      <c r="N7" s="79" t="s">
        <v>129</v>
      </c>
      <c r="O7" s="80" t="s">
        <v>129</v>
      </c>
      <c r="P7" s="80" t="s">
        <v>129</v>
      </c>
      <c r="Q7" s="80" t="s">
        <v>129</v>
      </c>
      <c r="R7" s="81" t="s">
        <v>130</v>
      </c>
      <c r="S7" s="81" t="s">
        <v>131</v>
      </c>
      <c r="T7" s="82" t="s">
        <v>132</v>
      </c>
      <c r="U7" s="81" t="s">
        <v>133</v>
      </c>
      <c r="V7" s="78" t="s">
        <v>129</v>
      </c>
      <c r="W7" s="80">
        <v>181566</v>
      </c>
      <c r="X7" s="80">
        <v>165821</v>
      </c>
      <c r="Y7" s="80">
        <v>126465</v>
      </c>
      <c r="Z7" s="80">
        <v>101375</v>
      </c>
      <c r="AA7" s="80">
        <v>63064</v>
      </c>
      <c r="AB7" s="80" t="s">
        <v>129</v>
      </c>
      <c r="AC7" s="80" t="s">
        <v>129</v>
      </c>
      <c r="AD7" s="80" t="s">
        <v>129</v>
      </c>
      <c r="AE7" s="80" t="s">
        <v>129</v>
      </c>
      <c r="AF7" s="80" t="s">
        <v>129</v>
      </c>
      <c r="AG7" s="80">
        <v>669</v>
      </c>
      <c r="AH7" s="80">
        <v>707</v>
      </c>
      <c r="AI7" s="80">
        <v>580</v>
      </c>
      <c r="AJ7" s="80">
        <v>178</v>
      </c>
      <c r="AK7" s="80" t="s">
        <v>129</v>
      </c>
      <c r="AL7" s="80" t="s">
        <v>129</v>
      </c>
      <c r="AM7" s="80" t="s">
        <v>129</v>
      </c>
      <c r="AN7" s="80" t="s">
        <v>129</v>
      </c>
      <c r="AO7" s="80" t="s">
        <v>129</v>
      </c>
      <c r="AP7" s="80" t="s">
        <v>129</v>
      </c>
      <c r="AQ7" s="80">
        <v>182235</v>
      </c>
      <c r="AR7" s="80">
        <v>166528</v>
      </c>
      <c r="AS7" s="80">
        <v>127045</v>
      </c>
      <c r="AT7" s="80">
        <v>101553</v>
      </c>
      <c r="AU7" s="80">
        <v>63064</v>
      </c>
      <c r="AV7" s="80">
        <v>95600</v>
      </c>
      <c r="AW7" s="80">
        <v>1292676</v>
      </c>
      <c r="AX7" s="80">
        <v>1388276</v>
      </c>
      <c r="AY7" s="83">
        <v>114.8</v>
      </c>
      <c r="AZ7" s="83">
        <v>114.3</v>
      </c>
      <c r="BA7" s="83">
        <v>83.5</v>
      </c>
      <c r="BB7" s="83">
        <v>97.4</v>
      </c>
      <c r="BC7" s="83">
        <v>85.8</v>
      </c>
      <c r="BD7" s="83">
        <v>135.9</v>
      </c>
      <c r="BE7" s="83">
        <v>130.5</v>
      </c>
      <c r="BF7" s="83">
        <v>129.9</v>
      </c>
      <c r="BG7" s="83">
        <v>130.19999999999999</v>
      </c>
      <c r="BH7" s="83">
        <v>134.6</v>
      </c>
      <c r="BI7" s="83">
        <v>100</v>
      </c>
      <c r="BJ7" s="83">
        <v>113.1</v>
      </c>
      <c r="BK7" s="83">
        <v>111.6</v>
      </c>
      <c r="BL7" s="83">
        <v>80.900000000000006</v>
      </c>
      <c r="BM7" s="83">
        <v>92.2</v>
      </c>
      <c r="BN7" s="83">
        <v>81</v>
      </c>
      <c r="BO7" s="83">
        <v>136.30000000000001</v>
      </c>
      <c r="BP7" s="83">
        <v>130.69999999999999</v>
      </c>
      <c r="BQ7" s="83">
        <v>128.9</v>
      </c>
      <c r="BR7" s="83">
        <v>129.30000000000001</v>
      </c>
      <c r="BS7" s="83">
        <v>133.80000000000001</v>
      </c>
      <c r="BT7" s="83">
        <v>100</v>
      </c>
      <c r="BU7" s="83">
        <v>1051.5</v>
      </c>
      <c r="BV7" s="83">
        <v>568.1</v>
      </c>
      <c r="BW7" s="83">
        <v>737.5</v>
      </c>
      <c r="BX7" s="83">
        <v>256.3</v>
      </c>
      <c r="BY7" s="83">
        <v>611</v>
      </c>
      <c r="BZ7" s="83">
        <v>688</v>
      </c>
      <c r="CA7" s="83">
        <v>707.7</v>
      </c>
      <c r="CB7" s="83">
        <v>749.1</v>
      </c>
      <c r="CC7" s="83">
        <v>763.6</v>
      </c>
      <c r="CD7" s="83">
        <v>666.3</v>
      </c>
      <c r="CE7" s="83">
        <v>100</v>
      </c>
      <c r="CF7" s="83">
        <v>7277.6</v>
      </c>
      <c r="CG7" s="83">
        <v>7887.8</v>
      </c>
      <c r="CH7" s="83">
        <v>11533.3</v>
      </c>
      <c r="CI7" s="83">
        <v>11194.4</v>
      </c>
      <c r="CJ7" s="83">
        <v>27248.799999999999</v>
      </c>
      <c r="CK7" s="83">
        <v>8260</v>
      </c>
      <c r="CL7" s="83">
        <v>8600.1</v>
      </c>
      <c r="CM7" s="83">
        <v>9078.5</v>
      </c>
      <c r="CN7" s="83">
        <v>9106</v>
      </c>
      <c r="CO7" s="83">
        <v>9268.1</v>
      </c>
      <c r="CP7" s="80">
        <v>438485</v>
      </c>
      <c r="CQ7" s="80">
        <v>298630</v>
      </c>
      <c r="CR7" s="80">
        <v>287783</v>
      </c>
      <c r="CS7" s="80">
        <v>204249</v>
      </c>
      <c r="CT7" s="80">
        <v>459619</v>
      </c>
      <c r="CU7" s="80">
        <v>1543942</v>
      </c>
      <c r="CV7" s="80">
        <v>1467681</v>
      </c>
      <c r="CW7" s="80">
        <v>1533303</v>
      </c>
      <c r="CX7" s="80">
        <v>1359753</v>
      </c>
      <c r="CY7" s="80">
        <v>1430009</v>
      </c>
      <c r="CZ7" s="80">
        <v>54780</v>
      </c>
      <c r="DA7" s="83">
        <v>37.299999999999997</v>
      </c>
      <c r="DB7" s="83">
        <v>34.1</v>
      </c>
      <c r="DC7" s="83">
        <v>26</v>
      </c>
      <c r="DD7" s="83">
        <v>20.8</v>
      </c>
      <c r="DE7" s="83">
        <v>13.1</v>
      </c>
      <c r="DF7" s="83">
        <v>36.200000000000003</v>
      </c>
      <c r="DG7" s="83">
        <v>36.5</v>
      </c>
      <c r="DH7" s="83">
        <v>35.299999999999997</v>
      </c>
      <c r="DI7" s="83">
        <v>35</v>
      </c>
      <c r="DJ7" s="83">
        <v>34.299999999999997</v>
      </c>
      <c r="DK7" s="83">
        <v>10</v>
      </c>
      <c r="DL7" s="83">
        <v>18.899999999999999</v>
      </c>
      <c r="DM7" s="83">
        <v>22.3</v>
      </c>
      <c r="DN7" s="83">
        <v>6.9</v>
      </c>
      <c r="DO7" s="83">
        <v>7.4</v>
      </c>
      <c r="DP7" s="83">
        <v>18.2</v>
      </c>
      <c r="DQ7" s="83">
        <v>20.9</v>
      </c>
      <c r="DR7" s="83">
        <v>21.1</v>
      </c>
      <c r="DS7" s="83">
        <v>19</v>
      </c>
      <c r="DT7" s="83">
        <v>20.6</v>
      </c>
      <c r="DU7" s="83">
        <v>71.2</v>
      </c>
      <c r="DV7" s="83">
        <v>88.3</v>
      </c>
      <c r="DW7" s="83">
        <v>230.5</v>
      </c>
      <c r="DX7" s="83">
        <v>602.9</v>
      </c>
      <c r="DY7" s="83">
        <v>465</v>
      </c>
      <c r="DZ7" s="83">
        <v>103.6</v>
      </c>
      <c r="EA7" s="83">
        <v>95.7</v>
      </c>
      <c r="EB7" s="83">
        <v>88.5</v>
      </c>
      <c r="EC7" s="83">
        <v>92.4</v>
      </c>
      <c r="ED7" s="83">
        <v>95.1</v>
      </c>
      <c r="EE7" s="83">
        <v>69.3</v>
      </c>
      <c r="EF7" s="83">
        <v>71.5</v>
      </c>
      <c r="EG7" s="83">
        <v>71.3</v>
      </c>
      <c r="EH7" s="83">
        <v>68.599999999999994</v>
      </c>
      <c r="EI7" s="83">
        <v>48.2</v>
      </c>
      <c r="EJ7" s="83">
        <v>60.3</v>
      </c>
      <c r="EK7" s="83">
        <v>60.2</v>
      </c>
      <c r="EL7" s="83">
        <v>61.2</v>
      </c>
      <c r="EM7" s="83">
        <v>61.9</v>
      </c>
      <c r="EN7" s="83">
        <v>62</v>
      </c>
      <c r="EO7" s="83">
        <v>10.5</v>
      </c>
      <c r="EP7" s="83">
        <v>9.6</v>
      </c>
      <c r="EQ7" s="83">
        <v>11.3</v>
      </c>
      <c r="ER7" s="83">
        <v>10</v>
      </c>
      <c r="ES7" s="83">
        <v>93.1</v>
      </c>
      <c r="ET7" s="83">
        <v>20.5</v>
      </c>
      <c r="EU7" s="83">
        <v>21.4</v>
      </c>
      <c r="EV7" s="83">
        <v>22.6</v>
      </c>
      <c r="EW7" s="83">
        <v>22.2</v>
      </c>
      <c r="EX7" s="83">
        <v>23</v>
      </c>
      <c r="EY7" s="80">
        <v>54780</v>
      </c>
      <c r="EZ7" s="83">
        <v>38.200000000000003</v>
      </c>
      <c r="FA7" s="83">
        <v>34.9</v>
      </c>
      <c r="FB7" s="83">
        <v>26.6</v>
      </c>
      <c r="FC7" s="83">
        <v>21.3</v>
      </c>
      <c r="FD7" s="83">
        <v>13.1</v>
      </c>
      <c r="FE7" s="83">
        <v>37.299999999999997</v>
      </c>
      <c r="FF7" s="83">
        <v>38</v>
      </c>
      <c r="FG7" s="83">
        <v>36.5</v>
      </c>
      <c r="FH7" s="83">
        <v>36.6</v>
      </c>
      <c r="FI7" s="83">
        <v>35.799999999999997</v>
      </c>
      <c r="FJ7" s="83">
        <v>8.6</v>
      </c>
      <c r="FK7" s="83">
        <v>16.600000000000001</v>
      </c>
      <c r="FL7" s="83">
        <v>21.4</v>
      </c>
      <c r="FM7" s="83">
        <v>6.7</v>
      </c>
      <c r="FN7" s="83">
        <v>7.4</v>
      </c>
      <c r="FO7" s="83">
        <v>19.3</v>
      </c>
      <c r="FP7" s="83">
        <v>20.6</v>
      </c>
      <c r="FQ7" s="83">
        <v>21.6</v>
      </c>
      <c r="FR7" s="83">
        <v>20</v>
      </c>
      <c r="FS7" s="83">
        <v>22.1</v>
      </c>
      <c r="FT7" s="83">
        <v>65.2</v>
      </c>
      <c r="FU7" s="83">
        <v>84.1</v>
      </c>
      <c r="FV7" s="83">
        <v>228.6</v>
      </c>
      <c r="FW7" s="83">
        <v>602.9</v>
      </c>
      <c r="FX7" s="83">
        <v>465</v>
      </c>
      <c r="FY7" s="83">
        <v>83.3</v>
      </c>
      <c r="FZ7" s="83">
        <v>73.2</v>
      </c>
      <c r="GA7" s="83">
        <v>71.400000000000006</v>
      </c>
      <c r="GB7" s="83">
        <v>82</v>
      </c>
      <c r="GC7" s="83">
        <v>87.3</v>
      </c>
      <c r="GD7" s="83">
        <v>69.7</v>
      </c>
      <c r="GE7" s="83">
        <v>71.7</v>
      </c>
      <c r="GF7" s="83">
        <v>71.400000000000006</v>
      </c>
      <c r="GG7" s="83">
        <v>68.599999999999994</v>
      </c>
      <c r="GH7" s="83">
        <v>48.2</v>
      </c>
      <c r="GI7" s="83">
        <v>62.1</v>
      </c>
      <c r="GJ7" s="83">
        <v>62.6</v>
      </c>
      <c r="GK7" s="83">
        <v>63.4</v>
      </c>
      <c r="GL7" s="83">
        <v>63.8</v>
      </c>
      <c r="GM7" s="83">
        <v>63.6</v>
      </c>
      <c r="GN7" s="83">
        <v>9.6999999999999993</v>
      </c>
      <c r="GO7" s="83">
        <v>8.8000000000000007</v>
      </c>
      <c r="GP7" s="83">
        <v>10.5</v>
      </c>
      <c r="GQ7" s="83">
        <v>9.6999999999999993</v>
      </c>
      <c r="GR7" s="83">
        <v>93.1</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v>5.0999999999999996</v>
      </c>
      <c r="IY7" s="83">
        <v>5.4</v>
      </c>
      <c r="IZ7" s="83">
        <v>4.4000000000000004</v>
      </c>
      <c r="JA7" s="83">
        <v>1.4</v>
      </c>
      <c r="JB7" s="83" t="s">
        <v>129</v>
      </c>
      <c r="JC7" s="83">
        <v>15.5</v>
      </c>
      <c r="JD7" s="83">
        <v>13.1</v>
      </c>
      <c r="JE7" s="83">
        <v>19.899999999999999</v>
      </c>
      <c r="JF7" s="83">
        <v>16.899999999999999</v>
      </c>
      <c r="JG7" s="83">
        <v>20.9</v>
      </c>
      <c r="JH7" s="83">
        <v>33.4</v>
      </c>
      <c r="JI7" s="83">
        <v>40.5</v>
      </c>
      <c r="JJ7" s="83">
        <v>39.9</v>
      </c>
      <c r="JK7" s="83">
        <v>34.700000000000003</v>
      </c>
      <c r="JL7" s="83" t="s">
        <v>129</v>
      </c>
      <c r="JM7" s="83">
        <v>28.4</v>
      </c>
      <c r="JN7" s="83">
        <v>25</v>
      </c>
      <c r="JO7" s="83">
        <v>12.9</v>
      </c>
      <c r="JP7" s="83">
        <v>14</v>
      </c>
      <c r="JQ7" s="83">
        <v>15.5</v>
      </c>
      <c r="JR7" s="83">
        <v>775.6</v>
      </c>
      <c r="JS7" s="83">
        <v>544.6</v>
      </c>
      <c r="JT7" s="83">
        <v>430</v>
      </c>
      <c r="JU7" s="83">
        <v>623.4</v>
      </c>
      <c r="JV7" s="83" t="s">
        <v>129</v>
      </c>
      <c r="JW7" s="83">
        <v>167.2</v>
      </c>
      <c r="JX7" s="83">
        <v>267.7</v>
      </c>
      <c r="JY7" s="83">
        <v>155.5</v>
      </c>
      <c r="JZ7" s="83">
        <v>121</v>
      </c>
      <c r="KA7" s="83">
        <v>81.7</v>
      </c>
      <c r="KB7" s="83">
        <v>58.9</v>
      </c>
      <c r="KC7" s="83">
        <v>64.099999999999994</v>
      </c>
      <c r="KD7" s="83">
        <v>69.400000000000006</v>
      </c>
      <c r="KE7" s="83" t="s">
        <v>129</v>
      </c>
      <c r="KF7" s="83" t="s">
        <v>129</v>
      </c>
      <c r="KG7" s="83">
        <v>53.3</v>
      </c>
      <c r="KH7" s="83">
        <v>29</v>
      </c>
      <c r="KI7" s="83">
        <v>32.4</v>
      </c>
      <c r="KJ7" s="83">
        <v>42.4</v>
      </c>
      <c r="KK7" s="83">
        <v>45.4</v>
      </c>
      <c r="KL7" s="83">
        <v>100</v>
      </c>
      <c r="KM7" s="83">
        <v>100</v>
      </c>
      <c r="KN7" s="83">
        <v>100</v>
      </c>
      <c r="KO7" s="83">
        <v>100</v>
      </c>
      <c r="KP7" s="83" t="s">
        <v>129</v>
      </c>
      <c r="KQ7" s="83">
        <v>100</v>
      </c>
      <c r="KR7" s="83">
        <v>100</v>
      </c>
      <c r="KS7" s="83">
        <v>100</v>
      </c>
      <c r="KT7" s="83">
        <v>100</v>
      </c>
      <c r="KU7" s="83">
        <v>56</v>
      </c>
      <c r="KV7" s="80" t="s">
        <v>129</v>
      </c>
      <c r="KW7" s="83" t="s">
        <v>129</v>
      </c>
      <c r="KX7" s="83" t="s">
        <v>129</v>
      </c>
      <c r="KY7" s="83" t="s">
        <v>129</v>
      </c>
      <c r="KZ7" s="83" t="s">
        <v>129</v>
      </c>
      <c r="LA7" s="83" t="s">
        <v>129</v>
      </c>
      <c r="LB7" s="83">
        <v>15.3</v>
      </c>
      <c r="LC7" s="83">
        <v>15.4</v>
      </c>
      <c r="LD7" s="83">
        <v>15.1</v>
      </c>
      <c r="LE7" s="83">
        <v>15.5</v>
      </c>
      <c r="LF7" s="83">
        <v>15.2</v>
      </c>
      <c r="LG7" s="83" t="s">
        <v>129</v>
      </c>
      <c r="LH7" s="83" t="s">
        <v>129</v>
      </c>
      <c r="LI7" s="83" t="s">
        <v>129</v>
      </c>
      <c r="LJ7" s="83" t="s">
        <v>129</v>
      </c>
      <c r="LK7" s="83" t="s">
        <v>129</v>
      </c>
      <c r="LL7" s="83">
        <v>2.4</v>
      </c>
      <c r="LM7" s="83">
        <v>4.0999999999999996</v>
      </c>
      <c r="LN7" s="83">
        <v>2.2000000000000002</v>
      </c>
      <c r="LO7" s="83">
        <v>2.4</v>
      </c>
      <c r="LP7" s="83">
        <v>3.7</v>
      </c>
      <c r="LQ7" s="83" t="s">
        <v>129</v>
      </c>
      <c r="LR7" s="83" t="s">
        <v>129</v>
      </c>
      <c r="LS7" s="83" t="s">
        <v>129</v>
      </c>
      <c r="LT7" s="83" t="s">
        <v>129</v>
      </c>
      <c r="LU7" s="83" t="s">
        <v>129</v>
      </c>
      <c r="LV7" s="83">
        <v>494.6</v>
      </c>
      <c r="LW7" s="83">
        <v>469.5</v>
      </c>
      <c r="LX7" s="83">
        <v>391.3</v>
      </c>
      <c r="LY7" s="83">
        <v>270.5</v>
      </c>
      <c r="LZ7" s="83">
        <v>252.2</v>
      </c>
      <c r="MA7" s="83" t="s">
        <v>129</v>
      </c>
      <c r="MB7" s="83" t="s">
        <v>129</v>
      </c>
      <c r="MC7" s="83" t="s">
        <v>129</v>
      </c>
      <c r="MD7" s="83" t="s">
        <v>129</v>
      </c>
      <c r="ME7" s="83" t="s">
        <v>129</v>
      </c>
      <c r="MF7" s="83">
        <v>11.5</v>
      </c>
      <c r="MG7" s="83">
        <v>16.100000000000001</v>
      </c>
      <c r="MH7" s="83">
        <v>22.3</v>
      </c>
      <c r="MI7" s="83">
        <v>27.3</v>
      </c>
      <c r="MJ7" s="83">
        <v>32.5</v>
      </c>
      <c r="MK7" s="83" t="s">
        <v>129</v>
      </c>
      <c r="ML7" s="83" t="s">
        <v>129</v>
      </c>
      <c r="MM7" s="83" t="s">
        <v>129</v>
      </c>
      <c r="MN7" s="83" t="s">
        <v>129</v>
      </c>
      <c r="MO7" s="83" t="s">
        <v>129</v>
      </c>
      <c r="MP7" s="83">
        <v>100</v>
      </c>
      <c r="MQ7" s="83">
        <v>100</v>
      </c>
      <c r="MR7" s="83">
        <v>100</v>
      </c>
      <c r="MS7" s="83">
        <v>100</v>
      </c>
      <c r="MT7" s="83">
        <v>100</v>
      </c>
      <c r="MU7" s="83">
        <v>7</v>
      </c>
      <c r="MV7" s="83">
        <v>7</v>
      </c>
      <c r="MW7" s="83">
        <v>7</v>
      </c>
      <c r="MX7" s="83">
        <v>7</v>
      </c>
      <c r="MY7" s="83" t="s">
        <v>129</v>
      </c>
      <c r="MZ7" s="83" t="s">
        <v>129</v>
      </c>
      <c r="NA7" s="83" t="s">
        <v>129</v>
      </c>
      <c r="NB7" s="83" t="s">
        <v>129</v>
      </c>
      <c r="NC7" s="83">
        <v>1</v>
      </c>
      <c r="ND7" s="83">
        <v>1</v>
      </c>
      <c r="NE7" s="83">
        <v>1</v>
      </c>
      <c r="NF7" s="83">
        <v>1</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f>IF(SUM($O$7,$NC$7:$NF$7)=0,FALSE,TRUE)</f>
        <v>1</v>
      </c>
      <c r="KC8" s="87" t="s">
        <v>134</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（最大出力合計54,780kW）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（最大出力合計54,780kW）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114.8</v>
      </c>
      <c r="AZ11" s="95">
        <f>AZ7</f>
        <v>114.3</v>
      </c>
      <c r="BA11" s="95">
        <f>BA7</f>
        <v>83.5</v>
      </c>
      <c r="BB11" s="95">
        <f>BB7</f>
        <v>97.4</v>
      </c>
      <c r="BC11" s="95">
        <f>BC7</f>
        <v>85.8</v>
      </c>
      <c r="BD11" s="84"/>
      <c r="BE11" s="84"/>
      <c r="BF11" s="84"/>
      <c r="BG11" s="84"/>
      <c r="BH11" s="84"/>
      <c r="BI11" s="94" t="s">
        <v>142</v>
      </c>
      <c r="BJ11" s="95">
        <f>BJ7</f>
        <v>113.1</v>
      </c>
      <c r="BK11" s="95">
        <f>BK7</f>
        <v>111.6</v>
      </c>
      <c r="BL11" s="95">
        <f>BL7</f>
        <v>80.900000000000006</v>
      </c>
      <c r="BM11" s="95">
        <f>BM7</f>
        <v>92.2</v>
      </c>
      <c r="BN11" s="95">
        <f>BN7</f>
        <v>81</v>
      </c>
      <c r="BO11" s="84"/>
      <c r="BP11" s="84"/>
      <c r="BQ11" s="84"/>
      <c r="BR11" s="84"/>
      <c r="BS11" s="84"/>
      <c r="BT11" s="94" t="s">
        <v>142</v>
      </c>
      <c r="BU11" s="95">
        <f>BU7</f>
        <v>1051.5</v>
      </c>
      <c r="BV11" s="95">
        <f>BV7</f>
        <v>568.1</v>
      </c>
      <c r="BW11" s="95">
        <f>BW7</f>
        <v>737.5</v>
      </c>
      <c r="BX11" s="95">
        <f>BX7</f>
        <v>256.3</v>
      </c>
      <c r="BY11" s="95">
        <f>BY7</f>
        <v>611</v>
      </c>
      <c r="BZ11" s="84"/>
      <c r="CA11" s="84"/>
      <c r="CB11" s="84"/>
      <c r="CC11" s="84"/>
      <c r="CD11" s="84"/>
      <c r="CE11" s="94" t="s">
        <v>142</v>
      </c>
      <c r="CF11" s="95">
        <f>CF7</f>
        <v>7277.6</v>
      </c>
      <c r="CG11" s="95">
        <f>CG7</f>
        <v>7887.8</v>
      </c>
      <c r="CH11" s="95">
        <f>CH7</f>
        <v>11533.3</v>
      </c>
      <c r="CI11" s="95">
        <f>CI7</f>
        <v>11194.4</v>
      </c>
      <c r="CJ11" s="95">
        <f>CJ7</f>
        <v>27248.799999999999</v>
      </c>
      <c r="CK11" s="84"/>
      <c r="CL11" s="84"/>
      <c r="CM11" s="84"/>
      <c r="CN11" s="84"/>
      <c r="CO11" s="94" t="s">
        <v>142</v>
      </c>
      <c r="CP11" s="96">
        <f>CP7</f>
        <v>438485</v>
      </c>
      <c r="CQ11" s="96">
        <f>CQ7</f>
        <v>298630</v>
      </c>
      <c r="CR11" s="96">
        <f>CR7</f>
        <v>287783</v>
      </c>
      <c r="CS11" s="96">
        <f>CS7</f>
        <v>204249</v>
      </c>
      <c r="CT11" s="96">
        <f>CT7</f>
        <v>459619</v>
      </c>
      <c r="CU11" s="84"/>
      <c r="CV11" s="84"/>
      <c r="CW11" s="84"/>
      <c r="CX11" s="84"/>
      <c r="CY11" s="84"/>
      <c r="CZ11" s="94" t="s">
        <v>142</v>
      </c>
      <c r="DA11" s="95">
        <f>DA7</f>
        <v>37.299999999999997</v>
      </c>
      <c r="DB11" s="95">
        <f>DB7</f>
        <v>34.1</v>
      </c>
      <c r="DC11" s="95">
        <f>DC7</f>
        <v>26</v>
      </c>
      <c r="DD11" s="95">
        <f>DD7</f>
        <v>20.8</v>
      </c>
      <c r="DE11" s="95">
        <f>DE7</f>
        <v>13.1</v>
      </c>
      <c r="DF11" s="84"/>
      <c r="DG11" s="84"/>
      <c r="DH11" s="84"/>
      <c r="DI11" s="84"/>
      <c r="DJ11" s="94" t="s">
        <v>142</v>
      </c>
      <c r="DK11" s="95">
        <f>DK7</f>
        <v>10</v>
      </c>
      <c r="DL11" s="95">
        <f>DL7</f>
        <v>18.899999999999999</v>
      </c>
      <c r="DM11" s="95">
        <f>DM7</f>
        <v>22.3</v>
      </c>
      <c r="DN11" s="95">
        <f>DN7</f>
        <v>6.9</v>
      </c>
      <c r="DO11" s="95">
        <f>DO7</f>
        <v>7.4</v>
      </c>
      <c r="DP11" s="84"/>
      <c r="DQ11" s="84"/>
      <c r="DR11" s="84"/>
      <c r="DS11" s="84"/>
      <c r="DT11" s="94" t="s">
        <v>142</v>
      </c>
      <c r="DU11" s="95">
        <f>DU7</f>
        <v>71.2</v>
      </c>
      <c r="DV11" s="95">
        <f>DV7</f>
        <v>88.3</v>
      </c>
      <c r="DW11" s="95">
        <f>DW7</f>
        <v>230.5</v>
      </c>
      <c r="DX11" s="95">
        <f>DX7</f>
        <v>602.9</v>
      </c>
      <c r="DY11" s="95">
        <f>DY7</f>
        <v>465</v>
      </c>
      <c r="DZ11" s="84"/>
      <c r="EA11" s="84"/>
      <c r="EB11" s="84"/>
      <c r="EC11" s="84"/>
      <c r="ED11" s="94" t="s">
        <v>142</v>
      </c>
      <c r="EE11" s="95">
        <f>EE7</f>
        <v>69.3</v>
      </c>
      <c r="EF11" s="95">
        <f>EF7</f>
        <v>71.5</v>
      </c>
      <c r="EG11" s="95">
        <f>EG7</f>
        <v>71.3</v>
      </c>
      <c r="EH11" s="95">
        <f>EH7</f>
        <v>68.599999999999994</v>
      </c>
      <c r="EI11" s="95">
        <f>EI7</f>
        <v>48.2</v>
      </c>
      <c r="EJ11" s="84"/>
      <c r="EK11" s="84"/>
      <c r="EL11" s="84"/>
      <c r="EM11" s="84"/>
      <c r="EN11" s="94" t="s">
        <v>142</v>
      </c>
      <c r="EO11" s="95">
        <f>EO7</f>
        <v>10.5</v>
      </c>
      <c r="EP11" s="95">
        <f>EP7</f>
        <v>9.6</v>
      </c>
      <c r="EQ11" s="95">
        <f>EQ7</f>
        <v>11.3</v>
      </c>
      <c r="ER11" s="95">
        <f>ER7</f>
        <v>10</v>
      </c>
      <c r="ES11" s="95">
        <f>ES7</f>
        <v>93.1</v>
      </c>
      <c r="ET11" s="84"/>
      <c r="EU11" s="84"/>
      <c r="EV11" s="84"/>
      <c r="EW11" s="84"/>
      <c r="EX11" s="84"/>
      <c r="EY11" s="94" t="s">
        <v>142</v>
      </c>
      <c r="EZ11" s="95">
        <f>EZ7</f>
        <v>38.200000000000003</v>
      </c>
      <c r="FA11" s="95">
        <f>FA7</f>
        <v>34.9</v>
      </c>
      <c r="FB11" s="95">
        <f>FB7</f>
        <v>26.6</v>
      </c>
      <c r="FC11" s="95">
        <f>FC7</f>
        <v>21.3</v>
      </c>
      <c r="FD11" s="95">
        <f>FD7</f>
        <v>13.1</v>
      </c>
      <c r="FE11" s="84"/>
      <c r="FF11" s="84"/>
      <c r="FG11" s="84"/>
      <c r="FH11" s="84"/>
      <c r="FI11" s="94" t="s">
        <v>142</v>
      </c>
      <c r="FJ11" s="95">
        <f>FJ7</f>
        <v>8.6</v>
      </c>
      <c r="FK11" s="95">
        <f>FK7</f>
        <v>16.600000000000001</v>
      </c>
      <c r="FL11" s="95">
        <f>FL7</f>
        <v>21.4</v>
      </c>
      <c r="FM11" s="95">
        <f>FM7</f>
        <v>6.7</v>
      </c>
      <c r="FN11" s="95">
        <f>FN7</f>
        <v>7.4</v>
      </c>
      <c r="FO11" s="84"/>
      <c r="FP11" s="84"/>
      <c r="FQ11" s="84"/>
      <c r="FR11" s="84"/>
      <c r="FS11" s="94" t="s">
        <v>143</v>
      </c>
      <c r="FT11" s="95">
        <f>FT7</f>
        <v>65.2</v>
      </c>
      <c r="FU11" s="95">
        <f>FU7</f>
        <v>84.1</v>
      </c>
      <c r="FV11" s="95">
        <f>FV7</f>
        <v>228.6</v>
      </c>
      <c r="FW11" s="95">
        <f>FW7</f>
        <v>602.9</v>
      </c>
      <c r="FX11" s="95">
        <f>FX7</f>
        <v>465</v>
      </c>
      <c r="FY11" s="84"/>
      <c r="FZ11" s="84"/>
      <c r="GA11" s="84"/>
      <c r="GB11" s="84"/>
      <c r="GC11" s="94" t="s">
        <v>142</v>
      </c>
      <c r="GD11" s="95">
        <f>GD7</f>
        <v>69.7</v>
      </c>
      <c r="GE11" s="95">
        <f>GE7</f>
        <v>71.7</v>
      </c>
      <c r="GF11" s="95">
        <f>GF7</f>
        <v>71.400000000000006</v>
      </c>
      <c r="GG11" s="95">
        <f>GG7</f>
        <v>68.599999999999994</v>
      </c>
      <c r="GH11" s="95">
        <f>GH7</f>
        <v>48.2</v>
      </c>
      <c r="GI11" s="84"/>
      <c r="GJ11" s="84"/>
      <c r="GK11" s="84"/>
      <c r="GL11" s="84"/>
      <c r="GM11" s="94" t="s">
        <v>142</v>
      </c>
      <c r="GN11" s="95">
        <f>GN7</f>
        <v>9.6999999999999993</v>
      </c>
      <c r="GO11" s="95">
        <f>GO7</f>
        <v>8.8000000000000007</v>
      </c>
      <c r="GP11" s="95">
        <f>GP7</f>
        <v>10.5</v>
      </c>
      <c r="GQ11" s="95">
        <f>GQ7</f>
        <v>9.6999999999999993</v>
      </c>
      <c r="GR11" s="95">
        <f>GR7</f>
        <v>93.1</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f>IX7</f>
        <v>5.0999999999999996</v>
      </c>
      <c r="IY11" s="95">
        <f>IY7</f>
        <v>5.4</v>
      </c>
      <c r="IZ11" s="95">
        <f>IZ7</f>
        <v>4.4000000000000004</v>
      </c>
      <c r="JA11" s="95">
        <f>JA7</f>
        <v>1.4</v>
      </c>
      <c r="JB11" s="95" t="str">
        <f>JB7</f>
        <v>-</v>
      </c>
      <c r="JC11" s="84"/>
      <c r="JD11" s="84"/>
      <c r="JE11" s="84"/>
      <c r="JF11" s="84"/>
      <c r="JG11" s="94" t="s">
        <v>142</v>
      </c>
      <c r="JH11" s="95">
        <f>JH7</f>
        <v>33.4</v>
      </c>
      <c r="JI11" s="95">
        <f>JI7</f>
        <v>40.5</v>
      </c>
      <c r="JJ11" s="95">
        <f>JJ7</f>
        <v>39.9</v>
      </c>
      <c r="JK11" s="95">
        <f>JK7</f>
        <v>34.700000000000003</v>
      </c>
      <c r="JL11" s="95" t="str">
        <f>JL7</f>
        <v>-</v>
      </c>
      <c r="JM11" s="84"/>
      <c r="JN11" s="84"/>
      <c r="JO11" s="84"/>
      <c r="JP11" s="84"/>
      <c r="JQ11" s="94" t="s">
        <v>144</v>
      </c>
      <c r="JR11" s="95">
        <f>JR7</f>
        <v>775.6</v>
      </c>
      <c r="JS11" s="95">
        <f>JS7</f>
        <v>544.6</v>
      </c>
      <c r="JT11" s="95">
        <f>JT7</f>
        <v>430</v>
      </c>
      <c r="JU11" s="95">
        <f>JU7</f>
        <v>623.4</v>
      </c>
      <c r="JV11" s="95" t="str">
        <f>JV7</f>
        <v>-</v>
      </c>
      <c r="JW11" s="84"/>
      <c r="JX11" s="84"/>
      <c r="JY11" s="84"/>
      <c r="JZ11" s="84"/>
      <c r="KA11" s="94" t="s">
        <v>142</v>
      </c>
      <c r="KB11" s="95">
        <f>KB7</f>
        <v>58.9</v>
      </c>
      <c r="KC11" s="95">
        <f>KC7</f>
        <v>64.099999999999994</v>
      </c>
      <c r="KD11" s="95">
        <f>KD7</f>
        <v>69.400000000000006</v>
      </c>
      <c r="KE11" s="95" t="str">
        <f>KE7</f>
        <v>-</v>
      </c>
      <c r="KF11" s="95" t="str">
        <f>KF7</f>
        <v>-</v>
      </c>
      <c r="KG11" s="84"/>
      <c r="KH11" s="84"/>
      <c r="KI11" s="84"/>
      <c r="KJ11" s="84"/>
      <c r="KK11" s="94" t="s">
        <v>142</v>
      </c>
      <c r="KL11" s="95">
        <f>KL7</f>
        <v>100</v>
      </c>
      <c r="KM11" s="95">
        <f>KM7</f>
        <v>100</v>
      </c>
      <c r="KN11" s="95">
        <f>KN7</f>
        <v>100</v>
      </c>
      <c r="KO11" s="95">
        <f>KO7</f>
        <v>100</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146</v>
      </c>
      <c r="LQ11" s="95" t="str">
        <f>LQ7</f>
        <v>-</v>
      </c>
      <c r="LR11" s="95" t="str">
        <f>LR7</f>
        <v>-</v>
      </c>
      <c r="LS11" s="95" t="str">
        <f>LS7</f>
        <v>-</v>
      </c>
      <c r="LT11" s="95" t="str">
        <f>LT7</f>
        <v>-</v>
      </c>
      <c r="LU11" s="95" t="str">
        <f>LU7</f>
        <v>-</v>
      </c>
      <c r="LV11" s="84"/>
      <c r="LW11" s="84"/>
      <c r="LX11" s="84"/>
      <c r="LY11" s="84"/>
      <c r="LZ11" s="94" t="s">
        <v>146</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135.9</v>
      </c>
      <c r="AZ12" s="95">
        <f>BE7</f>
        <v>130.5</v>
      </c>
      <c r="BA12" s="95">
        <f>BF7</f>
        <v>129.9</v>
      </c>
      <c r="BB12" s="95">
        <f>BG7</f>
        <v>130.19999999999999</v>
      </c>
      <c r="BC12" s="95">
        <f>BH7</f>
        <v>134.6</v>
      </c>
      <c r="BD12" s="84"/>
      <c r="BE12" s="84"/>
      <c r="BF12" s="84"/>
      <c r="BG12" s="84"/>
      <c r="BH12" s="84"/>
      <c r="BI12" s="94" t="s">
        <v>148</v>
      </c>
      <c r="BJ12" s="95">
        <f>BO7</f>
        <v>136.30000000000001</v>
      </c>
      <c r="BK12" s="95">
        <f>BP7</f>
        <v>130.69999999999999</v>
      </c>
      <c r="BL12" s="95">
        <f>BQ7</f>
        <v>128.9</v>
      </c>
      <c r="BM12" s="95">
        <f>BR7</f>
        <v>129.30000000000001</v>
      </c>
      <c r="BN12" s="95">
        <f>BS7</f>
        <v>133.80000000000001</v>
      </c>
      <c r="BO12" s="84"/>
      <c r="BP12" s="84"/>
      <c r="BQ12" s="84"/>
      <c r="BR12" s="84"/>
      <c r="BS12" s="84"/>
      <c r="BT12" s="94" t="s">
        <v>149</v>
      </c>
      <c r="BU12" s="95">
        <f>BZ7</f>
        <v>688</v>
      </c>
      <c r="BV12" s="95">
        <f>CA7</f>
        <v>707.7</v>
      </c>
      <c r="BW12" s="95">
        <f>CB7</f>
        <v>749.1</v>
      </c>
      <c r="BX12" s="95">
        <f>CC7</f>
        <v>763.6</v>
      </c>
      <c r="BY12" s="95">
        <f>CD7</f>
        <v>666.3</v>
      </c>
      <c r="BZ12" s="84"/>
      <c r="CA12" s="84"/>
      <c r="CB12" s="84"/>
      <c r="CC12" s="84"/>
      <c r="CD12" s="84"/>
      <c r="CE12" s="94" t="s">
        <v>150</v>
      </c>
      <c r="CF12" s="95">
        <f>CK7</f>
        <v>8260</v>
      </c>
      <c r="CG12" s="95">
        <f>CL7</f>
        <v>8600.1</v>
      </c>
      <c r="CH12" s="95">
        <f>CM7</f>
        <v>9078.5</v>
      </c>
      <c r="CI12" s="95">
        <f>CN7</f>
        <v>9106</v>
      </c>
      <c r="CJ12" s="95">
        <f>CO7</f>
        <v>9268.1</v>
      </c>
      <c r="CK12" s="84"/>
      <c r="CL12" s="84"/>
      <c r="CM12" s="84"/>
      <c r="CN12" s="84"/>
      <c r="CO12" s="94" t="s">
        <v>150</v>
      </c>
      <c r="CP12" s="96">
        <f>CU7</f>
        <v>1543942</v>
      </c>
      <c r="CQ12" s="96">
        <f>CV7</f>
        <v>1467681</v>
      </c>
      <c r="CR12" s="96">
        <f>CW7</f>
        <v>1533303</v>
      </c>
      <c r="CS12" s="96">
        <f>CX7</f>
        <v>1359753</v>
      </c>
      <c r="CT12" s="96">
        <f>CY7</f>
        <v>1430009</v>
      </c>
      <c r="CU12" s="84"/>
      <c r="CV12" s="84"/>
      <c r="CW12" s="84"/>
      <c r="CX12" s="84"/>
      <c r="CY12" s="84"/>
      <c r="CZ12" s="94" t="s">
        <v>150</v>
      </c>
      <c r="DA12" s="95">
        <f>DF7</f>
        <v>36.200000000000003</v>
      </c>
      <c r="DB12" s="95">
        <f>DG7</f>
        <v>36.5</v>
      </c>
      <c r="DC12" s="95">
        <f>DH7</f>
        <v>35.299999999999997</v>
      </c>
      <c r="DD12" s="95">
        <f>DI7</f>
        <v>35</v>
      </c>
      <c r="DE12" s="95">
        <f>DJ7</f>
        <v>34.299999999999997</v>
      </c>
      <c r="DF12" s="84"/>
      <c r="DG12" s="84"/>
      <c r="DH12" s="84"/>
      <c r="DI12" s="84"/>
      <c r="DJ12" s="94" t="s">
        <v>150</v>
      </c>
      <c r="DK12" s="95">
        <f>DP7</f>
        <v>18.2</v>
      </c>
      <c r="DL12" s="95">
        <f>DQ7</f>
        <v>20.9</v>
      </c>
      <c r="DM12" s="95">
        <f>DR7</f>
        <v>21.1</v>
      </c>
      <c r="DN12" s="95">
        <f>DS7</f>
        <v>19</v>
      </c>
      <c r="DO12" s="95">
        <f>DT7</f>
        <v>20.6</v>
      </c>
      <c r="DP12" s="84"/>
      <c r="DQ12" s="84"/>
      <c r="DR12" s="84"/>
      <c r="DS12" s="84"/>
      <c r="DT12" s="94" t="s">
        <v>150</v>
      </c>
      <c r="DU12" s="95">
        <f>DZ7</f>
        <v>103.6</v>
      </c>
      <c r="DV12" s="95">
        <f>EA7</f>
        <v>95.7</v>
      </c>
      <c r="DW12" s="95">
        <f>EB7</f>
        <v>88.5</v>
      </c>
      <c r="DX12" s="95">
        <f>EC7</f>
        <v>92.4</v>
      </c>
      <c r="DY12" s="95">
        <f>ED7</f>
        <v>95.1</v>
      </c>
      <c r="DZ12" s="84"/>
      <c r="EA12" s="84"/>
      <c r="EB12" s="84"/>
      <c r="EC12" s="84"/>
      <c r="ED12" s="94" t="s">
        <v>150</v>
      </c>
      <c r="EE12" s="95">
        <f>EJ7</f>
        <v>60.3</v>
      </c>
      <c r="EF12" s="95">
        <f>EK7</f>
        <v>60.2</v>
      </c>
      <c r="EG12" s="95">
        <f>EL7</f>
        <v>61.2</v>
      </c>
      <c r="EH12" s="95">
        <f>EM7</f>
        <v>61.9</v>
      </c>
      <c r="EI12" s="95">
        <f>EN7</f>
        <v>62</v>
      </c>
      <c r="EJ12" s="84"/>
      <c r="EK12" s="84"/>
      <c r="EL12" s="84"/>
      <c r="EM12" s="84"/>
      <c r="EN12" s="94" t="s">
        <v>150</v>
      </c>
      <c r="EO12" s="95">
        <f>ET7</f>
        <v>20.5</v>
      </c>
      <c r="EP12" s="95">
        <f>EU7</f>
        <v>21.4</v>
      </c>
      <c r="EQ12" s="95">
        <f>EV7</f>
        <v>22.6</v>
      </c>
      <c r="ER12" s="95">
        <f>EW7</f>
        <v>22.2</v>
      </c>
      <c r="ES12" s="95">
        <f>EX7</f>
        <v>23</v>
      </c>
      <c r="ET12" s="84"/>
      <c r="EU12" s="84"/>
      <c r="EV12" s="84"/>
      <c r="EW12" s="84"/>
      <c r="EX12" s="84"/>
      <c r="EY12" s="94" t="s">
        <v>150</v>
      </c>
      <c r="EZ12" s="95">
        <f>IF($EZ$8,FE7,"-")</f>
        <v>37.299999999999997</v>
      </c>
      <c r="FA12" s="95">
        <f>IF($EZ$8,FF7,"-")</f>
        <v>38</v>
      </c>
      <c r="FB12" s="95">
        <f>IF($EZ$8,FG7,"-")</f>
        <v>36.5</v>
      </c>
      <c r="FC12" s="95">
        <f>IF($EZ$8,FH7,"-")</f>
        <v>36.6</v>
      </c>
      <c r="FD12" s="95">
        <f>IF($EZ$8,FI7,"-")</f>
        <v>35.799999999999997</v>
      </c>
      <c r="FE12" s="84"/>
      <c r="FF12" s="84"/>
      <c r="FG12" s="84"/>
      <c r="FH12" s="84"/>
      <c r="FI12" s="94" t="s">
        <v>150</v>
      </c>
      <c r="FJ12" s="95">
        <f>IF($FJ$8,FO7,"-")</f>
        <v>19.3</v>
      </c>
      <c r="FK12" s="95">
        <f>IF($FJ$8,FP7,"-")</f>
        <v>20.6</v>
      </c>
      <c r="FL12" s="95">
        <f>IF($FJ$8,FQ7,"-")</f>
        <v>21.6</v>
      </c>
      <c r="FM12" s="95">
        <f>IF($FJ$8,FR7,"-")</f>
        <v>20</v>
      </c>
      <c r="FN12" s="95">
        <f>IF($FJ$8,FS7,"-")</f>
        <v>22.1</v>
      </c>
      <c r="FO12" s="84"/>
      <c r="FP12" s="84"/>
      <c r="FQ12" s="84"/>
      <c r="FR12" s="84"/>
      <c r="FS12" s="94" t="s">
        <v>150</v>
      </c>
      <c r="FT12" s="95">
        <f>IF($FT$8,FY7,"-")</f>
        <v>83.3</v>
      </c>
      <c r="FU12" s="95">
        <f>IF($FT$8,FZ7,"-")</f>
        <v>73.2</v>
      </c>
      <c r="FV12" s="95">
        <f>IF($FT$8,GA7,"-")</f>
        <v>71.400000000000006</v>
      </c>
      <c r="FW12" s="95">
        <f>IF($FT$8,GB7,"-")</f>
        <v>82</v>
      </c>
      <c r="FX12" s="95">
        <f>IF($FT$8,GC7,"-")</f>
        <v>87.3</v>
      </c>
      <c r="FY12" s="84"/>
      <c r="FZ12" s="84"/>
      <c r="GA12" s="84"/>
      <c r="GB12" s="84"/>
      <c r="GC12" s="94" t="s">
        <v>151</v>
      </c>
      <c r="GD12" s="95">
        <f>IF($GD$8,GI7,"-")</f>
        <v>62.1</v>
      </c>
      <c r="GE12" s="95">
        <f>IF($GD$8,GJ7,"-")</f>
        <v>62.6</v>
      </c>
      <c r="GF12" s="95">
        <f>IF($GD$8,GK7,"-")</f>
        <v>63.4</v>
      </c>
      <c r="GG12" s="95">
        <f>IF($GD$8,GL7,"-")</f>
        <v>63.8</v>
      </c>
      <c r="GH12" s="95">
        <f>IF($GD$8,GM7,"-")</f>
        <v>63.6</v>
      </c>
      <c r="GI12" s="84"/>
      <c r="GJ12" s="84"/>
      <c r="GK12" s="84"/>
      <c r="GL12" s="84"/>
      <c r="GM12" s="94" t="s">
        <v>150</v>
      </c>
      <c r="GN12" s="95">
        <f>IF($GN$8,GS7,"-")</f>
        <v>14.4</v>
      </c>
      <c r="GO12" s="95">
        <f>IF($GN$8,GT7,"-")</f>
        <v>15.3</v>
      </c>
      <c r="GP12" s="95">
        <f>IF($GN$8,GU7,"-")</f>
        <v>16.100000000000001</v>
      </c>
      <c r="GQ12" s="95">
        <f>IF($GN$8,GV7,"-")</f>
        <v>15.2</v>
      </c>
      <c r="GR12" s="95">
        <f>IF($GN$8,GW7,"-")</f>
        <v>17.7</v>
      </c>
      <c r="GS12" s="84"/>
      <c r="GT12" s="84"/>
      <c r="GU12" s="84"/>
      <c r="GV12" s="84"/>
      <c r="GW12" s="84"/>
      <c r="GX12" s="94" t="s">
        <v>150</v>
      </c>
      <c r="GY12" s="95" t="str">
        <f>IF($GY$8,HD7,"-")</f>
        <v>-</v>
      </c>
      <c r="GZ12" s="95" t="str">
        <f>IF($GY$8,HE7,"-")</f>
        <v>-</v>
      </c>
      <c r="HA12" s="95" t="str">
        <f>IF($GY$8,HF7,"-")</f>
        <v>-</v>
      </c>
      <c r="HB12" s="95" t="str">
        <f>IF($GY$8,HG7,"-")</f>
        <v>-</v>
      </c>
      <c r="HC12" s="95" t="str">
        <f>IF($GY$8,HH7,"-")</f>
        <v>-</v>
      </c>
      <c r="HD12" s="84"/>
      <c r="HE12" s="84"/>
      <c r="HF12" s="84"/>
      <c r="HG12" s="84"/>
      <c r="HH12" s="94" t="s">
        <v>150</v>
      </c>
      <c r="HI12" s="95" t="str">
        <f>IF($HI$8,HN7,"-")</f>
        <v>-</v>
      </c>
      <c r="HJ12" s="95" t="str">
        <f>IF($HI$8,HO7,"-")</f>
        <v>-</v>
      </c>
      <c r="HK12" s="95" t="str">
        <f>IF($HI$8,HP7,"-")</f>
        <v>-</v>
      </c>
      <c r="HL12" s="95" t="str">
        <f>IF($HI$8,HQ7,"-")</f>
        <v>-</v>
      </c>
      <c r="HM12" s="95" t="str">
        <f>IF($HI$8,HR7,"-")</f>
        <v>-</v>
      </c>
      <c r="HN12" s="84"/>
      <c r="HO12" s="84"/>
      <c r="HP12" s="84"/>
      <c r="HQ12" s="84"/>
      <c r="HR12" s="94" t="s">
        <v>151</v>
      </c>
      <c r="HS12" s="95" t="str">
        <f>IF($HS$8,HX7,"-")</f>
        <v>-</v>
      </c>
      <c r="HT12" s="95" t="str">
        <f>IF($HS$8,HY7,"-")</f>
        <v>-</v>
      </c>
      <c r="HU12" s="95" t="str">
        <f>IF($HS$8,HZ7,"-")</f>
        <v>-</v>
      </c>
      <c r="HV12" s="95" t="str">
        <f>IF($HS$8,IA7,"-")</f>
        <v>-</v>
      </c>
      <c r="HW12" s="95" t="str">
        <f>IF($HS$8,IB7,"-")</f>
        <v>-</v>
      </c>
      <c r="HX12" s="84"/>
      <c r="HY12" s="84"/>
      <c r="HZ12" s="84"/>
      <c r="IA12" s="84"/>
      <c r="IB12" s="94" t="s">
        <v>150</v>
      </c>
      <c r="IC12" s="95" t="str">
        <f>IF($IC$8,IH7,"-")</f>
        <v>-</v>
      </c>
      <c r="ID12" s="95" t="str">
        <f>IF($IC$8,II7,"-")</f>
        <v>-</v>
      </c>
      <c r="IE12" s="95" t="str">
        <f>IF($IC$8,IJ7,"-")</f>
        <v>-</v>
      </c>
      <c r="IF12" s="95" t="str">
        <f>IF($IC$8,IK7,"-")</f>
        <v>-</v>
      </c>
      <c r="IG12" s="95" t="str">
        <f>IF($IC$8,IL7,"-")</f>
        <v>-</v>
      </c>
      <c r="IH12" s="84"/>
      <c r="II12" s="84"/>
      <c r="IJ12" s="84"/>
      <c r="IK12" s="84"/>
      <c r="IL12" s="94" t="s">
        <v>150</v>
      </c>
      <c r="IM12" s="95" t="str">
        <f>IF($IM$8,IR7,"-")</f>
        <v>-</v>
      </c>
      <c r="IN12" s="95" t="str">
        <f>IF($IM$8,IS7,"-")</f>
        <v>-</v>
      </c>
      <c r="IO12" s="95" t="str">
        <f>IF($IM$8,IT7,"-")</f>
        <v>-</v>
      </c>
      <c r="IP12" s="95" t="str">
        <f>IF($IM$8,IU7,"-")</f>
        <v>-</v>
      </c>
      <c r="IQ12" s="95" t="str">
        <f>IF($IM$8,IV7,"-")</f>
        <v>-</v>
      </c>
      <c r="IR12" s="84"/>
      <c r="IS12" s="84"/>
      <c r="IT12" s="84"/>
      <c r="IU12" s="84"/>
      <c r="IV12" s="84"/>
      <c r="IW12" s="94" t="s">
        <v>150</v>
      </c>
      <c r="IX12" s="95">
        <f>IF($IX$8,JC7,"-")</f>
        <v>15.5</v>
      </c>
      <c r="IY12" s="95">
        <f>IF($IX$8,JD7,"-")</f>
        <v>13.1</v>
      </c>
      <c r="IZ12" s="95">
        <f>IF($IX$8,JE7,"-")</f>
        <v>19.899999999999999</v>
      </c>
      <c r="JA12" s="95">
        <f>IF($IX$8,JF7,"-")</f>
        <v>16.899999999999999</v>
      </c>
      <c r="JB12" s="95">
        <f>IF($IX$8,JG7,"-")</f>
        <v>20.9</v>
      </c>
      <c r="JC12" s="84"/>
      <c r="JD12" s="84"/>
      <c r="JE12" s="84"/>
      <c r="JF12" s="84"/>
      <c r="JG12" s="94" t="s">
        <v>150</v>
      </c>
      <c r="JH12" s="95">
        <f>IF($JH$8,JM7,"-")</f>
        <v>28.4</v>
      </c>
      <c r="JI12" s="95">
        <f>IF($JH$8,JN7,"-")</f>
        <v>25</v>
      </c>
      <c r="JJ12" s="95">
        <f>IF($JH$8,JO7,"-")</f>
        <v>12.9</v>
      </c>
      <c r="JK12" s="95">
        <f>IF($JH$8,JP7,"-")</f>
        <v>14</v>
      </c>
      <c r="JL12" s="95">
        <f>IF($JH$8,JQ7,"-")</f>
        <v>15.5</v>
      </c>
      <c r="JM12" s="84"/>
      <c r="JN12" s="84"/>
      <c r="JO12" s="84"/>
      <c r="JP12" s="84"/>
      <c r="JQ12" s="94" t="s">
        <v>150</v>
      </c>
      <c r="JR12" s="95">
        <f>IF($JR$8,JW7,"-")</f>
        <v>167.2</v>
      </c>
      <c r="JS12" s="95">
        <f>IF($JR$8,JX7,"-")</f>
        <v>267.7</v>
      </c>
      <c r="JT12" s="95">
        <f>IF($JR$8,JY7,"-")</f>
        <v>155.5</v>
      </c>
      <c r="JU12" s="95">
        <f>IF($JR$8,JZ7,"-")</f>
        <v>121</v>
      </c>
      <c r="JV12" s="95">
        <f>IF($JR$8,KA7,"-")</f>
        <v>81.7</v>
      </c>
      <c r="JW12" s="84"/>
      <c r="JX12" s="84"/>
      <c r="JY12" s="84"/>
      <c r="JZ12" s="84"/>
      <c r="KA12" s="94" t="s">
        <v>150</v>
      </c>
      <c r="KB12" s="95">
        <f>IF($KB$8,KG7,"-")</f>
        <v>53.3</v>
      </c>
      <c r="KC12" s="95">
        <f>IF($KB$8,KH7,"-")</f>
        <v>29</v>
      </c>
      <c r="KD12" s="95">
        <f>IF($KB$8,KI7,"-")</f>
        <v>32.4</v>
      </c>
      <c r="KE12" s="95">
        <f>IF($KB$8,KJ7,"-")</f>
        <v>42.4</v>
      </c>
      <c r="KF12" s="95">
        <f>IF($KB$8,KK7,"-")</f>
        <v>45.4</v>
      </c>
      <c r="KG12" s="84"/>
      <c r="KH12" s="84"/>
      <c r="KI12" s="84"/>
      <c r="KJ12" s="84"/>
      <c r="KK12" s="94" t="s">
        <v>150</v>
      </c>
      <c r="KL12" s="95">
        <f>IF($KL$8,KQ7,"-")</f>
        <v>100</v>
      </c>
      <c r="KM12" s="95">
        <f>IF($KL$8,KR7,"-")</f>
        <v>100</v>
      </c>
      <c r="KN12" s="95">
        <f>IF($KL$8,KS7,"-")</f>
        <v>100</v>
      </c>
      <c r="KO12" s="95">
        <f>IF($KL$8,KT7,"-")</f>
        <v>100</v>
      </c>
      <c r="KP12" s="95">
        <f>IF($KL$8,KU7,"-")</f>
        <v>56</v>
      </c>
      <c r="KQ12" s="84"/>
      <c r="KR12" s="84"/>
      <c r="KS12" s="84"/>
      <c r="KT12" s="84"/>
      <c r="KU12" s="84"/>
      <c r="KV12" s="94" t="s">
        <v>150</v>
      </c>
      <c r="KW12" s="95" t="str">
        <f>IF($KW$8,LB7,"-")</f>
        <v>-</v>
      </c>
      <c r="KX12" s="95" t="str">
        <f>IF($KW$8,LC7,"-")</f>
        <v>-</v>
      </c>
      <c r="KY12" s="95" t="str">
        <f>IF($KW$8,LD7,"-")</f>
        <v>-</v>
      </c>
      <c r="KZ12" s="95" t="str">
        <f>IF($KW$8,LE7,"-")</f>
        <v>-</v>
      </c>
      <c r="LA12" s="95" t="str">
        <f>IF($KW$8,LF7,"-")</f>
        <v>-</v>
      </c>
      <c r="LB12" s="84"/>
      <c r="LC12" s="84"/>
      <c r="LD12" s="84"/>
      <c r="LE12" s="84"/>
      <c r="LF12" s="94" t="s">
        <v>150</v>
      </c>
      <c r="LG12" s="95" t="str">
        <f>IF($LG$8,LL7,"-")</f>
        <v>-</v>
      </c>
      <c r="LH12" s="95" t="str">
        <f>IF($LG$8,LM7,"-")</f>
        <v>-</v>
      </c>
      <c r="LI12" s="95" t="str">
        <f>IF($LG$8,LN7,"-")</f>
        <v>-</v>
      </c>
      <c r="LJ12" s="95" t="str">
        <f>IF($LG$8,LO7,"-")</f>
        <v>-</v>
      </c>
      <c r="LK12" s="95" t="str">
        <f>IF($LG$8,LP7,"-")</f>
        <v>-</v>
      </c>
      <c r="LL12" s="84"/>
      <c r="LM12" s="84"/>
      <c r="LN12" s="84"/>
      <c r="LO12" s="84"/>
      <c r="LP12" s="94" t="s">
        <v>150</v>
      </c>
      <c r="LQ12" s="95" t="str">
        <f>IF($LQ$8,LV7,"-")</f>
        <v>-</v>
      </c>
      <c r="LR12" s="95" t="str">
        <f>IF($LQ$8,LW7,"-")</f>
        <v>-</v>
      </c>
      <c r="LS12" s="95" t="str">
        <f>IF($LQ$8,LX7,"-")</f>
        <v>-</v>
      </c>
      <c r="LT12" s="95" t="str">
        <f>IF($LQ$8,LY7,"-")</f>
        <v>-</v>
      </c>
      <c r="LU12" s="95" t="str">
        <f>IF($LQ$8,LZ7,"-")</f>
        <v>-</v>
      </c>
      <c r="LV12" s="84"/>
      <c r="LW12" s="84"/>
      <c r="LX12" s="84"/>
      <c r="LY12" s="84"/>
      <c r="LZ12" s="94" t="s">
        <v>150</v>
      </c>
      <c r="MA12" s="95" t="str">
        <f>IF($MA$8,MF7,"-")</f>
        <v>-</v>
      </c>
      <c r="MB12" s="95" t="str">
        <f>IF($MA$8,MG7,"-")</f>
        <v>-</v>
      </c>
      <c r="MC12" s="95" t="str">
        <f>IF($MA$8,MH7,"-")</f>
        <v>-</v>
      </c>
      <c r="MD12" s="95" t="str">
        <f>IF($MA$8,MI7,"-")</f>
        <v>-</v>
      </c>
      <c r="ME12" s="95" t="str">
        <f>IF($MA$8,MJ7,"-")</f>
        <v>-</v>
      </c>
      <c r="MF12" s="84"/>
      <c r="MG12" s="84"/>
      <c r="MH12" s="84"/>
      <c r="MI12" s="84"/>
      <c r="MJ12" s="94" t="s">
        <v>150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153</v>
      </c>
      <c r="C14" s="99"/>
      <c r="D14" s="100"/>
      <c r="E14" s="99"/>
      <c r="F14" s="196" t="s">
        <v>154</v>
      </c>
      <c r="G14" s="19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5" t="s">
        <v>155</v>
      </c>
      <c r="C15" s="195"/>
      <c r="D15" s="100"/>
      <c r="E15" s="97">
        <v>1</v>
      </c>
      <c r="F15" s="195" t="s">
        <v>156</v>
      </c>
      <c r="G15" s="195"/>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5" t="s">
        <v>159</v>
      </c>
      <c r="C16" s="195"/>
      <c r="D16" s="100"/>
      <c r="E16" s="97">
        <f>E15+1</f>
        <v>2</v>
      </c>
      <c r="F16" s="195" t="s">
        <v>160</v>
      </c>
      <c r="G16" s="195"/>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5" t="s">
        <v>162</v>
      </c>
      <c r="C17" s="195"/>
      <c r="D17" s="100"/>
      <c r="E17" s="97">
        <f t="shared" ref="E17" si="8">E16+1</f>
        <v>3</v>
      </c>
      <c r="F17" s="195" t="s">
        <v>163</v>
      </c>
      <c r="G17" s="195"/>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f>IF(AY7="-",NA(),AY7)</f>
        <v>114.8</v>
      </c>
      <c r="AZ17" s="106">
        <f t="shared" ref="AZ17:BC17" si="9">IF(AZ7="-",NA(),AZ7)</f>
        <v>114.3</v>
      </c>
      <c r="BA17" s="106">
        <f t="shared" si="9"/>
        <v>83.5</v>
      </c>
      <c r="BB17" s="106">
        <f t="shared" si="9"/>
        <v>97.4</v>
      </c>
      <c r="BC17" s="106">
        <f t="shared" si="9"/>
        <v>85.8</v>
      </c>
      <c r="BD17" s="100"/>
      <c r="BE17" s="100"/>
      <c r="BF17" s="100"/>
      <c r="BG17" s="100"/>
      <c r="BH17" s="100"/>
      <c r="BI17" s="105" t="s">
        <v>165</v>
      </c>
      <c r="BJ17" s="106">
        <f>IF(BJ7="-",NA(),BJ7)</f>
        <v>113.1</v>
      </c>
      <c r="BK17" s="106">
        <f t="shared" ref="BK17:BN17" si="10">IF(BK7="-",NA(),BK7)</f>
        <v>111.6</v>
      </c>
      <c r="BL17" s="106">
        <f t="shared" si="10"/>
        <v>80.900000000000006</v>
      </c>
      <c r="BM17" s="106">
        <f t="shared" si="10"/>
        <v>92.2</v>
      </c>
      <c r="BN17" s="106">
        <f t="shared" si="10"/>
        <v>81</v>
      </c>
      <c r="BO17" s="100"/>
      <c r="BP17" s="100"/>
      <c r="BQ17" s="100"/>
      <c r="BR17" s="100"/>
      <c r="BS17" s="100"/>
      <c r="BT17" s="105" t="s">
        <v>165</v>
      </c>
      <c r="BU17" s="106">
        <f>IF(BU7="-",NA(),BU7)</f>
        <v>1051.5</v>
      </c>
      <c r="BV17" s="106">
        <f t="shared" ref="BV17:BY17" si="11">IF(BV7="-",NA(),BV7)</f>
        <v>568.1</v>
      </c>
      <c r="BW17" s="106">
        <f t="shared" si="11"/>
        <v>737.5</v>
      </c>
      <c r="BX17" s="106">
        <f t="shared" si="11"/>
        <v>256.3</v>
      </c>
      <c r="BY17" s="106">
        <f t="shared" si="11"/>
        <v>611</v>
      </c>
      <c r="BZ17" s="100"/>
      <c r="CA17" s="100"/>
      <c r="CB17" s="100"/>
      <c r="CC17" s="100"/>
      <c r="CD17" s="100"/>
      <c r="CE17" s="105" t="s">
        <v>165</v>
      </c>
      <c r="CF17" s="106">
        <f>IF(CF7="-",NA(),CF7)</f>
        <v>7277.6</v>
      </c>
      <c r="CG17" s="106">
        <f t="shared" ref="CG17:CJ17" si="12">IF(CG7="-",NA(),CG7)</f>
        <v>7887.8</v>
      </c>
      <c r="CH17" s="106">
        <f t="shared" si="12"/>
        <v>11533.3</v>
      </c>
      <c r="CI17" s="106">
        <f t="shared" si="12"/>
        <v>11194.4</v>
      </c>
      <c r="CJ17" s="106">
        <f t="shared" si="12"/>
        <v>27248.799999999999</v>
      </c>
      <c r="CK17" s="100"/>
      <c r="CL17" s="100"/>
      <c r="CM17" s="100"/>
      <c r="CN17" s="100"/>
      <c r="CO17" s="105" t="s">
        <v>165</v>
      </c>
      <c r="CP17" s="107">
        <f>IF(CP7="-",NA(),CP7)</f>
        <v>438485</v>
      </c>
      <c r="CQ17" s="107">
        <f t="shared" ref="CQ17:CT17" si="13">IF(CQ7="-",NA(),CQ7)</f>
        <v>298630</v>
      </c>
      <c r="CR17" s="107">
        <f t="shared" si="13"/>
        <v>287783</v>
      </c>
      <c r="CS17" s="107">
        <f t="shared" si="13"/>
        <v>204249</v>
      </c>
      <c r="CT17" s="107">
        <f t="shared" si="13"/>
        <v>459619</v>
      </c>
      <c r="CU17" s="100"/>
      <c r="CV17" s="100"/>
      <c r="CW17" s="100"/>
      <c r="CX17" s="100"/>
      <c r="CY17" s="100"/>
      <c r="CZ17" s="105" t="s">
        <v>165</v>
      </c>
      <c r="DA17" s="106">
        <f>IF(DA7="-",NA(),DA7)</f>
        <v>37.299999999999997</v>
      </c>
      <c r="DB17" s="106">
        <f t="shared" ref="DB17:DE17" si="14">IF(DB7="-",NA(),DB7)</f>
        <v>34.1</v>
      </c>
      <c r="DC17" s="106">
        <f t="shared" si="14"/>
        <v>26</v>
      </c>
      <c r="DD17" s="106">
        <f t="shared" si="14"/>
        <v>20.8</v>
      </c>
      <c r="DE17" s="106">
        <f t="shared" si="14"/>
        <v>13.1</v>
      </c>
      <c r="DF17" s="100"/>
      <c r="DG17" s="100"/>
      <c r="DH17" s="100"/>
      <c r="DI17" s="100"/>
      <c r="DJ17" s="105" t="s">
        <v>165</v>
      </c>
      <c r="DK17" s="106">
        <f>IF(DK7="-",NA(),DK7)</f>
        <v>10</v>
      </c>
      <c r="DL17" s="106">
        <f t="shared" ref="DL17:DO17" si="15">IF(DL7="-",NA(),DL7)</f>
        <v>18.899999999999999</v>
      </c>
      <c r="DM17" s="106">
        <f t="shared" si="15"/>
        <v>22.3</v>
      </c>
      <c r="DN17" s="106">
        <f t="shared" si="15"/>
        <v>6.9</v>
      </c>
      <c r="DO17" s="106">
        <f t="shared" si="15"/>
        <v>7.4</v>
      </c>
      <c r="DP17" s="100"/>
      <c r="DQ17" s="100"/>
      <c r="DR17" s="100"/>
      <c r="DS17" s="100"/>
      <c r="DT17" s="105" t="s">
        <v>165</v>
      </c>
      <c r="DU17" s="106">
        <f>IF(DU7="-",NA(),DU7)</f>
        <v>71.2</v>
      </c>
      <c r="DV17" s="106">
        <f t="shared" ref="DV17:DY17" si="16">IF(DV7="-",NA(),DV7)</f>
        <v>88.3</v>
      </c>
      <c r="DW17" s="106">
        <f t="shared" si="16"/>
        <v>230.5</v>
      </c>
      <c r="DX17" s="106">
        <f t="shared" si="16"/>
        <v>602.9</v>
      </c>
      <c r="DY17" s="106">
        <f t="shared" si="16"/>
        <v>465</v>
      </c>
      <c r="DZ17" s="100"/>
      <c r="EA17" s="100"/>
      <c r="EB17" s="100"/>
      <c r="EC17" s="100"/>
      <c r="ED17" s="105" t="s">
        <v>165</v>
      </c>
      <c r="EE17" s="106">
        <f>IF(EE7="-",NA(),EE7)</f>
        <v>69.3</v>
      </c>
      <c r="EF17" s="106">
        <f t="shared" ref="EF17:EI17" si="17">IF(EF7="-",NA(),EF7)</f>
        <v>71.5</v>
      </c>
      <c r="EG17" s="106">
        <f t="shared" si="17"/>
        <v>71.3</v>
      </c>
      <c r="EH17" s="106">
        <f t="shared" si="17"/>
        <v>68.599999999999994</v>
      </c>
      <c r="EI17" s="106">
        <f t="shared" si="17"/>
        <v>48.2</v>
      </c>
      <c r="EJ17" s="100"/>
      <c r="EK17" s="100"/>
      <c r="EL17" s="100"/>
      <c r="EM17" s="100"/>
      <c r="EN17" s="105" t="s">
        <v>165</v>
      </c>
      <c r="EO17" s="106">
        <f>IF(EO7="-",NA(),EO7)</f>
        <v>10.5</v>
      </c>
      <c r="EP17" s="106">
        <f t="shared" ref="EP17:ES17" si="18">IF(EP7="-",NA(),EP7)</f>
        <v>9.6</v>
      </c>
      <c r="EQ17" s="106">
        <f t="shared" si="18"/>
        <v>11.3</v>
      </c>
      <c r="ER17" s="106">
        <f t="shared" si="18"/>
        <v>10</v>
      </c>
      <c r="ES17" s="106">
        <f t="shared" si="18"/>
        <v>93.1</v>
      </c>
      <c r="ET17" s="100"/>
      <c r="EU17" s="100"/>
      <c r="EV17" s="100"/>
      <c r="EW17" s="100"/>
      <c r="EX17" s="100"/>
      <c r="EY17" s="105" t="s">
        <v>165</v>
      </c>
      <c r="EZ17" s="106">
        <f>IF(EZ7="-",NA(),EZ7)</f>
        <v>38.200000000000003</v>
      </c>
      <c r="FA17" s="106">
        <f t="shared" ref="FA17:FD17" si="19">IF(FA7="-",NA(),FA7)</f>
        <v>34.9</v>
      </c>
      <c r="FB17" s="106">
        <f t="shared" si="19"/>
        <v>26.6</v>
      </c>
      <c r="FC17" s="106">
        <f t="shared" si="19"/>
        <v>21.3</v>
      </c>
      <c r="FD17" s="106">
        <f t="shared" si="19"/>
        <v>13.1</v>
      </c>
      <c r="FE17" s="100"/>
      <c r="FF17" s="100"/>
      <c r="FG17" s="100"/>
      <c r="FH17" s="100"/>
      <c r="FI17" s="105" t="s">
        <v>165</v>
      </c>
      <c r="FJ17" s="106">
        <f>IF(FJ7="-",NA(),FJ7)</f>
        <v>8.6</v>
      </c>
      <c r="FK17" s="106">
        <f t="shared" ref="FK17:FN17" si="20">IF(FK7="-",NA(),FK7)</f>
        <v>16.600000000000001</v>
      </c>
      <c r="FL17" s="106">
        <f t="shared" si="20"/>
        <v>21.4</v>
      </c>
      <c r="FM17" s="106">
        <f t="shared" si="20"/>
        <v>6.7</v>
      </c>
      <c r="FN17" s="106">
        <f t="shared" si="20"/>
        <v>7.4</v>
      </c>
      <c r="FO17" s="100"/>
      <c r="FP17" s="100"/>
      <c r="FQ17" s="100"/>
      <c r="FR17" s="100"/>
      <c r="FS17" s="105" t="s">
        <v>165</v>
      </c>
      <c r="FT17" s="106">
        <f>IF(FT7="-",NA(),FT7)</f>
        <v>65.2</v>
      </c>
      <c r="FU17" s="106">
        <f t="shared" ref="FU17:FX17" si="21">IF(FU7="-",NA(),FU7)</f>
        <v>84.1</v>
      </c>
      <c r="FV17" s="106">
        <f t="shared" si="21"/>
        <v>228.6</v>
      </c>
      <c r="FW17" s="106">
        <f t="shared" si="21"/>
        <v>602.9</v>
      </c>
      <c r="FX17" s="106">
        <f t="shared" si="21"/>
        <v>465</v>
      </c>
      <c r="FY17" s="100"/>
      <c r="FZ17" s="100"/>
      <c r="GA17" s="100"/>
      <c r="GB17" s="100"/>
      <c r="GC17" s="105" t="s">
        <v>165</v>
      </c>
      <c r="GD17" s="106">
        <f>IF(GD7="-",NA(),GD7)</f>
        <v>69.7</v>
      </c>
      <c r="GE17" s="106">
        <f t="shared" ref="GE17:GH17" si="22">IF(GE7="-",NA(),GE7)</f>
        <v>71.7</v>
      </c>
      <c r="GF17" s="106">
        <f t="shared" si="22"/>
        <v>71.400000000000006</v>
      </c>
      <c r="GG17" s="106">
        <f t="shared" si="22"/>
        <v>68.599999999999994</v>
      </c>
      <c r="GH17" s="106">
        <f t="shared" si="22"/>
        <v>48.2</v>
      </c>
      <c r="GI17" s="100"/>
      <c r="GJ17" s="100"/>
      <c r="GK17" s="100"/>
      <c r="GL17" s="100"/>
      <c r="GM17" s="105" t="s">
        <v>165</v>
      </c>
      <c r="GN17" s="106">
        <f>IF(GN7="-",NA(),GN7)</f>
        <v>9.6999999999999993</v>
      </c>
      <c r="GO17" s="106">
        <f t="shared" ref="GO17:GR17" si="23">IF(GO7="-",NA(),GO7)</f>
        <v>8.8000000000000007</v>
      </c>
      <c r="GP17" s="106">
        <f t="shared" si="23"/>
        <v>10.5</v>
      </c>
      <c r="GQ17" s="106">
        <f t="shared" si="23"/>
        <v>9.6999999999999993</v>
      </c>
      <c r="GR17" s="106">
        <f t="shared" si="23"/>
        <v>93.1</v>
      </c>
      <c r="GS17" s="100"/>
      <c r="GT17" s="100"/>
      <c r="GU17" s="100"/>
      <c r="GV17" s="100"/>
      <c r="GW17" s="100"/>
      <c r="GX17" s="105" t="s">
        <v>165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165</v>
      </c>
      <c r="IX17" s="106">
        <f>IF(IX7="-",NA(),IX7)</f>
        <v>5.0999999999999996</v>
      </c>
      <c r="IY17" s="106">
        <f t="shared" ref="IY17:JB17" si="29">IF(IY7="-",NA(),IY7)</f>
        <v>5.4</v>
      </c>
      <c r="IZ17" s="106">
        <f t="shared" si="29"/>
        <v>4.4000000000000004</v>
      </c>
      <c r="JA17" s="106">
        <f t="shared" si="29"/>
        <v>1.4</v>
      </c>
      <c r="JB17" s="106" t="e">
        <f t="shared" si="29"/>
        <v>#N/A</v>
      </c>
      <c r="JC17" s="100"/>
      <c r="JD17" s="100"/>
      <c r="JE17" s="100"/>
      <c r="JF17" s="100"/>
      <c r="JG17" s="105" t="s">
        <v>165</v>
      </c>
      <c r="JH17" s="106">
        <f>IF(JH7="-",NA(),JH7)</f>
        <v>33.4</v>
      </c>
      <c r="JI17" s="106">
        <f t="shared" ref="JI17:JL17" si="30">IF(JI7="-",NA(),JI7)</f>
        <v>40.5</v>
      </c>
      <c r="JJ17" s="106">
        <f t="shared" si="30"/>
        <v>39.9</v>
      </c>
      <c r="JK17" s="106">
        <f t="shared" si="30"/>
        <v>34.700000000000003</v>
      </c>
      <c r="JL17" s="106" t="e">
        <f t="shared" si="30"/>
        <v>#N/A</v>
      </c>
      <c r="JM17" s="100"/>
      <c r="JN17" s="100"/>
      <c r="JO17" s="100"/>
      <c r="JP17" s="100"/>
      <c r="JQ17" s="105" t="s">
        <v>165</v>
      </c>
      <c r="JR17" s="106">
        <f>IF(JR7="-",NA(),JR7)</f>
        <v>775.6</v>
      </c>
      <c r="JS17" s="106">
        <f t="shared" ref="JS17:JV17" si="31">IF(JS7="-",NA(),JS7)</f>
        <v>544.6</v>
      </c>
      <c r="JT17" s="106">
        <f t="shared" si="31"/>
        <v>430</v>
      </c>
      <c r="JU17" s="106">
        <f t="shared" si="31"/>
        <v>623.4</v>
      </c>
      <c r="JV17" s="106" t="e">
        <f t="shared" si="31"/>
        <v>#N/A</v>
      </c>
      <c r="JW17" s="100"/>
      <c r="JX17" s="100"/>
      <c r="JY17" s="100"/>
      <c r="JZ17" s="100"/>
      <c r="KA17" s="105" t="s">
        <v>165</v>
      </c>
      <c r="KB17" s="106">
        <f>IF(KB7="-",NA(),KB7)</f>
        <v>58.9</v>
      </c>
      <c r="KC17" s="106">
        <f t="shared" ref="KC17:KF17" si="32">IF(KC7="-",NA(),KC7)</f>
        <v>64.099999999999994</v>
      </c>
      <c r="KD17" s="106">
        <f t="shared" si="32"/>
        <v>69.400000000000006</v>
      </c>
      <c r="KE17" s="106" t="e">
        <f t="shared" si="32"/>
        <v>#N/A</v>
      </c>
      <c r="KF17" s="106" t="e">
        <f t="shared" si="32"/>
        <v>#N/A</v>
      </c>
      <c r="KG17" s="100"/>
      <c r="KH17" s="100"/>
      <c r="KI17" s="100"/>
      <c r="KJ17" s="100"/>
      <c r="KK17" s="105" t="s">
        <v>165</v>
      </c>
      <c r="KL17" s="106">
        <f>IF(KL7="-",NA(),KL7)</f>
        <v>100</v>
      </c>
      <c r="KM17" s="106">
        <f t="shared" ref="KM17:KP17" si="33">IF(KM7="-",NA(),KM7)</f>
        <v>100</v>
      </c>
      <c r="KN17" s="106">
        <f t="shared" si="33"/>
        <v>100</v>
      </c>
      <c r="KO17" s="106">
        <f t="shared" si="33"/>
        <v>100</v>
      </c>
      <c r="KP17" s="106" t="e">
        <f t="shared" si="33"/>
        <v>#N/A</v>
      </c>
      <c r="KQ17" s="100"/>
      <c r="KR17" s="100"/>
      <c r="KS17" s="100"/>
      <c r="KT17" s="100"/>
      <c r="KU17" s="100"/>
      <c r="KV17" s="105" t="s">
        <v>165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165</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5" t="s">
        <v>166</v>
      </c>
      <c r="C18" s="195"/>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167</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167</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167</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167</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167</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167</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167</v>
      </c>
      <c r="DK18" s="106">
        <f>IF(DP7="-",NA(),DP7)</f>
        <v>18.2</v>
      </c>
      <c r="DL18" s="106">
        <f t="shared" ref="DL18:DO18" si="45">IF(DQ7="-",NA(),DQ7)</f>
        <v>20.9</v>
      </c>
      <c r="DM18" s="106">
        <f t="shared" si="45"/>
        <v>21.1</v>
      </c>
      <c r="DN18" s="106">
        <f t="shared" si="45"/>
        <v>19</v>
      </c>
      <c r="DO18" s="106">
        <f t="shared" si="45"/>
        <v>20.6</v>
      </c>
      <c r="DP18" s="100"/>
      <c r="DQ18" s="100"/>
      <c r="DR18" s="100"/>
      <c r="DS18" s="100"/>
      <c r="DT18" s="105" t="s">
        <v>167</v>
      </c>
      <c r="DU18" s="106">
        <f>IF(DZ7="-",NA(),DZ7)</f>
        <v>103.6</v>
      </c>
      <c r="DV18" s="106">
        <f t="shared" ref="DV18:DY18" si="46">IF(EA7="-",NA(),EA7)</f>
        <v>95.7</v>
      </c>
      <c r="DW18" s="106">
        <f t="shared" si="46"/>
        <v>88.5</v>
      </c>
      <c r="DX18" s="106">
        <f t="shared" si="46"/>
        <v>92.4</v>
      </c>
      <c r="DY18" s="106">
        <f t="shared" si="46"/>
        <v>95.1</v>
      </c>
      <c r="DZ18" s="100"/>
      <c r="EA18" s="100"/>
      <c r="EB18" s="100"/>
      <c r="EC18" s="100"/>
      <c r="ED18" s="105" t="s">
        <v>167</v>
      </c>
      <c r="EE18" s="106">
        <f>IF(EJ7="-",NA(),EJ7)</f>
        <v>60.3</v>
      </c>
      <c r="EF18" s="106">
        <f t="shared" ref="EF18:EI18" si="47">IF(EK7="-",NA(),EK7)</f>
        <v>60.2</v>
      </c>
      <c r="EG18" s="106">
        <f t="shared" si="47"/>
        <v>61.2</v>
      </c>
      <c r="EH18" s="106">
        <f t="shared" si="47"/>
        <v>61.9</v>
      </c>
      <c r="EI18" s="106">
        <f t="shared" si="47"/>
        <v>62</v>
      </c>
      <c r="EJ18" s="100"/>
      <c r="EK18" s="100"/>
      <c r="EL18" s="100"/>
      <c r="EM18" s="100"/>
      <c r="EN18" s="105" t="s">
        <v>167</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167</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167</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167</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167</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167</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167</v>
      </c>
      <c r="IX18" s="106">
        <f>IF(OR(NOT($IX$8),JC7="-"),NA(),JC7)</f>
        <v>15.5</v>
      </c>
      <c r="IY18" s="106">
        <f>IF(OR(NOT($IX$8),JD7="-"),NA(),JD7)</f>
        <v>13.1</v>
      </c>
      <c r="IZ18" s="106">
        <f>IF(OR(NOT($IX$8),JE7="-"),NA(),JE7)</f>
        <v>19.899999999999999</v>
      </c>
      <c r="JA18" s="106">
        <f>IF(OR(NOT($IX$8),JF7="-"),NA(),JF7)</f>
        <v>16.899999999999999</v>
      </c>
      <c r="JB18" s="106">
        <f>IF(OR(NOT($IX$8),JG7="-"),NA(),JG7)</f>
        <v>20.9</v>
      </c>
      <c r="JC18" s="100"/>
      <c r="JD18" s="100"/>
      <c r="JE18" s="100"/>
      <c r="JF18" s="100"/>
      <c r="JG18" s="105" t="s">
        <v>167</v>
      </c>
      <c r="JH18" s="106">
        <f>IF(OR(NOT($JH$8),JM7="-"),NA(),JM7)</f>
        <v>28.4</v>
      </c>
      <c r="JI18" s="106">
        <f>IF(OR(NOT($JH$8),JN7="-"),NA(),JN7)</f>
        <v>25</v>
      </c>
      <c r="JJ18" s="106">
        <f>IF(OR(NOT($JH$8),JO7="-"),NA(),JO7)</f>
        <v>12.9</v>
      </c>
      <c r="JK18" s="106">
        <f>IF(OR(NOT($JH$8),JP7="-"),NA(),JP7)</f>
        <v>14</v>
      </c>
      <c r="JL18" s="106">
        <f>IF(OR(NOT($JH$8),JQ7="-"),NA(),JQ7)</f>
        <v>15.5</v>
      </c>
      <c r="JM18" s="100"/>
      <c r="JN18" s="100"/>
      <c r="JO18" s="100"/>
      <c r="JP18" s="100"/>
      <c r="JQ18" s="105" t="s">
        <v>167</v>
      </c>
      <c r="JR18" s="106">
        <f>IF(OR(NOT($JR$8),JW7="-"),NA(),JW7)</f>
        <v>167.2</v>
      </c>
      <c r="JS18" s="106">
        <f>IF(OR(NOT($JR$8),JX7="-"),NA(),JX7)</f>
        <v>267.7</v>
      </c>
      <c r="JT18" s="106">
        <f>IF(OR(NOT($JR$8),JY7="-"),NA(),JY7)</f>
        <v>155.5</v>
      </c>
      <c r="JU18" s="106">
        <f>IF(OR(NOT($JR$8),JZ7="-"),NA(),JZ7)</f>
        <v>121</v>
      </c>
      <c r="JV18" s="106">
        <f>IF(OR(NOT($JR$8),KA7="-"),NA(),KA7)</f>
        <v>81.7</v>
      </c>
      <c r="JW18" s="100"/>
      <c r="JX18" s="100"/>
      <c r="JY18" s="100"/>
      <c r="JZ18" s="100"/>
      <c r="KA18" s="105" t="s">
        <v>167</v>
      </c>
      <c r="KB18" s="106">
        <f>IF(OR(NOT($KB$8),KG7="-"),NA(),KG7)</f>
        <v>53.3</v>
      </c>
      <c r="KC18" s="106">
        <f>IF(OR(NOT($KB$8),KH7="-"),NA(),KH7)</f>
        <v>29</v>
      </c>
      <c r="KD18" s="106">
        <f>IF(OR(NOT($KB$8),KI7="-"),NA(),KI7)</f>
        <v>32.4</v>
      </c>
      <c r="KE18" s="106">
        <f>IF(OR(NOT($KB$8),KJ7="-"),NA(),KJ7)</f>
        <v>42.4</v>
      </c>
      <c r="KF18" s="106">
        <f>IF(OR(NOT($KB$8),KK7="-"),NA(),KK7)</f>
        <v>45.4</v>
      </c>
      <c r="KG18" s="100"/>
      <c r="KH18" s="100"/>
      <c r="KI18" s="100"/>
      <c r="KJ18" s="100"/>
      <c r="KK18" s="105" t="s">
        <v>167</v>
      </c>
      <c r="KL18" s="106">
        <f>IF(OR(NOT($KL$8),KQ7="-"),NA(),KQ7)</f>
        <v>100</v>
      </c>
      <c r="KM18" s="106">
        <f>IF(OR(NOT($KL$8),KR7="-"),NA(),KR7)</f>
        <v>100</v>
      </c>
      <c r="KN18" s="106">
        <f>IF(OR(NOT($KL$8),KS7="-"),NA(),KS7)</f>
        <v>100</v>
      </c>
      <c r="KO18" s="106">
        <f>IF(OR(NOT($KL$8),KT7="-"),NA(),KT7)</f>
        <v>100</v>
      </c>
      <c r="KP18" s="106">
        <f>IF(OR(NOT($KL$8),KU7="-"),NA(),KU7)</f>
        <v>56</v>
      </c>
      <c r="KQ18" s="100"/>
      <c r="KR18" s="100"/>
      <c r="KS18" s="100"/>
      <c r="KT18" s="100"/>
      <c r="KU18" s="100"/>
      <c r="KV18" s="105" t="s">
        <v>167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5" t="s">
        <v>168</v>
      </c>
      <c r="C19" s="195"/>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5" t="s">
        <v>169</v>
      </c>
      <c r="C20" s="195"/>
      <c r="D20" s="100"/>
    </row>
    <row r="21" spans="1:374" x14ac:dyDescent="0.15">
      <c r="A21" s="97">
        <f t="shared" si="7"/>
        <v>7</v>
      </c>
      <c r="B21" s="195" t="s">
        <v>170</v>
      </c>
      <c r="C21" s="195"/>
      <c r="D21" s="100"/>
    </row>
    <row r="22" spans="1:374" x14ac:dyDescent="0.15">
      <c r="A22" s="97">
        <f t="shared" si="7"/>
        <v>8</v>
      </c>
      <c r="B22" s="195" t="s">
        <v>171</v>
      </c>
      <c r="C22" s="195"/>
      <c r="D22" s="100"/>
      <c r="E22" s="197" t="s">
        <v>172</v>
      </c>
      <c r="F22" s="198"/>
      <c r="G22" s="198"/>
      <c r="H22" s="198"/>
      <c r="I22" s="199"/>
    </row>
    <row r="23" spans="1:374" x14ac:dyDescent="0.15">
      <c r="A23" s="97">
        <f t="shared" si="7"/>
        <v>9</v>
      </c>
      <c r="B23" s="195" t="s">
        <v>173</v>
      </c>
      <c r="C23" s="195"/>
      <c r="D23" s="100"/>
      <c r="E23" s="200"/>
      <c r="F23" s="201"/>
      <c r="G23" s="201"/>
      <c r="H23" s="201"/>
      <c r="I23" s="202"/>
    </row>
    <row r="24" spans="1:374" x14ac:dyDescent="0.15">
      <c r="A24" s="97">
        <f t="shared" si="7"/>
        <v>10</v>
      </c>
      <c r="B24" s="195" t="s">
        <v>174</v>
      </c>
      <c r="C24" s="195"/>
      <c r="D24" s="100"/>
      <c r="E24" s="200"/>
      <c r="F24" s="201"/>
      <c r="G24" s="201"/>
      <c r="H24" s="201"/>
      <c r="I24" s="202"/>
    </row>
    <row r="25" spans="1:374" x14ac:dyDescent="0.15">
      <c r="A25" s="97">
        <f t="shared" si="7"/>
        <v>11</v>
      </c>
      <c r="B25" s="195" t="s">
        <v>175</v>
      </c>
      <c r="C25" s="195"/>
      <c r="D25" s="100"/>
      <c r="E25" s="200"/>
      <c r="F25" s="201"/>
      <c r="G25" s="201"/>
      <c r="H25" s="201"/>
      <c r="I25" s="202"/>
    </row>
    <row r="26" spans="1:374" x14ac:dyDescent="0.15">
      <c r="A26" s="97">
        <f t="shared" si="7"/>
        <v>12</v>
      </c>
      <c r="B26" s="195" t="s">
        <v>176</v>
      </c>
      <c r="C26" s="195"/>
      <c r="D26" s="100"/>
      <c r="E26" s="200"/>
      <c r="F26" s="201"/>
      <c r="G26" s="201"/>
      <c r="H26" s="201"/>
      <c r="I26" s="202"/>
    </row>
    <row r="27" spans="1:374" x14ac:dyDescent="0.15">
      <c r="A27" s="97">
        <f t="shared" si="7"/>
        <v>13</v>
      </c>
      <c r="B27" s="195" t="s">
        <v>177</v>
      </c>
      <c r="C27" s="195"/>
      <c r="D27" s="100"/>
      <c r="E27" s="200"/>
      <c r="F27" s="201"/>
      <c r="G27" s="201"/>
      <c r="H27" s="201"/>
      <c r="I27" s="202"/>
    </row>
    <row r="28" spans="1:374" x14ac:dyDescent="0.15">
      <c r="A28" s="97">
        <f t="shared" si="7"/>
        <v>14</v>
      </c>
      <c r="B28" s="195" t="s">
        <v>178</v>
      </c>
      <c r="C28" s="195"/>
      <c r="D28" s="100"/>
      <c r="E28" s="200"/>
      <c r="F28" s="201"/>
      <c r="G28" s="201"/>
      <c r="H28" s="201"/>
      <c r="I28" s="202"/>
    </row>
    <row r="29" spans="1:374" x14ac:dyDescent="0.15">
      <c r="A29" s="97">
        <f t="shared" si="7"/>
        <v>15</v>
      </c>
      <c r="B29" s="195" t="s">
        <v>179</v>
      </c>
      <c r="C29" s="195"/>
      <c r="D29" s="100"/>
      <c r="E29" s="200"/>
      <c r="F29" s="201"/>
      <c r="G29" s="201"/>
      <c r="H29" s="201"/>
      <c r="I29" s="202"/>
    </row>
    <row r="30" spans="1:374" x14ac:dyDescent="0.15">
      <c r="A30" s="97">
        <f t="shared" si="7"/>
        <v>16</v>
      </c>
      <c r="B30" s="195" t="s">
        <v>180</v>
      </c>
      <c r="C30" s="195"/>
      <c r="D30" s="100"/>
      <c r="E30" s="200"/>
      <c r="F30" s="201"/>
      <c r="G30" s="201"/>
      <c r="H30" s="201"/>
      <c r="I30" s="202"/>
    </row>
    <row r="31" spans="1:374" x14ac:dyDescent="0.15">
      <c r="A31" s="97">
        <f t="shared" si="7"/>
        <v>17</v>
      </c>
      <c r="B31" s="195" t="s">
        <v>181</v>
      </c>
      <c r="C31" s="195"/>
      <c r="D31" s="100"/>
      <c r="E31" s="200"/>
      <c r="F31" s="201"/>
      <c r="G31" s="201"/>
      <c r="H31" s="201"/>
      <c r="I31" s="202"/>
    </row>
    <row r="32" spans="1:374" x14ac:dyDescent="0.15">
      <c r="A32" s="97">
        <f t="shared" si="7"/>
        <v>18</v>
      </c>
      <c r="B32" s="195" t="s">
        <v>182</v>
      </c>
      <c r="C32" s="195"/>
      <c r="D32" s="100"/>
      <c r="E32" s="200"/>
      <c r="F32" s="201"/>
      <c r="G32" s="201"/>
      <c r="H32" s="201"/>
      <c r="I32" s="202"/>
    </row>
    <row r="33" spans="1:9" x14ac:dyDescent="0.15">
      <c r="A33" s="97">
        <f t="shared" si="7"/>
        <v>19</v>
      </c>
      <c r="B33" s="195" t="s">
        <v>183</v>
      </c>
      <c r="C33" s="195"/>
      <c r="D33" s="100"/>
      <c r="E33" s="200"/>
      <c r="F33" s="201"/>
      <c r="G33" s="201"/>
      <c r="H33" s="201"/>
      <c r="I33" s="202"/>
    </row>
    <row r="34" spans="1:9" x14ac:dyDescent="0.15">
      <c r="A34" s="97">
        <f t="shared" si="7"/>
        <v>20</v>
      </c>
      <c r="B34" s="195" t="s">
        <v>184</v>
      </c>
      <c r="C34" s="195"/>
      <c r="D34" s="100"/>
      <c r="E34" s="200"/>
      <c r="F34" s="201"/>
      <c r="G34" s="201"/>
      <c r="H34" s="201"/>
      <c r="I34" s="202"/>
    </row>
    <row r="35" spans="1:9" ht="25.5" customHeight="1" x14ac:dyDescent="0.15">
      <c r="E35" s="203"/>
      <c r="F35" s="204"/>
      <c r="G35" s="204"/>
      <c r="H35" s="204"/>
      <c r="I35" s="205"/>
    </row>
    <row r="36" spans="1:9" x14ac:dyDescent="0.15">
      <c r="A36" t="s">
        <v>185</v>
      </c>
      <c r="B36" t="s">
        <v>186</v>
      </c>
    </row>
    <row r="37" spans="1:9" x14ac:dyDescent="0.15">
      <c r="A37" t="s">
        <v>187</v>
      </c>
      <c r="B37" t="s">
        <v>188</v>
      </c>
    </row>
    <row r="38" spans="1:9" x14ac:dyDescent="0.15">
      <c r="A38" t="s">
        <v>189</v>
      </c>
      <c r="B38" t="s">
        <v>190</v>
      </c>
    </row>
    <row r="39" spans="1:9" x14ac:dyDescent="0.15">
      <c r="A39" t="s">
        <v>191</v>
      </c>
      <c r="B39" t="s">
        <v>192</v>
      </c>
    </row>
    <row r="40" spans="1:9" x14ac:dyDescent="0.15">
      <c r="A40" t="s">
        <v>193</v>
      </c>
      <c r="B40" t="s">
        <v>194</v>
      </c>
    </row>
    <row r="41" spans="1:9" x14ac:dyDescent="0.15">
      <c r="A41" t="s">
        <v>195</v>
      </c>
      <c r="B41" t="s">
        <v>196</v>
      </c>
    </row>
    <row r="42" spans="1:9" x14ac:dyDescent="0.15">
      <c r="A42" t="s">
        <v>197</v>
      </c>
      <c r="B42" t="s">
        <v>198</v>
      </c>
    </row>
    <row r="43" spans="1:9" x14ac:dyDescent="0.15">
      <c r="A43" t="s">
        <v>199</v>
      </c>
      <c r="B43" t="s">
        <v>200</v>
      </c>
    </row>
    <row r="44" spans="1:9" x14ac:dyDescent="0.15">
      <c r="A44" t="s">
        <v>201</v>
      </c>
      <c r="B44" t="s">
        <v>202</v>
      </c>
    </row>
    <row r="45" spans="1:9" x14ac:dyDescent="0.15">
      <c r="A45" t="s">
        <v>203</v>
      </c>
      <c r="B45" t="s">
        <v>204</v>
      </c>
    </row>
    <row r="46" spans="1:9" x14ac:dyDescent="0.15">
      <c r="A46" t="s">
        <v>205</v>
      </c>
      <c r="B46" t="s">
        <v>206</v>
      </c>
    </row>
    <row r="47" spans="1:9" x14ac:dyDescent="0.15">
      <c r="A47" t="s">
        <v>207</v>
      </c>
      <c r="B47" t="s">
        <v>208</v>
      </c>
    </row>
    <row r="48" spans="1:9" x14ac:dyDescent="0.15">
      <c r="A48" t="s">
        <v>209</v>
      </c>
      <c r="B48" t="s">
        <v>210</v>
      </c>
    </row>
    <row r="49" spans="1:2" x14ac:dyDescent="0.15">
      <c r="A49" t="s">
        <v>211</v>
      </c>
      <c r="B49" t="s">
        <v>212</v>
      </c>
    </row>
    <row r="50" spans="1:2" x14ac:dyDescent="0.15">
      <c r="A50" t="s">
        <v>213</v>
      </c>
      <c r="B50" t="s">
        <v>214</v>
      </c>
    </row>
    <row r="51" spans="1:2" x14ac:dyDescent="0.15">
      <c r="A51" t="s">
        <v>215</v>
      </c>
      <c r="B51" t="s">
        <v>216</v>
      </c>
    </row>
    <row r="52" spans="1:2" x14ac:dyDescent="0.15">
      <c r="A52" t="s">
        <v>217</v>
      </c>
      <c r="B52" t="s">
        <v>218</v>
      </c>
    </row>
    <row r="53" spans="1:2" x14ac:dyDescent="0.15">
      <c r="A53" t="s">
        <v>219</v>
      </c>
      <c r="B53" t="s">
        <v>220</v>
      </c>
    </row>
    <row r="54" spans="1:2" x14ac:dyDescent="0.15">
      <c r="A54" t="s">
        <v>221</v>
      </c>
      <c r="B54" t="s">
        <v>222</v>
      </c>
    </row>
    <row r="55" spans="1:2" x14ac:dyDescent="0.15">
      <c r="A55" t="s">
        <v>223</v>
      </c>
      <c r="B55" t="s">
        <v>224</v>
      </c>
    </row>
    <row r="56" spans="1:2" x14ac:dyDescent="0.15">
      <c r="A56" t="s">
        <v>225</v>
      </c>
      <c r="B56" t="s">
        <v>226</v>
      </c>
    </row>
    <row r="57" spans="1:2" x14ac:dyDescent="0.15">
      <c r="A57" t="s">
        <v>227</v>
      </c>
      <c r="B57" t="s">
        <v>228</v>
      </c>
    </row>
    <row r="58" spans="1:2" x14ac:dyDescent="0.15">
      <c r="A58" t="s">
        <v>229</v>
      </c>
      <c r="B58" t="s">
        <v>230</v>
      </c>
    </row>
    <row r="59" spans="1:2" x14ac:dyDescent="0.15">
      <c r="A59" t="s">
        <v>231</v>
      </c>
      <c r="B59" t="s">
        <v>232</v>
      </c>
    </row>
    <row r="60" spans="1:2" x14ac:dyDescent="0.15">
      <c r="A60" t="s">
        <v>233</v>
      </c>
      <c r="B60" t="s">
        <v>234</v>
      </c>
    </row>
    <row r="61" spans="1:2" x14ac:dyDescent="0.15">
      <c r="A61" t="s">
        <v>235</v>
      </c>
      <c r="B61" t="s">
        <v>236</v>
      </c>
    </row>
    <row r="62" spans="1:2" x14ac:dyDescent="0.15">
      <c r="A62" t="s">
        <v>237</v>
      </c>
      <c r="B62" t="s">
        <v>238</v>
      </c>
    </row>
    <row r="63" spans="1:2" x14ac:dyDescent="0.15">
      <c r="A63" t="s">
        <v>239</v>
      </c>
      <c r="B63" t="s">
        <v>240</v>
      </c>
    </row>
    <row r="64" spans="1:2" x14ac:dyDescent="0.15">
      <c r="A64" t="s">
        <v>241</v>
      </c>
      <c r="B64" t="s">
        <v>242</v>
      </c>
    </row>
    <row r="65" spans="1:2" x14ac:dyDescent="0.15">
      <c r="A65" t="s">
        <v>243</v>
      </c>
      <c r="B65" t="s">
        <v>244</v>
      </c>
    </row>
    <row r="66" spans="1:2" x14ac:dyDescent="0.15">
      <c r="A66" t="s">
        <v>245</v>
      </c>
      <c r="B66" t="s">
        <v>246</v>
      </c>
    </row>
    <row r="67" spans="1:2" x14ac:dyDescent="0.15">
      <c r="A67" t="s">
        <v>247</v>
      </c>
      <c r="B67" t="s">
        <v>246</v>
      </c>
    </row>
    <row r="68" spans="1:2" x14ac:dyDescent="0.15">
      <c r="A68" t="s">
        <v>248</v>
      </c>
      <c r="B68" t="s">
        <v>246</v>
      </c>
    </row>
    <row r="69" spans="1:2" x14ac:dyDescent="0.15">
      <c r="A69" t="s">
        <v>249</v>
      </c>
      <c r="B69" t="s">
        <v>246</v>
      </c>
    </row>
    <row r="70" spans="1:2" x14ac:dyDescent="0.15">
      <c r="A70" t="s">
        <v>250</v>
      </c>
      <c r="B70" t="s">
        <v>246</v>
      </c>
    </row>
    <row r="71" spans="1:2" x14ac:dyDescent="0.15">
      <c r="A71" t="s">
        <v>251</v>
      </c>
      <c r="B71" t="s">
        <v>246</v>
      </c>
    </row>
    <row r="72" spans="1:2" x14ac:dyDescent="0.15">
      <c r="A72" t="s">
        <v>252</v>
      </c>
      <c r="B72" t="s">
        <v>246</v>
      </c>
    </row>
    <row r="73" spans="1:2" x14ac:dyDescent="0.15">
      <c r="A73" t="s">
        <v>253</v>
      </c>
      <c r="B73" t="s">
        <v>246</v>
      </c>
    </row>
    <row r="74" spans="1:2" x14ac:dyDescent="0.15">
      <c r="A74" t="s">
        <v>254</v>
      </c>
      <c r="B74" t="s">
        <v>246</v>
      </c>
    </row>
    <row r="75" spans="1:2" x14ac:dyDescent="0.15">
      <c r="A75" t="s">
        <v>255</v>
      </c>
      <c r="B75" t="s">
        <v>246</v>
      </c>
    </row>
    <row r="76" spans="1:2" x14ac:dyDescent="0.15">
      <c r="A76" t="s">
        <v>256</v>
      </c>
      <c r="B76" t="s">
        <v>246</v>
      </c>
    </row>
    <row r="77" spans="1:2" x14ac:dyDescent="0.15">
      <c r="A77" t="s">
        <v>257</v>
      </c>
      <c r="B77" t="s">
        <v>246</v>
      </c>
    </row>
    <row r="78" spans="1:2" x14ac:dyDescent="0.15">
      <c r="A78" t="s">
        <v>258</v>
      </c>
      <c r="B78" t="s">
        <v>246</v>
      </c>
    </row>
    <row r="79" spans="1:2" x14ac:dyDescent="0.15">
      <c r="A79" t="s">
        <v>259</v>
      </c>
      <c r="B79" t="s">
        <v>246</v>
      </c>
    </row>
    <row r="80" spans="1:2" x14ac:dyDescent="0.15">
      <c r="A80" t="s">
        <v>260</v>
      </c>
      <c r="B80" t="s">
        <v>246</v>
      </c>
    </row>
    <row r="81" spans="1:2" x14ac:dyDescent="0.15">
      <c r="A81" t="s">
        <v>261</v>
      </c>
      <c r="B81" t="s">
        <v>246</v>
      </c>
    </row>
    <row r="82" spans="1:2" x14ac:dyDescent="0.15">
      <c r="A82" t="s">
        <v>262</v>
      </c>
      <c r="B82" t="s">
        <v>246</v>
      </c>
    </row>
    <row r="83" spans="1:2" x14ac:dyDescent="0.15">
      <c r="A83" t="s">
        <v>263</v>
      </c>
      <c r="B83" t="s">
        <v>246</v>
      </c>
    </row>
    <row r="84" spans="1:2" x14ac:dyDescent="0.15">
      <c r="A84" t="s">
        <v>264</v>
      </c>
      <c r="B84" t="s">
        <v>246</v>
      </c>
    </row>
    <row r="85" spans="1:2" x14ac:dyDescent="0.15">
      <c r="A85" t="s">
        <v>265</v>
      </c>
      <c r="B85" t="s">
        <v>246</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2022-01-20T04:28:15Z</cp:lastPrinted>
  <dcterms:created xsi:type="dcterms:W3CDTF">2021-12-03T06:37:29Z</dcterms:created>
  <dcterms:modified xsi:type="dcterms:W3CDTF">2022-01-20T04:31:52Z</dcterms:modified>
  <cp:category/>
</cp:coreProperties>
</file>