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1254\Desktop\"/>
    </mc:Choice>
  </mc:AlternateContent>
  <workbookProtection workbookAlgorithmName="SHA-512" workbookHashValue="ZTlOWkzDWJku1KHw8KJCSuv8wL/dvA1kMKMy5Ufick319w4W8Om5alq0vD23WcRGdSq04SCOR18o/x9z87wdAw==" workbookSaltValue="KP0Co79vp21SXCVqXOXgTQ==" workbookSpinCount="100000" lockStructure="1"/>
  <bookViews>
    <workbookView xWindow="0" yWindow="0" windowWidth="19200" windowHeight="808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DG90" i="4"/>
  <c r="CF90" i="4"/>
  <c r="BE90" i="4"/>
  <c r="C90" i="4"/>
  <c r="RA81" i="4"/>
  <c r="PZ81" i="4"/>
  <c r="OY81" i="4"/>
  <c r="MW81" i="4"/>
  <c r="KO81" i="4"/>
  <c r="JN81" i="4"/>
  <c r="IM81" i="4"/>
  <c r="HL81" i="4"/>
  <c r="GK81" i="4"/>
  <c r="DB81" i="4"/>
  <c r="CA81" i="4"/>
  <c r="AZ81" i="4"/>
  <c r="RA80" i="4"/>
  <c r="PZ80" i="4"/>
  <c r="OY80" i="4"/>
  <c r="NX80" i="4"/>
  <c r="MW80" i="4"/>
  <c r="KO80" i="4"/>
  <c r="JN80" i="4"/>
  <c r="HL80" i="4"/>
  <c r="GK80" i="4"/>
  <c r="DB80" i="4"/>
  <c r="Y80" i="4"/>
  <c r="RA79" i="4"/>
  <c r="PZ79" i="4"/>
  <c r="OY79" i="4"/>
  <c r="NX79" i="4"/>
  <c r="MW79" i="4"/>
  <c r="KO79" i="4"/>
  <c r="JN79" i="4"/>
  <c r="IM79" i="4"/>
  <c r="HL79" i="4"/>
  <c r="GK79" i="4"/>
  <c r="EC79" i="4"/>
  <c r="DB79" i="4"/>
  <c r="CA79" i="4"/>
  <c r="AZ79" i="4"/>
  <c r="RH56" i="4"/>
  <c r="PT56" i="4"/>
  <c r="OZ56" i="4"/>
  <c r="OF56" i="4"/>
  <c r="MN56" i="4"/>
  <c r="KF56" i="4"/>
  <c r="HT56" i="4"/>
  <c r="GZ56" i="4"/>
  <c r="GF56" i="4"/>
  <c r="FL56" i="4"/>
  <c r="CZ56" i="4"/>
  <c r="CF56" i="4"/>
  <c r="BL56" i="4"/>
  <c r="AR56" i="4"/>
  <c r="X56" i="4"/>
  <c r="QN55" i="4"/>
  <c r="OZ55" i="4"/>
  <c r="OF55" i="4"/>
  <c r="MN55" i="4"/>
  <c r="LT55" i="4"/>
  <c r="KZ55" i="4"/>
  <c r="KF55" i="4"/>
  <c r="JL55" i="4"/>
  <c r="HT55" i="4"/>
  <c r="GZ55" i="4"/>
  <c r="FL55" i="4"/>
  <c r="ER55" i="4"/>
  <c r="CZ55" i="4"/>
  <c r="BL55" i="4"/>
  <c r="RH54" i="4"/>
  <c r="QN54" i="4"/>
  <c r="PT54" i="4"/>
  <c r="OZ54" i="4"/>
  <c r="MN54" i="4"/>
  <c r="LT54" i="4"/>
  <c r="KZ54" i="4"/>
  <c r="KF54" i="4"/>
  <c r="HT54" i="4"/>
  <c r="GZ54" i="4"/>
  <c r="GF54" i="4"/>
  <c r="FL54" i="4"/>
  <c r="CZ54" i="4"/>
  <c r="CF54" i="4"/>
  <c r="BL54" i="4"/>
  <c r="AR54" i="4"/>
  <c r="X54" i="4"/>
  <c r="RH33" i="4"/>
  <c r="OF33" i="4"/>
  <c r="LT33" i="4"/>
  <c r="KZ33" i="4"/>
  <c r="JL33" i="4"/>
  <c r="GZ33" i="4"/>
  <c r="GF33" i="4"/>
  <c r="ER33" i="4"/>
  <c r="CZ33" i="4"/>
  <c r="CF33" i="4"/>
  <c r="BL33" i="4"/>
  <c r="AR33" i="4"/>
  <c r="X33" i="4"/>
  <c r="RH32" i="4"/>
  <c r="PT32" i="4"/>
  <c r="OZ32" i="4"/>
  <c r="MN32" i="4"/>
  <c r="KZ32" i="4"/>
  <c r="KF32" i="4"/>
  <c r="JL32" i="4"/>
  <c r="HT32" i="4"/>
  <c r="GZ32" i="4"/>
  <c r="GF32" i="4"/>
  <c r="ER32" i="4"/>
  <c r="CF32" i="4"/>
  <c r="X32" i="4"/>
  <c r="RH31" i="4"/>
  <c r="QN31" i="4"/>
  <c r="PT31" i="4"/>
  <c r="OZ31" i="4"/>
  <c r="OF31" i="4"/>
  <c r="MN31" i="4"/>
  <c r="LT31" i="4"/>
  <c r="KZ31" i="4"/>
  <c r="KF31" i="4"/>
  <c r="JL31" i="4"/>
  <c r="HT31" i="4"/>
  <c r="GZ31" i="4"/>
  <c r="GF31" i="4"/>
  <c r="FL31" i="4"/>
  <c r="ER31" i="4"/>
  <c r="CZ31" i="4"/>
  <c r="CF31" i="4"/>
  <c r="BL31" i="4"/>
  <c r="AR31" i="4"/>
  <c r="LZ10" i="4"/>
  <c r="IT10" i="4"/>
  <c r="FN10" i="4"/>
  <c r="CH10" i="4"/>
  <c r="B10" i="4"/>
  <c r="PF8" i="4"/>
  <c r="LZ8" i="4"/>
  <c r="IT8" i="4"/>
  <c r="FN8" i="4"/>
  <c r="CH8" i="4"/>
  <c r="B8" i="4"/>
  <c r="B5" i="4"/>
  <c r="AR32" i="4" l="1"/>
  <c r="BL32" i="4"/>
  <c r="QN32" i="4"/>
  <c r="FL33" i="4"/>
  <c r="MN33" i="4"/>
  <c r="JL54" i="4"/>
  <c r="JL56" i="4"/>
  <c r="QN56" i="4"/>
  <c r="IM80" i="4"/>
  <c r="Y81" i="4"/>
  <c r="GF55" i="4"/>
  <c r="X31" i="4"/>
  <c r="CZ32" i="4"/>
  <c r="OZ33" i="4"/>
  <c r="X55" i="4"/>
  <c r="KZ56" i="4"/>
  <c r="Y79" i="4"/>
  <c r="AZ80" i="4"/>
  <c r="LT32" i="4"/>
  <c r="HT33" i="4"/>
  <c r="PT33" i="4"/>
  <c r="ER54" i="4"/>
  <c r="AR55" i="4"/>
  <c r="PT55" i="4"/>
  <c r="ER56" i="4"/>
  <c r="LT56" i="4"/>
  <c r="CA80" i="4"/>
  <c r="NX81" i="4"/>
  <c r="FL32" i="4"/>
  <c r="QN33" i="4"/>
  <c r="EC81" i="4"/>
  <c r="OF32" i="4"/>
  <c r="KF33" i="4"/>
  <c r="OF54" i="4"/>
  <c r="CF55" i="4"/>
  <c r="RH55" i="4"/>
  <c r="EC80"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<sst xmlns="http://schemas.openxmlformats.org/spreadsheetml/2006/main" count="262" uniqueCount="107">
  <si>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</si>
  <si>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</si>
  <si>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</si>
  <si>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</si>
  <si>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</si>
  <si>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</si>
  <si>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</si>
  <si>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</si>
  <si>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</si>
  <si>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</si>
  <si>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</si>
  <si>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</si>
  <si>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</si>
  <si>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</si>
  <si>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</si>
  <si>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</si>
  <si>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</si>
  <si>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</si>
  <si>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</si>
  <si>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</si>
  <si>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</si>
  <si>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</si>
  <si>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</si>
  <si>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</si>
  <si>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</si>
  <si>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</si>
  <si>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</si>
  <si>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</si>
  <si>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</si>
  <si>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</si>
  <si>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</si>
  <si>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</si>
  <si>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</si>
  <si>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</si>
  <si>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</si>
  <si>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</si>
  <si>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</si>
  <si>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</si>
  <si>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</si>
  <si>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</si>
  <si>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</si>
  <si>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</si>
  <si>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</si>
  <si>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</si>
  <si>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</si>
  <si>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</si>
  <si>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</si>
  <si>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</si>
  <si>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</si>
  <si>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</si>
  <si>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</si>
  <si>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</si>
  <si>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</si>
  <si>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</si>
  <si>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</si>
  <si>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</si>
  <si>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</si>
  <si>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</si>
  <si>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</si>
  <si>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</si>
  <si>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</si>
  <si>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</si>
  <si>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</si>
  <si>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</si>
  <si>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</si>
  <si>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</si>
  <si>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</si>
  <si>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</si>
  <si>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</si>
  <si>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</si>
  <si>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</si>
  <si>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</si>
  <si>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</si>
  <si>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</si>
  <si>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</si>
  <si>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</si>
  <si>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</si>
  <si>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</si>
  <si>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</si>
  <si>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</si>
  <si>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</si>
  <si>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</si>
  <si>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</si>
  <si>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</si>
  <si>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</si>
  <si>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</si>
  <si>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</si>
  <si>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</si>
  <si>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440001</t>
  </si>
  <si>
    <t>46</t>
  </si>
  <si>
    <t>02</t>
  </si>
  <si>
    <t>0</t>
  </si>
  <si>
    <t>000</t>
  </si>
  <si>
    <t>大分県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</si>
  <si>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</si>
  <si>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</si>
  <si>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</si>
  <si>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</si>
  <si>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</si>
  <si>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</si>
  <si>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</si>
  <si>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</si>
  <si>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</si>
  <si>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</si>
  <si>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本県の工業用水道事業は、大津留浄水場と判田浄水場を有しており、46事業所に対し、契約水量550,966㎥/日の工業用水を供給している。
　隧道点検や施設の老朽化対策等で平成２９年度以降修繕費や委託費等の営業費用が増加していることに伴い経常収支比率は減少傾向となっているものの、100％以上は確保しており、安定した経営が出来ている。
　流動比率も、100％を超えており毎年十分な支払能力を有しているとともに、企業債についても計画的に償還を行っている。
　豊富な原水と安定した事業経営により全国的にも非常に安価な料金で供給出来ていることから、高い施設利用率と契約率となっており、適正規模で収益性の高い経営が出来ている。</t>
    <phoneticPr fontId="5"/>
  </si>
  <si>
    <t>　現状では管路経年化率は低い状況にあるが、更新時期を迎えつつあることから、現在全ての送水隧道や埋設管路の損傷調査を実施しており、今後計画的かつ効率的に更新や補修に取り組んでいく。</t>
    <phoneticPr fontId="5"/>
  </si>
  <si>
    <t>　以上のことから、大分県工業用水道事業は、安定した給水収益に支えられ良好な経営を維持していること、短期・長期の財務の安定性が保たれていることなどから、経営成績、財務状態ともに概ね健全であると考えられる。
　今後は、平成30年度から10年間の経営戦略やその実施計画である4年間のアクションプランに則り、安定供給に向けた老朽化・耐震化対策の推進、持続可能な安定した経営基盤の確立、地域社会への貢献等を推進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</si>
</sst>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53.17</c:v>
                </c:pt>
                <c:pt idx="1">
                  <c:v>55.03</c:v>
                </c:pt>
                <c:pt idx="2">
                  <c:v>56.95</c:v>
                </c:pt>
                <c:pt idx="3">
                  <c:v>58.73</c:v>
                </c:pt>
                <c:pt idx="4">
                  <c:v>60.16</c:v>
                </c:pt>
              </c:numCache>
            </c:numRef>
          </c:val>
          <c:extLst>
            <c:ext xmlns:c16="http://schemas.microsoft.com/office/drawing/2014/chart" uri="{C3380CC4-5D6E-409C-BE32-E72D297353CC}">
              <c16:uniqueId val="{00000000-858C-4993-B9C7-08B7CEBA0D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858C-4993-B9C7-08B7CEBA0D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min val="0"/>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B2-4116-9411-9C7585968D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AAB2-4116-9411-9C7585968D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141.08000000000001</c:v>
                </c:pt>
                <c:pt idx="1">
                  <c:v>133.75</c:v>
                </c:pt>
                <c:pt idx="2">
                  <c:v>127.14</c:v>
                </c:pt>
                <c:pt idx="3">
                  <c:v>124.56</c:v>
                </c:pt>
                <c:pt idx="4">
                  <c:v>120.24</c:v>
                </c:pt>
              </c:numCache>
            </c:numRef>
          </c:val>
          <c:extLst>
            <c:ext xmlns:c16="http://schemas.microsoft.com/office/drawing/2014/chart" uri="{C3380CC4-5D6E-409C-BE32-E72D297353CC}">
              <c16:uniqueId val="{00000000-190A-439A-A5A4-22BD386DEC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190A-439A-A5A4-22BD386DEC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16.52</c:v>
                </c:pt>
                <c:pt idx="1">
                  <c:v>26.08</c:v>
                </c:pt>
                <c:pt idx="2">
                  <c:v>26.08</c:v>
                </c:pt>
                <c:pt idx="3">
                  <c:v>25.86</c:v>
                </c:pt>
                <c:pt idx="4">
                  <c:v>25.86</c:v>
                </c:pt>
              </c:numCache>
            </c:numRef>
          </c:val>
          <c:extLst>
            <c:ext xmlns:c16="http://schemas.microsoft.com/office/drawing/2014/chart" uri="{C3380CC4-5D6E-409C-BE32-E72D297353CC}">
              <c16:uniqueId val="{00000000-73A1-47C4-ACE2-27C962D1E0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73A1-47C4-ACE2-27C962D1E0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6.73</c:v>
                </c:pt>
                <c:pt idx="1">
                  <c:v>0</c:v>
                </c:pt>
                <c:pt idx="2">
                  <c:v>0</c:v>
                </c:pt>
                <c:pt idx="3">
                  <c:v>0</c:v>
                </c:pt>
                <c:pt idx="4">
                  <c:v>0</c:v>
                </c:pt>
              </c:numCache>
            </c:numRef>
          </c:val>
          <c:extLst>
            <c:ext xmlns:c16="http://schemas.microsoft.com/office/drawing/2014/chart" uri="{C3380CC4-5D6E-409C-BE32-E72D297353CC}">
              <c16:uniqueId val="{00000000-72F8-4E0B-A717-88128A0829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72F8-4E0B-A717-88128A0829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369.98</c:v>
                </c:pt>
                <c:pt idx="1">
                  <c:v>709.92</c:v>
                </c:pt>
                <c:pt idx="2">
                  <c:v>746.82</c:v>
                </c:pt>
                <c:pt idx="3">
                  <c:v>719.38</c:v>
                </c:pt>
                <c:pt idx="4">
                  <c:v>857.8</c:v>
                </c:pt>
              </c:numCache>
            </c:numRef>
          </c:val>
          <c:extLst>
            <c:ext xmlns:c16="http://schemas.microsoft.com/office/drawing/2014/chart" uri="{C3380CC4-5D6E-409C-BE32-E72D297353CC}">
              <c16:uniqueId val="{00000000-11AC-4557-B4B7-208E031D52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11AC-4557-B4B7-208E031D52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99.52</c:v>
                </c:pt>
                <c:pt idx="1">
                  <c:v>81.040000000000006</c:v>
                </c:pt>
                <c:pt idx="2">
                  <c:v>62.64</c:v>
                </c:pt>
                <c:pt idx="3">
                  <c:v>47.97</c:v>
                </c:pt>
                <c:pt idx="4">
                  <c:v>36.47</c:v>
                </c:pt>
              </c:numCache>
            </c:numRef>
          </c:val>
          <c:extLst>
            <c:ext xmlns:c16="http://schemas.microsoft.com/office/drawing/2014/chart" uri="{C3380CC4-5D6E-409C-BE32-E72D297353CC}">
              <c16:uniqueId val="{00000000-9821-4B23-9434-02359F30CE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9821-4B23-9434-02359F30CE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141.46</c:v>
                </c:pt>
                <c:pt idx="1">
                  <c:v>132.88</c:v>
                </c:pt>
                <c:pt idx="2">
                  <c:v>124.82</c:v>
                </c:pt>
                <c:pt idx="3">
                  <c:v>121.52</c:v>
                </c:pt>
                <c:pt idx="4">
                  <c:v>117.47</c:v>
                </c:pt>
              </c:numCache>
            </c:numRef>
          </c:val>
          <c:extLst>
            <c:ext xmlns:c16="http://schemas.microsoft.com/office/drawing/2014/chart" uri="{C3380CC4-5D6E-409C-BE32-E72D297353CC}">
              <c16:uniqueId val="{00000000-8BD4-4A21-B452-5AB8FD8162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8BD4-4A21-B452-5AB8FD8162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6.98</c:v>
                </c:pt>
                <c:pt idx="1">
                  <c:v>7.43</c:v>
                </c:pt>
                <c:pt idx="2">
                  <c:v>7.92</c:v>
                </c:pt>
                <c:pt idx="3">
                  <c:v>8.1199999999999992</c:v>
                </c:pt>
                <c:pt idx="4">
                  <c:v>8.19</c:v>
                </c:pt>
              </c:numCache>
            </c:numRef>
          </c:val>
          <c:extLst>
            <c:ext xmlns:c16="http://schemas.microsoft.com/office/drawing/2014/chart" uri="{C3380CC4-5D6E-409C-BE32-E72D297353CC}">
              <c16:uniqueId val="{00000000-5D1C-4C84-8527-B2DF8D2F84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5D1C-4C84-8527-B2DF8D2F84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80.819999999999993</c:v>
                </c:pt>
                <c:pt idx="1">
                  <c:v>81.12</c:v>
                </c:pt>
                <c:pt idx="2">
                  <c:v>80.88</c:v>
                </c:pt>
                <c:pt idx="3">
                  <c:v>78.760000000000005</c:v>
                </c:pt>
                <c:pt idx="4">
                  <c:v>76.81</c:v>
                </c:pt>
              </c:numCache>
            </c:numRef>
          </c:val>
          <c:extLst>
            <c:ext xmlns:c16="http://schemas.microsoft.com/office/drawing/2014/chart" uri="{C3380CC4-5D6E-409C-BE32-E72D297353CC}">
              <c16:uniqueId val="{00000000-4D85-4EEB-96AD-92CD48F0F9A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4D85-4EEB-96AD-92CD48F0F9A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98.23</c:v>
                </c:pt>
                <c:pt idx="1">
                  <c:v>98.17</c:v>
                </c:pt>
                <c:pt idx="2">
                  <c:v>98.42</c:v>
                </c:pt>
                <c:pt idx="3">
                  <c:v>97.86</c:v>
                </c:pt>
                <c:pt idx="4">
                  <c:v>97.69</c:v>
                </c:pt>
              </c:numCache>
            </c:numRef>
          </c:val>
          <c:extLst>
            <c:ext xmlns:c16="http://schemas.microsoft.com/office/drawing/2014/chart" uri="{C3380CC4-5D6E-409C-BE32-E72D297353CC}">
              <c16:uniqueId val="{00000000-5552-455E-811C-1D9B36A46D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5552-455E-811C-1D9B36A46D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IE49" zoomScaleNormal="100" workbookViewId="0">
      <selection activeCell="SO87" sqref="SO87"/>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大分県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564000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433188</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89.4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46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550966</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141.08000000000001</v>
      </c>
      <c r="Y32" s="129"/>
      <c r="Z32" s="129"/>
      <c r="AA32" s="129"/>
      <c r="AB32" s="129"/>
      <c r="AC32" s="129"/>
      <c r="AD32" s="129"/>
      <c r="AE32" s="129"/>
      <c r="AF32" s="129"/>
      <c r="AG32" s="129"/>
      <c r="AH32" s="129"/>
      <c r="AI32" s="129"/>
      <c r="AJ32" s="129"/>
      <c r="AK32" s="129"/>
      <c r="AL32" s="129"/>
      <c r="AM32" s="129"/>
      <c r="AN32" s="129"/>
      <c r="AO32" s="129"/>
      <c r="AP32" s="129"/>
      <c r="AQ32" s="130"/>
      <c r="AR32" s="128">
        <f>データ!U6</f>
        <v>133.75</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127.14</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124.56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120.24</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369.98</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709.92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746.82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719.38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857.8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99.52</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81.040000000000006</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62.64</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47.97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36.47</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120.32</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119.89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17.88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394.58</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368.36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235.79</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227.51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141.46</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132.88</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124.82</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121.52</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117.47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6.98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7.43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7.92</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8.1199999999999992</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8.19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80.819999999999993</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81.12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80.88</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78.760000000000005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76.81</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98.23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98.17</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98.42</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97.86</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97.69</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117.72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117.69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17.03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17.07</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58.56</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57.96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80.5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53.17</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55.03</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56.95</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58.73</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60.16</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16.52</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26.08</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26.08</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25.86</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25.86</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6.73</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57.93</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58.88</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59.48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60.09</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60.35</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41.79</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43.44</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48.09</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50.93</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52.07</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0.32</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0.21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0.13</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0.22</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0.5</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l7WSWrYicwzRY6QypD/U7kBOKNUChovdFrW8HxbEB990icG1+6JJYKKZxCLXZr9tKnAycTEAFyZ62fvT3PzzbQ==" saltValue="MHLpysl80anR6+vzQ6BCP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141.08000000000001</v>
      </c>
      <c r="U6" s="52">
        <f>U7</f>
        <v>133.75</v>
      </c>
      <c r="V6" s="52">
        <f>V7</f>
        <v>127.14</v>
      </c>
      <c r="W6" s="52">
        <f>W7</f>
        <v>124.56</v>
      </c>
      <c r="X6" s="52">
        <f t="shared" si="3"/>
        <v>120.24</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369.98</v>
      </c>
      <c r="AQ6" s="52">
        <f>AQ7</f>
        <v>709.92</v>
      </c>
      <c r="AR6" s="52">
        <f>AR7</f>
        <v>746.82</v>
      </c>
      <c r="AS6" s="52">
        <f>AS7</f>
        <v>719.38</v>
      </c>
      <c r="AT6" s="52">
        <f t="shared" si="3"/>
        <v>857.8</v>
      </c>
      <c r="AU6" s="52">
        <f t="shared" si="3"/>
        <v>345.05</v>
      </c>
      <c r="AV6" s="52">
        <f t="shared" si="3"/>
        <v>379.14</v>
      </c>
      <c r="AW6" s="52">
        <f t="shared" si="3"/>
        <v>394.58</v>
      </c>
      <c r="AX6" s="52">
        <f t="shared" si="3"/>
        <v>368.36</v>
      </c>
      <c r="AY6" s="52">
        <f t="shared" si="3"/>
        <v>380.84</v>
      </c>
      <c r="AZ6" s="50" t="str">
        <f>IF(AZ7="-","【-】","【"&amp;SUBSTITUTE(TEXT(AZ7,"#,##0.00"),"-","△")&amp;"】")</f>
        <v>【436.32】</v>
      </c>
      <c r="BA6" s="52">
        <f t="shared" si="3"/>
        <v>99.52</v>
      </c>
      <c r="BB6" s="52">
        <f>BB7</f>
        <v>81.040000000000006</v>
      </c>
      <c r="BC6" s="52">
        <f>BC7</f>
        <v>62.64</v>
      </c>
      <c r="BD6" s="52">
        <f>BD7</f>
        <v>47.97</v>
      </c>
      <c r="BE6" s="52">
        <f t="shared" si="3"/>
        <v>36.47</v>
      </c>
      <c r="BF6" s="52">
        <f t="shared" si="3"/>
        <v>255.89</v>
      </c>
      <c r="BG6" s="52">
        <f t="shared" si="3"/>
        <v>242.57</v>
      </c>
      <c r="BH6" s="52">
        <f t="shared" si="3"/>
        <v>235.79</v>
      </c>
      <c r="BI6" s="52">
        <f t="shared" si="3"/>
        <v>227.51</v>
      </c>
      <c r="BJ6" s="52">
        <f t="shared" si="3"/>
        <v>225.72</v>
      </c>
      <c r="BK6" s="50" t="str">
        <f>IF(BK7="-","【-】","【"&amp;SUBSTITUTE(TEXT(BK7,"#,##0.00"),"-","△")&amp;"】")</f>
        <v>【238.21】</v>
      </c>
      <c r="BL6" s="52">
        <f t="shared" si="3"/>
        <v>141.46</v>
      </c>
      <c r="BM6" s="52">
        <f>BM7</f>
        <v>132.88</v>
      </c>
      <c r="BN6" s="52">
        <f>BN7</f>
        <v>124.82</v>
      </c>
      <c r="BO6" s="52">
        <f>BO7</f>
        <v>121.52</v>
      </c>
      <c r="BP6" s="52">
        <f t="shared" si="3"/>
        <v>117.47</v>
      </c>
      <c r="BQ6" s="52">
        <f t="shared" si="3"/>
        <v>118.99</v>
      </c>
      <c r="BR6" s="52">
        <f t="shared" si="3"/>
        <v>119.17</v>
      </c>
      <c r="BS6" s="52">
        <f t="shared" si="3"/>
        <v>117.72</v>
      </c>
      <c r="BT6" s="52">
        <f t="shared" si="3"/>
        <v>117.69</v>
      </c>
      <c r="BU6" s="52">
        <f t="shared" si="3"/>
        <v>116.75</v>
      </c>
      <c r="BV6" s="50" t="str">
        <f>IF(BV7="-","【-】","【"&amp;SUBSTITUTE(TEXT(BV7,"#,##0.00"),"-","△")&amp;"】")</f>
        <v>【113.30】</v>
      </c>
      <c r="BW6" s="52">
        <f t="shared" si="3"/>
        <v>6.98</v>
      </c>
      <c r="BX6" s="52">
        <f>BX7</f>
        <v>7.43</v>
      </c>
      <c r="BY6" s="52">
        <f>BY7</f>
        <v>7.92</v>
      </c>
      <c r="BZ6" s="52">
        <f>BZ7</f>
        <v>8.1199999999999992</v>
      </c>
      <c r="CA6" s="52">
        <f t="shared" si="3"/>
        <v>8.19</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80.819999999999993</v>
      </c>
      <c r="CI6" s="52">
        <f>CI7</f>
        <v>81.12</v>
      </c>
      <c r="CJ6" s="52">
        <f>CJ7</f>
        <v>80.88</v>
      </c>
      <c r="CK6" s="52">
        <f>CK7</f>
        <v>78.760000000000005</v>
      </c>
      <c r="CL6" s="52">
        <f t="shared" si="5"/>
        <v>76.81</v>
      </c>
      <c r="CM6" s="52">
        <f t="shared" si="5"/>
        <v>57.55</v>
      </c>
      <c r="CN6" s="52">
        <f t="shared" si="5"/>
        <v>57.69</v>
      </c>
      <c r="CO6" s="52">
        <f t="shared" si="5"/>
        <v>58.56</v>
      </c>
      <c r="CP6" s="52">
        <f t="shared" si="5"/>
        <v>57.96</v>
      </c>
      <c r="CQ6" s="52">
        <f t="shared" si="5"/>
        <v>56</v>
      </c>
      <c r="CR6" s="50" t="str">
        <f>IF(CR7="-","【-】","【"&amp;SUBSTITUTE(TEXT(CR7,"#,##0.00"),"-","△")&amp;"】")</f>
        <v>【53.39】</v>
      </c>
      <c r="CS6" s="52">
        <f t="shared" ref="CS6:DB6" si="6">CS7</f>
        <v>98.23</v>
      </c>
      <c r="CT6" s="52">
        <f>CT7</f>
        <v>98.17</v>
      </c>
      <c r="CU6" s="52">
        <f>CU7</f>
        <v>98.42</v>
      </c>
      <c r="CV6" s="52">
        <f>CV7</f>
        <v>97.86</v>
      </c>
      <c r="CW6" s="52">
        <f t="shared" si="6"/>
        <v>97.69</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53.17</v>
      </c>
      <c r="DE6" s="52">
        <f>DE7</f>
        <v>55.03</v>
      </c>
      <c r="DF6" s="52">
        <f>DF7</f>
        <v>56.95</v>
      </c>
      <c r="DG6" s="52">
        <f>DG7</f>
        <v>58.73</v>
      </c>
      <c r="DH6" s="52">
        <f t="shared" si="7"/>
        <v>60.16</v>
      </c>
      <c r="DI6" s="52">
        <f t="shared" si="7"/>
        <v>57.93</v>
      </c>
      <c r="DJ6" s="52">
        <f t="shared" si="7"/>
        <v>58.88</v>
      </c>
      <c r="DK6" s="52">
        <f t="shared" si="7"/>
        <v>59.48</v>
      </c>
      <c r="DL6" s="52">
        <f t="shared" si="7"/>
        <v>60.09</v>
      </c>
      <c r="DM6" s="52">
        <f t="shared" si="7"/>
        <v>60.35</v>
      </c>
      <c r="DN6" s="50" t="str">
        <f>IF(DN7="-","【-】","【"&amp;SUBSTITUTE(TEXT(DN7,"#,##0.00"),"-","△")&amp;"】")</f>
        <v>【59.52】</v>
      </c>
      <c r="DO6" s="52">
        <f t="shared" ref="DO6:DX6" si="8">DO7</f>
        <v>16.52</v>
      </c>
      <c r="DP6" s="52">
        <f>DP7</f>
        <v>26.08</v>
      </c>
      <c r="DQ6" s="52">
        <f>DQ7</f>
        <v>26.08</v>
      </c>
      <c r="DR6" s="52">
        <f>DR7</f>
        <v>25.86</v>
      </c>
      <c r="DS6" s="52">
        <f t="shared" si="8"/>
        <v>25.86</v>
      </c>
      <c r="DT6" s="52">
        <f t="shared" si="8"/>
        <v>41.79</v>
      </c>
      <c r="DU6" s="52">
        <f t="shared" si="8"/>
        <v>43.44</v>
      </c>
      <c r="DV6" s="52">
        <f t="shared" si="8"/>
        <v>48.09</v>
      </c>
      <c r="DW6" s="52">
        <f t="shared" si="8"/>
        <v>50.93</v>
      </c>
      <c r="DX6" s="52">
        <f t="shared" si="8"/>
        <v>52.07</v>
      </c>
      <c r="DY6" s="50" t="str">
        <f>IF(DY7="-","【-】","【"&amp;SUBSTITUTE(TEXT(DY7,"#,##0.00"),"-","△")&amp;"】")</f>
        <v>【49.06】</v>
      </c>
      <c r="DZ6" s="52">
        <f t="shared" ref="DZ6:EI6" si="9">DZ7</f>
        <v>6.73</v>
      </c>
      <c r="EA6" s="52">
        <f>EA7</f>
        <v>0</v>
      </c>
      <c r="EB6" s="52">
        <f>EB7</f>
        <v>0</v>
      </c>
      <c r="EC6" s="52">
        <f>EC7</f>
        <v>0</v>
      </c>
      <c r="ED6" s="52">
        <f t="shared" si="9"/>
        <v>0</v>
      </c>
      <c r="EE6" s="52">
        <f t="shared" si="9"/>
        <v>0.32</v>
      </c>
      <c r="EF6" s="52">
        <f t="shared" si="9"/>
        <v>0.21</v>
      </c>
      <c r="EG6" s="52">
        <f t="shared" si="9"/>
        <v>0.13</v>
      </c>
      <c r="EH6" s="52">
        <f t="shared" si="9"/>
        <v>0.22</v>
      </c>
      <c r="EI6" s="52">
        <f t="shared" si="9"/>
        <v>0.5</v>
      </c>
      <c r="EJ6" s="50" t="str">
        <f>IF(EJ7="-","【-】","【"&amp;SUBSTITUTE(TEXT(EJ7,"#,##0.00"),"-","△")&amp;"】")</f>
        <v>【0.39】</v>
      </c>
    </row>
    <row r="7" spans="1:140" s="53" customFormat="1">
      <c r="A7"/>
      <c r="B7" s="54" t="s">
        <v>87</v>
      </c>
      <c r="C7" s="54" t="s">
        <v>88</v>
      </c>
      <c r="D7" s="54" t="s">
        <v>89</v>
      </c>
      <c r="E7" s="54" t="s">
        <v>90</v>
      </c>
      <c r="F7" s="54" t="s">
        <v>91</v>
      </c>
      <c r="G7" s="54" t="s">
        <v>92</v>
      </c>
      <c r="H7" s="54" t="s">
        <v>93</v>
      </c>
      <c r="I7" s="54" t="s">
        <v>94</v>
      </c>
      <c r="J7" s="54" t="s">
        <v>95</v>
      </c>
      <c r="K7" s="55">
        <v>564000</v>
      </c>
      <c r="L7" s="54" t="s">
        <v>96</v>
      </c>
      <c r="M7" s="55">
        <v>1</v>
      </c>
      <c r="N7" s="55">
        <v>433188</v>
      </c>
      <c r="O7" s="56" t="s">
        <v>97</v>
      </c>
      <c r="P7" s="56">
        <v>89.4</v>
      </c>
      <c r="Q7" s="55">
        <v>46</v>
      </c>
      <c r="R7" s="55">
        <v>550966</v>
      </c>
      <c r="S7" s="54" t="s">
        <v>98</v>
      </c>
      <c r="T7" s="57">
        <v>141.08000000000001</v>
      </c>
      <c r="U7" s="57">
        <v>133.75</v>
      </c>
      <c r="V7" s="57">
        <v>127.14</v>
      </c>
      <c r="W7" s="57">
        <v>124.56</v>
      </c>
      <c r="X7" s="57">
        <v>120.24</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369.98</v>
      </c>
      <c r="AQ7" s="57">
        <v>709.92</v>
      </c>
      <c r="AR7" s="57">
        <v>746.82</v>
      </c>
      <c r="AS7" s="57">
        <v>719.38</v>
      </c>
      <c r="AT7" s="57">
        <v>857.8</v>
      </c>
      <c r="AU7" s="57">
        <v>345.05</v>
      </c>
      <c r="AV7" s="57">
        <v>379.14</v>
      </c>
      <c r="AW7" s="57">
        <v>394.58</v>
      </c>
      <c r="AX7" s="57">
        <v>368.36</v>
      </c>
      <c r="AY7" s="57">
        <v>380.84</v>
      </c>
      <c r="AZ7" s="57">
        <v>436.32</v>
      </c>
      <c r="BA7" s="57">
        <v>99.52</v>
      </c>
      <c r="BB7" s="57">
        <v>81.040000000000006</v>
      </c>
      <c r="BC7" s="57">
        <v>62.64</v>
      </c>
      <c r="BD7" s="57">
        <v>47.97</v>
      </c>
      <c r="BE7" s="57">
        <v>36.47</v>
      </c>
      <c r="BF7" s="57">
        <v>255.89</v>
      </c>
      <c r="BG7" s="57">
        <v>242.57</v>
      </c>
      <c r="BH7" s="57">
        <v>235.79</v>
      </c>
      <c r="BI7" s="57">
        <v>227.51</v>
      </c>
      <c r="BJ7" s="57">
        <v>225.72</v>
      </c>
      <c r="BK7" s="57">
        <v>238.21</v>
      </c>
      <c r="BL7" s="57">
        <v>141.46</v>
      </c>
      <c r="BM7" s="57">
        <v>132.88</v>
      </c>
      <c r="BN7" s="57">
        <v>124.82</v>
      </c>
      <c r="BO7" s="57">
        <v>121.52</v>
      </c>
      <c r="BP7" s="57">
        <v>117.47</v>
      </c>
      <c r="BQ7" s="57">
        <v>118.99</v>
      </c>
      <c r="BR7" s="57">
        <v>119.17</v>
      </c>
      <c r="BS7" s="57">
        <v>117.72</v>
      </c>
      <c r="BT7" s="57">
        <v>117.69</v>
      </c>
      <c r="BU7" s="57">
        <v>116.75</v>
      </c>
      <c r="BV7" s="57">
        <v>113.3</v>
      </c>
      <c r="BW7" s="57">
        <v>6.98</v>
      </c>
      <c r="BX7" s="57">
        <v>7.43</v>
      </c>
      <c r="BY7" s="57">
        <v>7.92</v>
      </c>
      <c r="BZ7" s="57">
        <v>8.1199999999999992</v>
      </c>
      <c r="CA7" s="57">
        <v>8.19</v>
      </c>
      <c r="CB7" s="57">
        <v>16.850000000000001</v>
      </c>
      <c r="CC7" s="57">
        <v>16.8</v>
      </c>
      <c r="CD7" s="57">
        <v>17.03</v>
      </c>
      <c r="CE7" s="57">
        <v>17.07</v>
      </c>
      <c r="CF7" s="57">
        <v>17.22</v>
      </c>
      <c r="CG7" s="57">
        <v>18.87</v>
      </c>
      <c r="CH7" s="57">
        <v>80.819999999999993</v>
      </c>
      <c r="CI7" s="57">
        <v>81.12</v>
      </c>
      <c r="CJ7" s="57">
        <v>80.88</v>
      </c>
      <c r="CK7" s="57">
        <v>78.760000000000005</v>
      </c>
      <c r="CL7" s="57">
        <v>76.81</v>
      </c>
      <c r="CM7" s="57">
        <v>57.55</v>
      </c>
      <c r="CN7" s="57">
        <v>57.69</v>
      </c>
      <c r="CO7" s="57">
        <v>58.56</v>
      </c>
      <c r="CP7" s="57">
        <v>57.96</v>
      </c>
      <c r="CQ7" s="57">
        <v>56</v>
      </c>
      <c r="CR7" s="57">
        <v>53.39</v>
      </c>
      <c r="CS7" s="57">
        <v>98.23</v>
      </c>
      <c r="CT7" s="57">
        <v>98.17</v>
      </c>
      <c r="CU7" s="57">
        <v>98.42</v>
      </c>
      <c r="CV7" s="57">
        <v>97.86</v>
      </c>
      <c r="CW7" s="57">
        <v>97.69</v>
      </c>
      <c r="CX7" s="57">
        <v>79.42</v>
      </c>
      <c r="CY7" s="57">
        <v>79.2</v>
      </c>
      <c r="CZ7" s="57">
        <v>80.5</v>
      </c>
      <c r="DA7" s="57">
        <v>80.540000000000006</v>
      </c>
      <c r="DB7" s="57">
        <v>80.08</v>
      </c>
      <c r="DC7" s="57">
        <v>76.89</v>
      </c>
      <c r="DD7" s="57">
        <v>53.17</v>
      </c>
      <c r="DE7" s="57">
        <v>55.03</v>
      </c>
      <c r="DF7" s="57">
        <v>56.95</v>
      </c>
      <c r="DG7" s="57">
        <v>58.73</v>
      </c>
      <c r="DH7" s="57">
        <v>60.16</v>
      </c>
      <c r="DI7" s="57">
        <v>57.93</v>
      </c>
      <c r="DJ7" s="57">
        <v>58.88</v>
      </c>
      <c r="DK7" s="57">
        <v>59.48</v>
      </c>
      <c r="DL7" s="57">
        <v>60.09</v>
      </c>
      <c r="DM7" s="57">
        <v>60.35</v>
      </c>
      <c r="DN7" s="57">
        <v>59.52</v>
      </c>
      <c r="DO7" s="57">
        <v>16.52</v>
      </c>
      <c r="DP7" s="57">
        <v>26.08</v>
      </c>
      <c r="DQ7" s="57">
        <v>26.08</v>
      </c>
      <c r="DR7" s="57">
        <v>25.86</v>
      </c>
      <c r="DS7" s="57">
        <v>25.86</v>
      </c>
      <c r="DT7" s="57">
        <v>41.79</v>
      </c>
      <c r="DU7" s="57">
        <v>43.44</v>
      </c>
      <c r="DV7" s="57">
        <v>48.09</v>
      </c>
      <c r="DW7" s="57">
        <v>50.93</v>
      </c>
      <c r="DX7" s="57">
        <v>52.07</v>
      </c>
      <c r="DY7" s="57">
        <v>49.06</v>
      </c>
      <c r="DZ7" s="57">
        <v>6.73</v>
      </c>
      <c r="EA7" s="57">
        <v>0</v>
      </c>
      <c r="EB7" s="57">
        <v>0</v>
      </c>
      <c r="EC7" s="57">
        <v>0</v>
      </c>
      <c r="ED7" s="57">
        <v>0</v>
      </c>
      <c r="EE7" s="57">
        <v>0.32</v>
      </c>
      <c r="EF7" s="57">
        <v>0.21</v>
      </c>
      <c r="EG7" s="57">
        <v>0.13</v>
      </c>
      <c r="EH7" s="57">
        <v>0.22</v>
      </c>
      <c r="EI7" s="57">
        <v>0.5</v>
      </c>
      <c r="EJ7" s="57">
        <v>0.39</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c r="T11" s="64" t="s">
        <v>23</v>
      </c>
      <c r="U11" s="65">
        <f>IF(T6="-",NA(),T6)</f>
        <v>141.08000000000001</v>
      </c>
      <c r="V11" s="65">
        <f>IF(U6="-",NA(),U6)</f>
        <v>133.75</v>
      </c>
      <c r="W11" s="65">
        <f>IF(V6="-",NA(),V6)</f>
        <v>127.14</v>
      </c>
      <c r="X11" s="65">
        <f>IF(W6="-",NA(),W6)</f>
        <v>124.56</v>
      </c>
      <c r="Y11" s="65">
        <f>IF(X6="-",NA(),X6)</f>
        <v>120.24</v>
      </c>
      <c r="AE11" s="64" t="s">
        <v>23</v>
      </c>
      <c r="AF11" s="65">
        <f>IF(AE6="-",NA(),AE6)</f>
        <v>0</v>
      </c>
      <c r="AG11" s="65">
        <f>IF(AF6="-",NA(),AF6)</f>
        <v>0</v>
      </c>
      <c r="AH11" s="65">
        <f>IF(AG6="-",NA(),AG6)</f>
        <v>0</v>
      </c>
      <c r="AI11" s="65">
        <f>IF(AH6="-",NA(),AH6)</f>
        <v>0</v>
      </c>
      <c r="AJ11" s="65">
        <f>IF(AI6="-",NA(),AI6)</f>
        <v>0</v>
      </c>
      <c r="AP11" s="64" t="s">
        <v>23</v>
      </c>
      <c r="AQ11" s="65">
        <f>IF(AP6="-",NA(),AP6)</f>
        <v>369.98</v>
      </c>
      <c r="AR11" s="65">
        <f>IF(AQ6="-",NA(),AQ6)</f>
        <v>709.92</v>
      </c>
      <c r="AS11" s="65">
        <f>IF(AR6="-",NA(),AR6)</f>
        <v>746.82</v>
      </c>
      <c r="AT11" s="65">
        <f>IF(AS6="-",NA(),AS6)</f>
        <v>719.38</v>
      </c>
      <c r="AU11" s="65">
        <f>IF(AT6="-",NA(),AT6)</f>
        <v>857.8</v>
      </c>
      <c r="BA11" s="64" t="s">
        <v>23</v>
      </c>
      <c r="BB11" s="65">
        <f>IF(BA6="-",NA(),BA6)</f>
        <v>99.52</v>
      </c>
      <c r="BC11" s="65">
        <f>IF(BB6="-",NA(),BB6)</f>
        <v>81.040000000000006</v>
      </c>
      <c r="BD11" s="65">
        <f>IF(BC6="-",NA(),BC6)</f>
        <v>62.64</v>
      </c>
      <c r="BE11" s="65">
        <f>IF(BD6="-",NA(),BD6)</f>
        <v>47.97</v>
      </c>
      <c r="BF11" s="65">
        <f>IF(BE6="-",NA(),BE6)</f>
        <v>36.47</v>
      </c>
      <c r="BL11" s="64" t="s">
        <v>23</v>
      </c>
      <c r="BM11" s="65">
        <f>IF(BL6="-",NA(),BL6)</f>
        <v>141.46</v>
      </c>
      <c r="BN11" s="65">
        <f>IF(BM6="-",NA(),BM6)</f>
        <v>132.88</v>
      </c>
      <c r="BO11" s="65">
        <f>IF(BN6="-",NA(),BN6)</f>
        <v>124.82</v>
      </c>
      <c r="BP11" s="65">
        <f>IF(BO6="-",NA(),BO6)</f>
        <v>121.52</v>
      </c>
      <c r="BQ11" s="65">
        <f>IF(BP6="-",NA(),BP6)</f>
        <v>117.47</v>
      </c>
      <c r="BW11" s="64" t="s">
        <v>23</v>
      </c>
      <c r="BX11" s="65">
        <f>IF(BW6="-",NA(),BW6)</f>
        <v>6.98</v>
      </c>
      <c r="BY11" s="65">
        <f>IF(BX6="-",NA(),BX6)</f>
        <v>7.43</v>
      </c>
      <c r="BZ11" s="65">
        <f>IF(BY6="-",NA(),BY6)</f>
        <v>7.92</v>
      </c>
      <c r="CA11" s="65">
        <f>IF(BZ6="-",NA(),BZ6)</f>
        <v>8.1199999999999992</v>
      </c>
      <c r="CB11" s="65">
        <f>IF(CA6="-",NA(),CA6)</f>
        <v>8.19</v>
      </c>
      <c r="CH11" s="64" t="s">
        <v>23</v>
      </c>
      <c r="CI11" s="65">
        <f>IF(CH6="-",NA(),CH6)</f>
        <v>80.819999999999993</v>
      </c>
      <c r="CJ11" s="65">
        <f>IF(CI6="-",NA(),CI6)</f>
        <v>81.12</v>
      </c>
      <c r="CK11" s="65">
        <f>IF(CJ6="-",NA(),CJ6)</f>
        <v>80.88</v>
      </c>
      <c r="CL11" s="65">
        <f>IF(CK6="-",NA(),CK6)</f>
        <v>78.760000000000005</v>
      </c>
      <c r="CM11" s="65">
        <f>IF(CL6="-",NA(),CL6)</f>
        <v>76.81</v>
      </c>
      <c r="CS11" s="64" t="s">
        <v>23</v>
      </c>
      <c r="CT11" s="65">
        <f>IF(CS6="-",NA(),CS6)</f>
        <v>98.23</v>
      </c>
      <c r="CU11" s="65">
        <f>IF(CT6="-",NA(),CT6)</f>
        <v>98.17</v>
      </c>
      <c r="CV11" s="65">
        <f>IF(CU6="-",NA(),CU6)</f>
        <v>98.42</v>
      </c>
      <c r="CW11" s="65">
        <f>IF(CV6="-",NA(),CV6)</f>
        <v>97.86</v>
      </c>
      <c r="CX11" s="65">
        <f>IF(CW6="-",NA(),CW6)</f>
        <v>97.69</v>
      </c>
      <c r="DD11" s="64" t="s">
        <v>23</v>
      </c>
      <c r="DE11" s="65">
        <f>IF(DD6="-",NA(),DD6)</f>
        <v>53.17</v>
      </c>
      <c r="DF11" s="65">
        <f>IF(DE6="-",NA(),DE6)</f>
        <v>55.03</v>
      </c>
      <c r="DG11" s="65">
        <f>IF(DF6="-",NA(),DF6)</f>
        <v>56.95</v>
      </c>
      <c r="DH11" s="65">
        <f>IF(DG6="-",NA(),DG6)</f>
        <v>58.73</v>
      </c>
      <c r="DI11" s="65">
        <f>IF(DH6="-",NA(),DH6)</f>
        <v>60.16</v>
      </c>
      <c r="DO11" s="64" t="s">
        <v>23</v>
      </c>
      <c r="DP11" s="65">
        <f>IF(DO6="-",NA(),DO6)</f>
        <v>16.52</v>
      </c>
      <c r="DQ11" s="65">
        <f>IF(DP6="-",NA(),DP6)</f>
        <v>26.08</v>
      </c>
      <c r="DR11" s="65">
        <f>IF(DQ6="-",NA(),DQ6)</f>
        <v>26.08</v>
      </c>
      <c r="DS11" s="65">
        <f>IF(DR6="-",NA(),DR6)</f>
        <v>25.86</v>
      </c>
      <c r="DT11" s="65">
        <f>IF(DS6="-",NA(),DS6)</f>
        <v>25.86</v>
      </c>
      <c r="DZ11" s="64" t="s">
        <v>23</v>
      </c>
      <c r="EA11" s="65">
        <f>IF(DZ6="-",NA(),DZ6)</f>
        <v>6.73</v>
      </c>
      <c r="EB11" s="65">
        <f>IF(EA6="-",NA(),EA6)</f>
        <v>0</v>
      </c>
      <c r="EC11" s="65">
        <f>IF(EB6="-",NA(),EB6)</f>
        <v>0</v>
      </c>
      <c r="ED11" s="65">
        <f>IF(EC6="-",NA(),EC6)</f>
        <v>0</v>
      </c>
      <c r="EE11" s="65">
        <f>IF(ED6="-",NA(),ED6)</f>
        <v>0</v>
      </c>
    </row>
    <row r="12" spans="1:140">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2021-12-03T09:00:22Z</dcterms:created>
  <dcterms:modified xsi:type="dcterms:W3CDTF">2022-01-25T08:08:09Z</dcterms:modified>
  <cp:category/>
</cp:coreProperties>
</file>