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総務企画課\財務経理班\03経営係\★経営共通（H26～）\600_他部局関係\令和３年度\調査・依頼\040106  【依頼〆121】公営企業に係る経営比較分析表（令和２年度決算）の分析等について\01 財政課への回答\"/>
    </mc:Choice>
  </mc:AlternateContent>
  <workbookProtection workbookAlgorithmName="SHA-512" workbookHashValue="F/SMLlmZwSdzsWfkh+m8/WsCixaLBT9JTewlrWLZXbvpbW4zgjK0pfAprH0mXdFEQl9ud5VEiybruZLUKS1E1Q==" workbookSaltValue="2rgLQo9GMclZHG6zUqll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<sst xmlns="http://schemas.openxmlformats.org/spreadsheetml/2006/main" count="228" uniqueCount="113">
  <si>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</si>
  <si>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</si>
  <si>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</si>
  <si>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</si>
  <si>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</si>
  <si>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</si>
  <si>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</si>
  <si>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</si>
  <si>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</si>
  <si>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</si>
  <si>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</si>
  <si>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</si>
  <si>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</si>
  <si>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</si>
  <si>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</si>
  <si>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</si>
  <si>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</si>
  <si>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</si>
  <si>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</si>
  <si>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</si>
  <si>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</si>
  <si>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</si>
  <si>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</si>
  <si>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</si>
  <si>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</si>
  <si>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</si>
  <si>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</si>
  <si>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</si>
  <si>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</si>
  <si>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</si>
  <si>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</si>
  <si>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</si>
  <si>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</si>
  <si>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</si>
  <si>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</si>
  <si>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</si>
  <si>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</si>
  <si>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</si>
  <si>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</si>
  <si>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</si>
  <si>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</si>
  <si>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</si>
  <si>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</si>
  <si>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</si>
  <si>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</si>
  <si>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</si>
  <si>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</si>
  <si>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</si>
  <si>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</si>
  <si>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</si>
  <si>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</si>
  <si>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</si>
  <si>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</si>
  <si>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</si>
  <si>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</si>
  <si>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</si>
  <si>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</si>
  <si>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</si>
  <si>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</si>
  <si>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</si>
  <si>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</si>
  <si>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</si>
  <si>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</si>
  <si>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</si>
  <si>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</si>
  <si>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</si>
  <si>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</si>
  <si>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</si>
  <si>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</si>
  <si>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</si>
  <si>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</si>
  <si>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</si>
  <si>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</si>
  <si>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</si>
  <si>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</si>
  <si>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</si>
  <si>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</si>
  <si>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</si>
  <si>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</si>
  <si>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</si>
  <si>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</si>
  <si>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</si>
  <si>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</si>
  <si>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</si>
  <si>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</si>
  <si>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</si>
  <si>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</si>
  <si>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</si>
  <si>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</si>
  <si>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</si>
  <si>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</si>
  <si>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</si>
  <si>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</si>
  <si>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</si>
  <si>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</si>
  <si>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</si>
  <si>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</si>
  <si>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</si>
  <si>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</si>
  <si>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</si>
  <si>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</si>
  <si>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</si>
  <si>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</si>
  <si>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</si>
  <si>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</si>
  <si>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</si>
  <si>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</si>
  <si>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</si>
  <si>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</si>
  <si>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</si>
  <si>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12.29%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や、水源地と消費地が離れていることから、多くの施設、長距離の導・送水管が必要となり、人件費、動力費等の費用負担が大きくなっていること、また、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phoneticPr fontId="4"/>
  </si>
  <si>
    <t>　現時点での経営状況は健全であるが、沖縄県企業局中長期計画（経営戦略）のもと、引き続き効率的な運営を行っていく必要がある。
　施設整備については、アセットマネジメントの手法を取り入れた施設整備計画を策定しており、引き続き老朽化施設の計画的な更新や耐震化を進める必要がある。</t>
    <rPh sb="39" eb="40">
      <t>ヒ</t>
    </rPh>
    <rPh sb="41" eb="42">
      <t>ツヅ</t>
    </rPh>
    <rPh sb="124" eb="127">
      <t>タイシンカ</t>
    </rPh>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</si>
  <si>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また、管路経年化率については、本土復帰後に整備した主要な管路が耐用年数を迎えており、平成29年度以降、全国平均に比べて高い値となっている。
　管路更新率については、老朽化した管路を計画的に更新し、一定区間毎に供用開始しているところであり、令和２年度は新たに約９kmの管路を供用開始している。</t>
    <rPh sb="187" eb="189">
      <t>イコウ</t>
    </rPh>
    <rPh sb="190" eb="192">
      <t>ゼンコク</t>
    </rPh>
    <rPh sb="192" eb="194">
      <t>ヘイキン</t>
    </rPh>
    <rPh sb="195" eb="196">
      <t>クラ</t>
    </rPh>
    <rPh sb="198" eb="199">
      <t>タカ</t>
    </rPh>
    <rPh sb="200" eb="201">
      <t>アタイ</t>
    </rPh>
    <rPh sb="264" eb="265">
      <t>アラ</t>
    </rPh>
    <rPh sb="267" eb="268">
      <t>ヤク</t>
    </rPh>
    <rPh sb="272" eb="27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</si>
</sst>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1.22</c:v>
                </c:pt>
                <c:pt idx="1">
                  <c:v>0.1</c:v>
                </c:pt>
                <c:pt idx="2">
                  <c:v>0.45</c:v>
                </c:pt>
                <c:pt idx="3" formatCode="#,##0.00;&quot;△&quot;#,##0.00">
                  <c:v>0</c:v>
                </c:pt>
                <c:pt idx="4">
                  <c:v>1.22</c:v>
                </c:pt>
              </c:numCache>
            </c:numRef>
          </c:val>
          <c:extLst>
            <c:ext xmlns:c16="http://schemas.microsoft.com/office/drawing/2014/chart" uri="{C3380CC4-5D6E-409C-BE32-E72D297353CC}">
              <c16:uniqueId val="{00000000-56BD-4244-8A7B-E1AB9432EB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56BD-4244-8A7B-E1AB9432EB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70.569999999999993</c:v>
                </c:pt>
                <c:pt idx="1">
                  <c:v>70.28</c:v>
                </c:pt>
                <c:pt idx="2">
                  <c:v>70.17</c:v>
                </c:pt>
                <c:pt idx="3">
                  <c:v>70.27</c:v>
                </c:pt>
                <c:pt idx="4">
                  <c:v>70.03</c:v>
                </c:pt>
              </c:numCache>
            </c:numRef>
          </c:val>
          <c:extLst>
            <c:ext xmlns:c16="http://schemas.microsoft.com/office/drawing/2014/chart" uri="{C3380CC4-5D6E-409C-BE32-E72D297353CC}">
              <c16:uniqueId val="{00000000-DC9A-400E-A0EF-78C90FA966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DC9A-400E-A0EF-78C90FA966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98.13</c:v>
                </c:pt>
                <c:pt idx="1">
                  <c:v>98.87</c:v>
                </c:pt>
                <c:pt idx="2">
                  <c:v>99.16</c:v>
                </c:pt>
                <c:pt idx="3">
                  <c:v>99.08</c:v>
                </c:pt>
                <c:pt idx="4">
                  <c:v>99.12</c:v>
                </c:pt>
              </c:numCache>
            </c:numRef>
          </c:val>
          <c:extLst>
            <c:ext xmlns:c16="http://schemas.microsoft.com/office/drawing/2014/chart" uri="{C3380CC4-5D6E-409C-BE32-E72D297353CC}">
              <c16:uniqueId val="{00000000-EE9E-48AE-B751-6C4A60CD0F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EE9E-48AE-B751-6C4A60CD0F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103.46</c:v>
                </c:pt>
                <c:pt idx="1">
                  <c:v>102.39</c:v>
                </c:pt>
                <c:pt idx="2">
                  <c:v>101.26</c:v>
                </c:pt>
                <c:pt idx="3">
                  <c:v>103.02</c:v>
                </c:pt>
                <c:pt idx="4">
                  <c:v>104.15</c:v>
                </c:pt>
              </c:numCache>
            </c:numRef>
          </c:val>
          <c:extLst>
            <c:ext xmlns:c16="http://schemas.microsoft.com/office/drawing/2014/chart" uri="{C3380CC4-5D6E-409C-BE32-E72D297353CC}">
              <c16:uniqueId val="{00000000-F594-4941-A805-ACF2C108DC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F594-4941-A805-ACF2C108DC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48.25</c:v>
                </c:pt>
                <c:pt idx="1">
                  <c:v>49.23</c:v>
                </c:pt>
                <c:pt idx="2">
                  <c:v>50.27</c:v>
                </c:pt>
                <c:pt idx="3">
                  <c:v>51.65</c:v>
                </c:pt>
                <c:pt idx="4">
                  <c:v>52.35</c:v>
                </c:pt>
              </c:numCache>
            </c:numRef>
          </c:val>
          <c:extLst>
            <c:ext xmlns:c16="http://schemas.microsoft.com/office/drawing/2014/chart" uri="{C3380CC4-5D6E-409C-BE32-E72D297353CC}">
              <c16:uniqueId val="{00000000-A122-4660-830C-E55BD28576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A122-4660-830C-E55BD28576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16.91</c:v>
                </c:pt>
                <c:pt idx="1">
                  <c:v>26.21</c:v>
                </c:pt>
                <c:pt idx="2">
                  <c:v>30.57</c:v>
                </c:pt>
                <c:pt idx="3">
                  <c:v>30.56</c:v>
                </c:pt>
                <c:pt idx="4">
                  <c:v>38.22</c:v>
                </c:pt>
              </c:numCache>
            </c:numRef>
          </c:val>
          <c:extLst>
            <c:ext xmlns:c16="http://schemas.microsoft.com/office/drawing/2014/chart" uri="{C3380CC4-5D6E-409C-BE32-E72D297353CC}">
              <c16:uniqueId val="{00000000-E000-44C7-A6B9-979D328B1C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E000-44C7-A6B9-979D328B1C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62-4F15-9ABF-0BDB1C0AB5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F662-4F15-9ABF-0BDB1C0AB5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165.03</c:v>
                </c:pt>
                <c:pt idx="1">
                  <c:v>179.34</c:v>
                </c:pt>
                <c:pt idx="2">
                  <c:v>187.42</c:v>
                </c:pt>
                <c:pt idx="3">
                  <c:v>178.27</c:v>
                </c:pt>
                <c:pt idx="4">
                  <c:v>188.6</c:v>
                </c:pt>
              </c:numCache>
            </c:numRef>
          </c:val>
          <c:extLst>
            <c:ext xmlns:c16="http://schemas.microsoft.com/office/drawing/2014/chart" uri="{C3380CC4-5D6E-409C-BE32-E72D297353CC}">
              <c16:uniqueId val="{00000000-CD12-4530-AE73-5BC3A6987D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CD12-4530-AE73-5BC3A6987D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430.57</c:v>
                </c:pt>
                <c:pt idx="1">
                  <c:v>418.7</c:v>
                </c:pt>
                <c:pt idx="2">
                  <c:v>404.71</c:v>
                </c:pt>
                <c:pt idx="3">
                  <c:v>392.64</c:v>
                </c:pt>
                <c:pt idx="4">
                  <c:v>383.09</c:v>
                </c:pt>
              </c:numCache>
            </c:numRef>
          </c:val>
          <c:extLst>
            <c:ext xmlns:c16="http://schemas.microsoft.com/office/drawing/2014/chart" uri="{C3380CC4-5D6E-409C-BE32-E72D297353CC}">
              <c16:uniqueId val="{00000000-C11D-4BBF-ACE8-138B8E8A1D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C11D-4BBF-ACE8-138B8E8A1D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105.02</c:v>
                </c:pt>
                <c:pt idx="1">
                  <c:v>102.8</c:v>
                </c:pt>
                <c:pt idx="2">
                  <c:v>100.91</c:v>
                </c:pt>
                <c:pt idx="3">
                  <c:v>104.31</c:v>
                </c:pt>
                <c:pt idx="4">
                  <c:v>106.49</c:v>
                </c:pt>
              </c:numCache>
            </c:numRef>
          </c:val>
          <c:extLst>
            <c:ext xmlns:c16="http://schemas.microsoft.com/office/drawing/2014/chart" uri="{C3380CC4-5D6E-409C-BE32-E72D297353CC}">
              <c16:uniqueId val="{00000000-3E05-4594-8763-AD17406101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3E05-4594-8763-AD17406101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97.35</c:v>
                </c:pt>
                <c:pt idx="1">
                  <c:v>99.46</c:v>
                </c:pt>
                <c:pt idx="2">
                  <c:v>101.32</c:v>
                </c:pt>
                <c:pt idx="3">
                  <c:v>98.02</c:v>
                </c:pt>
                <c:pt idx="4">
                  <c:v>96.01</c:v>
                </c:pt>
              </c:numCache>
            </c:numRef>
          </c:val>
          <c:extLst>
            <c:ext xmlns:c16="http://schemas.microsoft.com/office/drawing/2014/chart" uri="{C3380CC4-5D6E-409C-BE32-E72D297353CC}">
              <c16:uniqueId val="{00000000-AE43-4318-8AE2-6115DEF388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AE43-4318-8AE2-6115DEF388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6"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1485484</v>
      </c>
      <c r="AM8" s="61"/>
      <c r="AN8" s="61"/>
      <c r="AO8" s="61"/>
      <c r="AP8" s="61"/>
      <c r="AQ8" s="61"/>
      <c r="AR8" s="61"/>
      <c r="AS8" s="61"/>
      <c r="AT8" s="52">
        <f>データ!$S$6</f>
        <v>2282.59</v>
      </c>
      <c r="AU8" s="53"/>
      <c r="AV8" s="53"/>
      <c r="AW8" s="53"/>
      <c r="AX8" s="53"/>
      <c r="AY8" s="53"/>
      <c r="AZ8" s="53"/>
      <c r="BA8" s="53"/>
      <c r="BB8" s="54">
        <f>データ!$T$6</f>
        <v>650.79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83.57</v>
      </c>
      <c r="J10" s="53"/>
      <c r="K10" s="53"/>
      <c r="L10" s="53"/>
      <c r="M10" s="53"/>
      <c r="N10" s="53"/>
      <c r="O10" s="64"/>
      <c r="P10" s="54">
        <f>データ!$P$6</f>
        <v>99.64</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1335259</v>
      </c>
      <c r="AM10" s="61"/>
      <c r="AN10" s="61"/>
      <c r="AO10" s="61"/>
      <c r="AP10" s="61"/>
      <c r="AQ10" s="61"/>
      <c r="AR10" s="61"/>
      <c r="AS10" s="61"/>
      <c r="AT10" s="52">
        <f>データ!$V$6</f>
        <v>706.14</v>
      </c>
      <c r="AU10" s="53"/>
      <c r="AV10" s="53"/>
      <c r="AW10" s="53"/>
      <c r="AX10" s="53"/>
      <c r="AY10" s="53"/>
      <c r="AZ10" s="53"/>
      <c r="BA10" s="53"/>
      <c r="BB10" s="54">
        <f>データ!$W$6</f>
        <v>1890.93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QpW/jy/wW2IdVi237vTSB52frwmYKBt/Z6ZUTrSClrv74PmgXFYHxHF7jUSK06SFutbpRHYSK36WaRdKJpA7QA==" saltValue="3miuTxZUlOOOtTNV4UTz7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470007</v>
      </c>
      <c r="D6" s="34">
        <f t="shared" si="3"/>
        <v>46</v>
      </c>
      <c r="E6" s="34">
        <f t="shared" si="3"/>
        <v>1</v>
      </c>
      <c r="F6" s="34">
        <f t="shared" si="3"/>
        <v>0</v>
      </c>
      <c r="G6" s="34">
        <f t="shared" si="3"/>
        <v>2</v>
      </c>
      <c r="H6" s="34" t="str">
        <f t="shared" si="3"/>
        <v>沖縄県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83.57</v>
      </c>
      <c r="P6" s="35">
        <f t="shared" si="3"/>
        <v>99.64</v>
      </c>
      <c r="Q6" s="35">
        <f t="shared" si="3"/>
        <v>0</v>
      </c>
      <c r="R6" s="35">
        <f t="shared" si="3"/>
        <v>1485484</v>
      </c>
      <c r="S6" s="35">
        <f t="shared" si="3"/>
        <v>2282.59</v>
      </c>
      <c r="T6" s="35">
        <f t="shared" si="3"/>
        <v>650.79</v>
      </c>
      <c r="U6" s="35">
        <f t="shared" si="3"/>
        <v>1335259</v>
      </c>
      <c r="V6" s="35">
        <f t="shared" si="3"/>
        <v>706.14</v>
      </c>
      <c r="W6" s="35">
        <f t="shared" si="3"/>
        <v>1890.93</v>
      </c>
      <c r="X6" s="36">
        <f>IF(X7="",NA(),X7)</f>
        <v>103.46</v>
      </c>
      <c r="Y6" s="36">
        <f t="shared" ref="Y6:AG6" si="4">IF(Y7="",NA(),Y7)</f>
        <v>102.39</v>
      </c>
      <c r="Z6" s="36">
        <f t="shared" si="4"/>
        <v>101.26</v>
      </c>
      <c r="AA6" s="36">
        <f t="shared" si="4"/>
        <v>103.02</v>
      </c>
      <c r="AB6" s="36">
        <f t="shared" si="4"/>
        <v>104.15</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165.03</v>
      </c>
      <c r="AU6" s="36">
        <f t="shared" ref="AU6:BC6" si="6">IF(AU7="",NA(),AU7)</f>
        <v>179.34</v>
      </c>
      <c r="AV6" s="36">
        <f t="shared" si="6"/>
        <v>187.42</v>
      </c>
      <c r="AW6" s="36">
        <f t="shared" si="6"/>
        <v>178.27</v>
      </c>
      <c r="AX6" s="36">
        <f t="shared" si="6"/>
        <v>188.6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430.57</v>
      </c>
      <c r="BF6" s="36">
        <f t="shared" ref="BF6:BN6" si="7">IF(BF7="",NA(),BF7)</f>
        <v>418.7</v>
      </c>
      <c r="BG6" s="36">
        <f t="shared" si="7"/>
        <v>404.71</v>
      </c>
      <c r="BH6" s="36">
        <f t="shared" si="7"/>
        <v>392.64</v>
      </c>
      <c r="BI6" s="36">
        <f t="shared" si="7"/>
        <v>383.09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105.02</v>
      </c>
      <c r="BQ6" s="36">
        <f t="shared" ref="BQ6:BY6" si="8">IF(BQ7="",NA(),BQ7)</f>
        <v>102.8</v>
      </c>
      <c r="BR6" s="36">
        <f t="shared" si="8"/>
        <v>100.91</v>
      </c>
      <c r="BS6" s="36">
        <f t="shared" si="8"/>
        <v>104.31</v>
      </c>
      <c r="BT6" s="36">
        <f t="shared" si="8"/>
        <v>106.49</v>
      </c>
      <c r="BU6" s="36">
        <f t="shared" si="8"/>
        <v>113.88</v>
      </c>
      <c r="BV6" s="36">
        <f t="shared" si="8"/>
        <v>114.14</v>
      </c>
      <c r="BW6" s="36">
        <f t="shared" si="8"/>
        <v>112.83</v>
      </c>
      <c r="BX6" s="36">
        <f t="shared" si="8"/>
        <v>112.84</v>
      </c>
      <c r="BY6" s="36">
        <f t="shared" si="8"/>
        <v>110.77</v>
      </c>
      <c r="BZ6" s="35" t="str">
        <f>IF(BZ7="","",IF(BZ7="-","【-】","【"&amp;SUBSTITUTE(TEXT(BZ7,"#,##0.00"),"-","△")&amp;"】"))</f>
        <v>【110.77】</v>
      </c>
      <c r="CA6" s="36">
        <f>IF(CA7="",NA(),CA7)</f>
        <v>97.35</v>
      </c>
      <c r="CB6" s="36">
        <f t="shared" ref="CB6:CJ6" si="9">IF(CB7="",NA(),CB7)</f>
        <v>99.46</v>
      </c>
      <c r="CC6" s="36">
        <f t="shared" si="9"/>
        <v>101.32</v>
      </c>
      <c r="CD6" s="36">
        <f t="shared" si="9"/>
        <v>98.02</v>
      </c>
      <c r="CE6" s="36">
        <f t="shared" si="9"/>
        <v>96.01</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70.569999999999993</v>
      </c>
      <c r="CM6" s="36">
        <f t="shared" ref="CM6:CU6" si="10">IF(CM7="",NA(),CM7)</f>
        <v>70.28</v>
      </c>
      <c r="CN6" s="36">
        <f t="shared" si="10"/>
        <v>70.17</v>
      </c>
      <c r="CO6" s="36">
        <f t="shared" si="10"/>
        <v>70.27</v>
      </c>
      <c r="CP6" s="36">
        <f t="shared" si="10"/>
        <v>70.03</v>
      </c>
      <c r="CQ6" s="36">
        <f t="shared" si="10"/>
        <v>61.66</v>
      </c>
      <c r="CR6" s="36">
        <f t="shared" si="10"/>
        <v>62.19</v>
      </c>
      <c r="CS6" s="36">
        <f t="shared" si="10"/>
        <v>61.77</v>
      </c>
      <c r="CT6" s="36">
        <f t="shared" si="10"/>
        <v>61.69</v>
      </c>
      <c r="CU6" s="36">
        <f t="shared" si="10"/>
        <v>62.26</v>
      </c>
      <c r="CV6" s="35" t="str">
        <f>IF(CV7="","",IF(CV7="-","【-】","【"&amp;SUBSTITUTE(TEXT(CV7,"#,##0.00"),"-","△")&amp;"】"))</f>
        <v>【62.26】</v>
      </c>
      <c r="CW6" s="36">
        <f>IF(CW7="",NA(),CW7)</f>
        <v>98.13</v>
      </c>
      <c r="CX6" s="36">
        <f t="shared" ref="CX6:DF6" si="11">IF(CX7="",NA(),CX7)</f>
        <v>98.87</v>
      </c>
      <c r="CY6" s="36">
        <f t="shared" si="11"/>
        <v>99.16</v>
      </c>
      <c r="CZ6" s="36">
        <f t="shared" si="11"/>
        <v>99.08</v>
      </c>
      <c r="DA6" s="36">
        <f t="shared" si="11"/>
        <v>99.12</v>
      </c>
      <c r="DB6" s="36">
        <f t="shared" si="11"/>
        <v>100.05</v>
      </c>
      <c r="DC6" s="36">
        <f t="shared" si="11"/>
        <v>100.05</v>
      </c>
      <c r="DD6" s="36">
        <f t="shared" si="11"/>
        <v>100.08</v>
      </c>
      <c r="DE6" s="36">
        <f t="shared" si="11"/>
        <v>100</v>
      </c>
      <c r="DF6" s="36">
        <f t="shared" si="11"/>
        <v>100.16</v>
      </c>
      <c r="DG6" s="35" t="str">
        <f>IF(DG7="","",IF(DG7="-","【-】","【"&amp;SUBSTITUTE(TEXT(DG7,"#,##0.00"),"-","△")&amp;"】"))</f>
        <v>【100.16】</v>
      </c>
      <c r="DH6" s="36">
        <f>IF(DH7="",NA(),DH7)</f>
        <v>48.25</v>
      </c>
      <c r="DI6" s="36">
        <f t="shared" ref="DI6:DQ6" si="12">IF(DI7="",NA(),DI7)</f>
        <v>49.23</v>
      </c>
      <c r="DJ6" s="36">
        <f t="shared" si="12"/>
        <v>50.27</v>
      </c>
      <c r="DK6" s="36">
        <f t="shared" si="12"/>
        <v>51.65</v>
      </c>
      <c r="DL6" s="36">
        <f t="shared" si="12"/>
        <v>52.35</v>
      </c>
      <c r="DM6" s="36">
        <f t="shared" si="12"/>
        <v>53.56</v>
      </c>
      <c r="DN6" s="36">
        <f t="shared" si="12"/>
        <v>54.73</v>
      </c>
      <c r="DO6" s="36">
        <f t="shared" si="12"/>
        <v>55.77</v>
      </c>
      <c r="DP6" s="36">
        <f t="shared" si="12"/>
        <v>56.48</v>
      </c>
      <c r="DQ6" s="36">
        <f t="shared" si="12"/>
        <v>57.5</v>
      </c>
      <c r="DR6" s="35" t="str">
        <f>IF(DR7="","",IF(DR7="-","【-】","【"&amp;SUBSTITUTE(TEXT(DR7,"#,##0.00"),"-","△")&amp;"】"))</f>
        <v>【57.50】</v>
      </c>
      <c r="DS6" s="36">
        <f>IF(DS7="",NA(),DS7)</f>
        <v>16.91</v>
      </c>
      <c r="DT6" s="36">
        <f t="shared" ref="DT6:EB6" si="13">IF(DT7="",NA(),DT7)</f>
        <v>26.21</v>
      </c>
      <c r="DU6" s="36">
        <f t="shared" si="13"/>
        <v>30.57</v>
      </c>
      <c r="DV6" s="36">
        <f t="shared" si="13"/>
        <v>30.56</v>
      </c>
      <c r="DW6" s="36">
        <f t="shared" si="13"/>
        <v>38.22</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1.22</v>
      </c>
      <c r="EE6" s="36">
        <f t="shared" ref="EE6:EM6" si="14">IF(EE7="",NA(),EE7)</f>
        <v>0.1</v>
      </c>
      <c r="EF6" s="36">
        <f t="shared" si="14"/>
        <v>0.45</v>
      </c>
      <c r="EG6" s="35">
        <f t="shared" si="14"/>
        <v>0</v>
      </c>
      <c r="EH6" s="36">
        <f t="shared" si="14"/>
        <v>1.22</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470007</v>
      </c>
      <c r="D7" s="38">
        <v>46</v>
      </c>
      <c r="E7" s="38">
        <v>1</v>
      </c>
      <c r="F7" s="38">
        <v>0</v>
      </c>
      <c r="G7" s="38">
        <v>2</v>
      </c>
      <c r="H7" s="38" t="s">
        <v>93</v>
      </c>
      <c r="I7" s="38" t="s">
        <v>94</v>
      </c>
      <c r="J7" s="38" t="s">
        <v>95</v>
      </c>
      <c r="K7" s="38" t="s">
        <v>96</v>
      </c>
      <c r="L7" s="38" t="s">
        <v>97</v>
      </c>
      <c r="M7" s="38" t="s">
        <v>98</v>
      </c>
      <c r="N7" s="39" t="s">
        <v>99</v>
      </c>
      <c r="O7" s="39">
        <v>83.57</v>
      </c>
      <c r="P7" s="39">
        <v>99.64</v>
      </c>
      <c r="Q7" s="39">
        <v>0</v>
      </c>
      <c r="R7" s="39">
        <v>1485484</v>
      </c>
      <c r="S7" s="39">
        <v>2282.59</v>
      </c>
      <c r="T7" s="39">
        <v>650.79</v>
      </c>
      <c r="U7" s="39">
        <v>1335259</v>
      </c>
      <c r="V7" s="39">
        <v>706.14</v>
      </c>
      <c r="W7" s="39">
        <v>1890.93</v>
      </c>
      <c r="X7" s="39">
        <v>103.46</v>
      </c>
      <c r="Y7" s="39">
        <v>102.39</v>
      </c>
      <c r="Z7" s="39">
        <v>101.26</v>
      </c>
      <c r="AA7" s="39">
        <v>103.02</v>
      </c>
      <c r="AB7" s="39">
        <v>104.15</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165.03</v>
      </c>
      <c r="AU7" s="39">
        <v>179.34</v>
      </c>
      <c r="AV7" s="39">
        <v>187.42</v>
      </c>
      <c r="AW7" s="39">
        <v>178.27</v>
      </c>
      <c r="AX7" s="39">
        <v>188.6</v>
      </c>
      <c r="AY7" s="39">
        <v>224.41</v>
      </c>
      <c r="AZ7" s="39">
        <v>243.44</v>
      </c>
      <c r="BA7" s="39">
        <v>258.49</v>
      </c>
      <c r="BB7" s="39">
        <v>271.10000000000002</v>
      </c>
      <c r="BC7" s="39">
        <v>284.45</v>
      </c>
      <c r="BD7" s="39">
        <v>284.45</v>
      </c>
      <c r="BE7" s="39">
        <v>430.57</v>
      </c>
      <c r="BF7" s="39">
        <v>418.7</v>
      </c>
      <c r="BG7" s="39">
        <v>404.71</v>
      </c>
      <c r="BH7" s="39">
        <v>392.64</v>
      </c>
      <c r="BI7" s="39">
        <v>383.09</v>
      </c>
      <c r="BJ7" s="39">
        <v>320.31</v>
      </c>
      <c r="BK7" s="39">
        <v>303.26</v>
      </c>
      <c r="BL7" s="39">
        <v>290.31</v>
      </c>
      <c r="BM7" s="39">
        <v>272.95999999999998</v>
      </c>
      <c r="BN7" s="39">
        <v>260.95999999999998</v>
      </c>
      <c r="BO7" s="39">
        <v>260.95999999999998</v>
      </c>
      <c r="BP7" s="39">
        <v>105.02</v>
      </c>
      <c r="BQ7" s="39">
        <v>102.8</v>
      </c>
      <c r="BR7" s="39">
        <v>100.91</v>
      </c>
      <c r="BS7" s="39">
        <v>104.31</v>
      </c>
      <c r="BT7" s="39">
        <v>106.49</v>
      </c>
      <c r="BU7" s="39">
        <v>113.88</v>
      </c>
      <c r="BV7" s="39">
        <v>114.14</v>
      </c>
      <c r="BW7" s="39">
        <v>112.83</v>
      </c>
      <c r="BX7" s="39">
        <v>112.84</v>
      </c>
      <c r="BY7" s="39">
        <v>110.77</v>
      </c>
      <c r="BZ7" s="39">
        <v>110.77</v>
      </c>
      <c r="CA7" s="39">
        <v>97.35</v>
      </c>
      <c r="CB7" s="39">
        <v>99.46</v>
      </c>
      <c r="CC7" s="39">
        <v>101.32</v>
      </c>
      <c r="CD7" s="39">
        <v>98.02</v>
      </c>
      <c r="CE7" s="39">
        <v>96.01</v>
      </c>
      <c r="CF7" s="39">
        <v>74.02</v>
      </c>
      <c r="CG7" s="39">
        <v>73.03</v>
      </c>
      <c r="CH7" s="39">
        <v>73.86</v>
      </c>
      <c r="CI7" s="39">
        <v>73.849999999999994</v>
      </c>
      <c r="CJ7" s="39">
        <v>73.180000000000007</v>
      </c>
      <c r="CK7" s="39">
        <v>73.180000000000007</v>
      </c>
      <c r="CL7" s="39">
        <v>70.569999999999993</v>
      </c>
      <c r="CM7" s="39">
        <v>70.28</v>
      </c>
      <c r="CN7" s="39">
        <v>70.17</v>
      </c>
      <c r="CO7" s="39">
        <v>70.27</v>
      </c>
      <c r="CP7" s="39">
        <v>70.03</v>
      </c>
      <c r="CQ7" s="39">
        <v>61.66</v>
      </c>
      <c r="CR7" s="39">
        <v>62.19</v>
      </c>
      <c r="CS7" s="39">
        <v>61.77</v>
      </c>
      <c r="CT7" s="39">
        <v>61.69</v>
      </c>
      <c r="CU7" s="39">
        <v>62.26</v>
      </c>
      <c r="CV7" s="39">
        <v>62.26</v>
      </c>
      <c r="CW7" s="39">
        <v>98.13</v>
      </c>
      <c r="CX7" s="39">
        <v>98.87</v>
      </c>
      <c r="CY7" s="39">
        <v>99.16</v>
      </c>
      <c r="CZ7" s="39">
        <v>99.08</v>
      </c>
      <c r="DA7" s="39">
        <v>99.12</v>
      </c>
      <c r="DB7" s="39">
        <v>100.05</v>
      </c>
      <c r="DC7" s="39">
        <v>100.05</v>
      </c>
      <c r="DD7" s="39">
        <v>100.08</v>
      </c>
      <c r="DE7" s="39">
        <v>100</v>
      </c>
      <c r="DF7" s="39">
        <v>100.16</v>
      </c>
      <c r="DG7" s="39">
        <v>100.16</v>
      </c>
      <c r="DH7" s="39">
        <v>48.25</v>
      </c>
      <c r="DI7" s="39">
        <v>49.23</v>
      </c>
      <c r="DJ7" s="39">
        <v>50.27</v>
      </c>
      <c r="DK7" s="39">
        <v>51.65</v>
      </c>
      <c r="DL7" s="39">
        <v>52.35</v>
      </c>
      <c r="DM7" s="39">
        <v>53.56</v>
      </c>
      <c r="DN7" s="39">
        <v>54.73</v>
      </c>
      <c r="DO7" s="39">
        <v>55.77</v>
      </c>
      <c r="DP7" s="39">
        <v>56.48</v>
      </c>
      <c r="DQ7" s="39">
        <v>57.5</v>
      </c>
      <c r="DR7" s="39">
        <v>57.5</v>
      </c>
      <c r="DS7" s="39">
        <v>16.91</v>
      </c>
      <c r="DT7" s="39">
        <v>26.21</v>
      </c>
      <c r="DU7" s="39">
        <v>30.57</v>
      </c>
      <c r="DV7" s="39">
        <v>30.56</v>
      </c>
      <c r="DW7" s="39">
        <v>38.22</v>
      </c>
      <c r="DX7" s="39">
        <v>19.440000000000001</v>
      </c>
      <c r="DY7" s="39">
        <v>22.46</v>
      </c>
      <c r="DZ7" s="39">
        <v>25.84</v>
      </c>
      <c r="EA7" s="39">
        <v>27.61</v>
      </c>
      <c r="EB7" s="39">
        <v>30.3</v>
      </c>
      <c r="EC7" s="39">
        <v>30.3</v>
      </c>
      <c r="ED7" s="39">
        <v>1.22</v>
      </c>
      <c r="EE7" s="39">
        <v>0.1</v>
      </c>
      <c r="EF7" s="39">
        <v>0.45</v>
      </c>
      <c r="EG7" s="39">
        <v>0</v>
      </c>
      <c r="EH7" s="39">
        <v>1.22</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2021-12-03T07:00:01Z</dcterms:created>
  <dcterms:modified xsi:type="dcterms:W3CDTF">2022-01-19T23:40:42Z</dcterms:modified>
  <cp:category/>
</cp:coreProperties>
</file>