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2\11_経営分析表の分析等について\01_経営分析表\"/>
    </mc:Choice>
  </mc:AlternateContent>
  <workbookProtection workbookAlgorithmName="SHA-512" workbookHashValue="JzrbGu5AbpPAhve35m1AFsEZRGgKVICU+Q1ToJf2DGLDWka010eUIKM9oSIhLc6subQnPy4SHIe//1l+dPoytw==" workbookSaltValue="TV5r5H0Hy0tT1vAmJSlJ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<sst xmlns="http://schemas.openxmlformats.org/spreadsheetml/2006/main" count="231" uniqueCount="118">
  <si>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</si>
  <si>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</si>
  <si>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</si>
  <si>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</si>
  <si>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</si>
  <si>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</si>
  <si>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</si>
  <si>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</si>
  <si>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</si>
  <si>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</si>
  <si>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</si>
  <si>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</si>
  <si>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</si>
  <si>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</si>
  <si>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</si>
  <si>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</si>
  <si>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</si>
  <si>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</si>
  <si>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</si>
  <si>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</si>
  <si>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</si>
  <si>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</si>
  <si>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</si>
  <si>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</si>
  <si>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</si>
  <si>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</si>
  <si>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</si>
  <si>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</si>
  <si>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</si>
  <si>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</si>
  <si>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</si>
  <si>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</si>
  <si>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</si>
  <si>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</si>
  <si>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</si>
  <si>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</si>
  <si>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</si>
  <si>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</si>
  <si>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</si>
  <si>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</si>
  <si>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</si>
  <si>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</si>
  <si>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</si>
  <si>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</si>
  <si>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</si>
  <si>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</si>
  <si>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</si>
  <si>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</si>
  <si>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</si>
  <si>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</si>
  <si>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</si>
  <si>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</si>
  <si>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</si>
  <si>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</si>
  <si>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</si>
  <si>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</si>
  <si>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</si>
  <si>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</si>
  <si>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</si>
  <si>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</si>
  <si>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</si>
  <si>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</si>
  <si>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</si>
  <si>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</si>
  <si>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</si>
  <si>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</si>
  <si>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</si>
  <si>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</si>
  <si>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</si>
  <si>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</si>
  <si>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</si>
  <si>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</si>
  <si>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</si>
  <si>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</si>
  <si>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</si>
  <si>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</si>
  <si>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</si>
  <si>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</si>
  <si>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</si>
  <si>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</si>
  <si>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</si>
  <si>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</si>
  <si>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</si>
  <si>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</si>
  <si>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</si>
  <si>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</si>
  <si>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</si>
  <si>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</si>
  <si>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</si>
  <si>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</si>
  <si>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</si>
  <si>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</si>
  <si>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</si>
  <si>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</si>
  <si>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</si>
  <si>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</si>
  <si>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</si>
  <si>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</si>
  <si>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</si>
  <si>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</si>
  <si>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</si>
  <si>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</si>
  <si>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</si>
  <si>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</si>
  <si>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</si>
  <si>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</si>
  <si>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</si>
  <si>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</si>
  <si>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</si>
  <si>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</si>
  <si>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</si>
  <si>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</si>
  <si>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</si>
  <si>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</si>
  <si>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</si>
  <si>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「管渠老朽化率」は類似団体平均より低率で、施設の老朽化は比較的進んでいない状況であることから、「管渠改善率」も類似団体平均を下回っている状況です。
</t>
    <phoneticPr fontId="4"/>
  </si>
  <si>
    <t xml:space="preserve">　本市下水道事業は安定的な経営状況となっており、当面は同様の状況で推移する見込みです。
　しかしながら、長期的には、人口減少により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
</t>
    <phoneticPr fontId="4"/>
  </si>
  <si>
    <t>　「経常収支比率」、「経費回収率」は100%以上で推移し、累積欠損金も生じていないことや、「汚水処理原価」も類似団体平均と同等となっていることから、安定的な経営状況にあると言えます。
　「流動比率」は100%を下回っていますが、経営状況は黒字であり、企業債償還の財源も確保できていることから、支払能力に問題はありません。
　また、「企業債残高対事業規模比率」は、類似団体平均を上回っていますが、年々減少して推移してきました。令和２年度決算では営業収益の減少により増加しましたが、今後も企業債の償還額が借入額を上回る見込みから、企業債残高は減少する見込みとなっています。
　この他、「施設利用率」は類似団体平均よりも高率で推移しております（※）。
※
「施設利用率」について、表に記載のＨ28年度～Ｈ30年度本市実績は、国への実績報告時の数値ですが、その後の訂正により、正しくは次の通りとなります。
H28：71.21、H29：73.27、H30：73.27。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</si>
</sst>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c:v>
                </c:pt>
                <c:pt idx="1">
                  <c:v>0.03</c:v>
                </c:pt>
                <c:pt idx="2">
                  <c:v>0.13</c:v>
                </c:pt>
                <c:pt idx="3">
                  <c:v>0.2</c:v>
                </c:pt>
                <c:pt idx="4">
                  <c:v>0.25</c:v>
                </c:pt>
              </c:numCache>
            </c:numRef>
          </c:val>
          <c:extLst>
            <c:ext xmlns:c16="http://schemas.microsoft.com/office/drawing/2014/chart" uri="{C3380CC4-5D6E-409C-BE32-E72D297353CC}">
              <c16:uniqueId val="{00000000-2553-406B-B763-9630C402DD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2553-406B-B763-9630C402DD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86.78</c:v>
                </c:pt>
                <c:pt idx="1">
                  <c:v>88.83</c:v>
                </c:pt>
                <c:pt idx="2">
                  <c:v>88.83</c:v>
                </c:pt>
                <c:pt idx="3">
                  <c:v>75.72</c:v>
                </c:pt>
                <c:pt idx="4">
                  <c:v>63.8</c:v>
                </c:pt>
              </c:numCache>
            </c:numRef>
          </c:val>
          <c:extLst>
            <c:ext xmlns:c16="http://schemas.microsoft.com/office/drawing/2014/chart" uri="{C3380CC4-5D6E-409C-BE32-E72D297353CC}">
              <c16:uniqueId val="{00000000-3412-4DEA-B6DA-92DFAB5BD0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3412-4DEA-B6DA-92DFAB5BD0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99.61</c:v>
                </c:pt>
                <c:pt idx="1">
                  <c:v>99.63</c:v>
                </c:pt>
                <c:pt idx="2">
                  <c:v>99.65</c:v>
                </c:pt>
                <c:pt idx="3">
                  <c:v>99.73</c:v>
                </c:pt>
                <c:pt idx="4">
                  <c:v>99.69</c:v>
                </c:pt>
              </c:numCache>
            </c:numRef>
          </c:val>
          <c:extLst>
            <c:ext xmlns:c16="http://schemas.microsoft.com/office/drawing/2014/chart" uri="{C3380CC4-5D6E-409C-BE32-E72D297353CC}">
              <c16:uniqueId val="{00000000-E9CA-4F11-84FC-A5316C5F34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E9CA-4F11-84FC-A5316C5F34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112.89</c:v>
                </c:pt>
                <c:pt idx="1">
                  <c:v>111.03</c:v>
                </c:pt>
                <c:pt idx="2">
                  <c:v>110.75</c:v>
                </c:pt>
                <c:pt idx="3">
                  <c:v>110.99</c:v>
                </c:pt>
                <c:pt idx="4">
                  <c:v>107.55</c:v>
                </c:pt>
              </c:numCache>
            </c:numRef>
          </c:val>
          <c:extLst>
            <c:ext xmlns:c16="http://schemas.microsoft.com/office/drawing/2014/chart" uri="{C3380CC4-5D6E-409C-BE32-E72D297353CC}">
              <c16:uniqueId val="{00000000-ACB9-4E9B-9E1C-7F3A23B293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ACB9-4E9B-9E1C-7F3A23B293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39.94</c:v>
                </c:pt>
                <c:pt idx="1">
                  <c:v>40.58</c:v>
                </c:pt>
                <c:pt idx="2">
                  <c:v>41.37</c:v>
                </c:pt>
                <c:pt idx="3">
                  <c:v>42.4</c:v>
                </c:pt>
                <c:pt idx="4">
                  <c:v>43.29</c:v>
                </c:pt>
              </c:numCache>
            </c:numRef>
          </c:val>
          <c:extLst>
            <c:ext xmlns:c16="http://schemas.microsoft.com/office/drawing/2014/chart" uri="{C3380CC4-5D6E-409C-BE32-E72D297353CC}">
              <c16:uniqueId val="{00000000-84F5-4B0E-AF9D-12564DA365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84F5-4B0E-AF9D-12564DA365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5.43</c:v>
                </c:pt>
                <c:pt idx="1">
                  <c:v>5.93</c:v>
                </c:pt>
                <c:pt idx="2">
                  <c:v>6.71</c:v>
                </c:pt>
                <c:pt idx="3">
                  <c:v>8.1199999999999992</c:v>
                </c:pt>
                <c:pt idx="4">
                  <c:v>9.92</c:v>
                </c:pt>
              </c:numCache>
            </c:numRef>
          </c:val>
          <c:extLst>
            <c:ext xmlns:c16="http://schemas.microsoft.com/office/drawing/2014/chart" uri="{C3380CC4-5D6E-409C-BE32-E72D297353CC}">
              <c16:uniqueId val="{00000000-1358-42FA-AB81-EE28525DC9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1358-42FA-AB81-EE28525DC9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CE-438E-BAB7-05EC092D17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6DCE-438E-BAB7-05EC092D17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82.51</c:v>
                </c:pt>
                <c:pt idx="1">
                  <c:v>78.099999999999994</c:v>
                </c:pt>
                <c:pt idx="2">
                  <c:v>74.69</c:v>
                </c:pt>
                <c:pt idx="3">
                  <c:v>67.39</c:v>
                </c:pt>
                <c:pt idx="4">
                  <c:v>59.22</c:v>
                </c:pt>
              </c:numCache>
            </c:numRef>
          </c:val>
          <c:extLst>
            <c:ext xmlns:c16="http://schemas.microsoft.com/office/drawing/2014/chart" uri="{C3380CC4-5D6E-409C-BE32-E72D297353CC}">
              <c16:uniqueId val="{00000000-8309-4C7C-8944-FDDC162790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8309-4C7C-8944-FDDC162790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686.4</c:v>
                </c:pt>
                <c:pt idx="1">
                  <c:v>660.6</c:v>
                </c:pt>
                <c:pt idx="2">
                  <c:v>642.27</c:v>
                </c:pt>
                <c:pt idx="3">
                  <c:v>624.37</c:v>
                </c:pt>
                <c:pt idx="4">
                  <c:v>663.15</c:v>
                </c:pt>
              </c:numCache>
            </c:numRef>
          </c:val>
          <c:extLst>
            <c:ext xmlns:c16="http://schemas.microsoft.com/office/drawing/2014/chart" uri="{C3380CC4-5D6E-409C-BE32-E72D297353CC}">
              <c16:uniqueId val="{00000000-0572-40EA-B7A0-C68DF8B9A0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0572-40EA-B7A0-C68DF8B9A0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126.15</c:v>
                </c:pt>
                <c:pt idx="1">
                  <c:v>121.57</c:v>
                </c:pt>
                <c:pt idx="2">
                  <c:v>124.17</c:v>
                </c:pt>
                <c:pt idx="3">
                  <c:v>123.79</c:v>
                </c:pt>
                <c:pt idx="4">
                  <c:v>115.87</c:v>
                </c:pt>
              </c:numCache>
            </c:numRef>
          </c:val>
          <c:extLst>
            <c:ext xmlns:c16="http://schemas.microsoft.com/office/drawing/2014/chart" uri="{C3380CC4-5D6E-409C-BE32-E72D297353CC}">
              <c16:uniqueId val="{00000000-333E-4097-B6C8-9A39A47DEE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333E-4097-B6C8-9A39A47DEE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118.15</c:v>
                </c:pt>
                <c:pt idx="1">
                  <c:v>123.09</c:v>
                </c:pt>
                <c:pt idx="2">
                  <c:v>119.74</c:v>
                </c:pt>
                <c:pt idx="3">
                  <c:v>119.85</c:v>
                </c:pt>
                <c:pt idx="4">
                  <c:v>115.7</c:v>
                </c:pt>
              </c:numCache>
            </c:numRef>
          </c:val>
          <c:extLst>
            <c:ext xmlns:c16="http://schemas.microsoft.com/office/drawing/2014/chart" uri="{C3380CC4-5D6E-409C-BE32-E72D297353CC}">
              <c16:uniqueId val="{00000000-A7BF-42C2-8F0A-5925CAA499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A7BF-42C2-8F0A-5925CAA499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仙台市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1065932</v>
      </c>
      <c r="AM8" s="69"/>
      <c r="AN8" s="69"/>
      <c r="AO8" s="69"/>
      <c r="AP8" s="69"/>
      <c r="AQ8" s="69"/>
      <c r="AR8" s="69"/>
      <c r="AS8" s="69"/>
      <c r="AT8" s="68">
        <f>データ!T6</f>
        <v>786.35</v>
      </c>
      <c r="AU8" s="68"/>
      <c r="AV8" s="68"/>
      <c r="AW8" s="68"/>
      <c r="AX8" s="68"/>
      <c r="AY8" s="68"/>
      <c r="AZ8" s="68"/>
      <c r="BA8" s="68"/>
      <c r="BB8" s="68">
        <f>データ!U6</f>
        <v>1355.54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v>
      </c>
      <c r="J10" s="68"/>
      <c r="K10" s="68"/>
      <c r="L10" s="68"/>
      <c r="M10" s="68"/>
      <c r="N10" s="68"/>
      <c r="O10" s="68"/>
      <c r="P10" s="68">
        <f>データ!P6</f>
        <v>98.46</v>
      </c>
      <c r="Q10" s="68"/>
      <c r="R10" s="68"/>
      <c r="S10" s="68"/>
      <c r="T10" s="68"/>
      <c r="U10" s="68"/>
      <c r="V10" s="68"/>
      <c r="W10" s="68">
        <f>データ!Q6</f>
        <v>84.18</v>
      </c>
      <c r="X10" s="68"/>
      <c r="Y10" s="68"/>
      <c r="Z10" s="68"/>
      <c r="AA10" s="68"/>
      <c r="AB10" s="68"/>
      <c r="AC10" s="68"/>
      <c r="AD10" s="69">
        <f>データ!R6</f>
        <v>1917</v>
      </c>
      <c r="AE10" s="69"/>
      <c r="AF10" s="69"/>
      <c r="AG10" s="69"/>
      <c r="AH10" s="69"/>
      <c r="AI10" s="69"/>
      <c r="AJ10" s="69"/>
      <c r="AK10" s="2"/>
      <c r="AL10" s="69">
        <f>データ!V6</f>
        <v>1046847</v>
      </c>
      <c r="AM10" s="69"/>
      <c r="AN10" s="69"/>
      <c r="AO10" s="69"/>
      <c r="AP10" s="69"/>
      <c r="AQ10" s="69"/>
      <c r="AR10" s="69"/>
      <c r="AS10" s="69"/>
      <c r="AT10" s="68">
        <f>データ!W6</f>
        <v>170.48</v>
      </c>
      <c r="AU10" s="68"/>
      <c r="AV10" s="68"/>
      <c r="AW10" s="68"/>
      <c r="AX10" s="68"/>
      <c r="AY10" s="68"/>
      <c r="AZ10" s="68"/>
      <c r="BA10" s="68"/>
      <c r="BB10" s="68">
        <f>データ!X6</f>
        <v>6140.59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y8v+aScZHCCuHazl97Ligpp4wwBTGDRSe6rQQD4WhYh5hUu6L51m9jtTkqG+BpVfny56BfsDIq44Ly1051DLg==" saltValue="lmyThMJ+mRB0ocCAUt8U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41009</v>
      </c>
      <c r="D6" s="33">
        <f t="shared" si="3"/>
        <v>46</v>
      </c>
      <c r="E6" s="33">
        <f t="shared" si="3"/>
        <v>17</v>
      </c>
      <c r="F6" s="33">
        <f t="shared" si="3"/>
        <v>1</v>
      </c>
      <c r="G6" s="33">
        <f t="shared" si="3"/>
        <v>0</v>
      </c>
      <c r="H6" s="33" t="str">
        <f t="shared" si="3"/>
        <v>宮城県　仙台市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70</v>
      </c>
      <c r="P6" s="34">
        <f t="shared" si="3"/>
        <v>98.46</v>
      </c>
      <c r="Q6" s="34">
        <f t="shared" si="3"/>
        <v>84.18</v>
      </c>
      <c r="R6" s="34">
        <f t="shared" si="3"/>
        <v>1917</v>
      </c>
      <c r="S6" s="34">
        <f t="shared" si="3"/>
        <v>1065932</v>
      </c>
      <c r="T6" s="34">
        <f t="shared" si="3"/>
        <v>786.35</v>
      </c>
      <c r="U6" s="34">
        <f t="shared" si="3"/>
        <v>1355.54</v>
      </c>
      <c r="V6" s="34">
        <f t="shared" si="3"/>
        <v>1046847</v>
      </c>
      <c r="W6" s="34">
        <f t="shared" si="3"/>
        <v>170.48</v>
      </c>
      <c r="X6" s="34">
        <f t="shared" si="3"/>
        <v>6140.59</v>
      </c>
      <c r="Y6" s="35">
        <f>IF(Y7="",NA(),Y7)</f>
        <v>112.89</v>
      </c>
      <c r="Z6" s="35">
        <f t="shared" ref="Z6:AH6" si="4">IF(Z7="",NA(),Z7)</f>
        <v>111.03</v>
      </c>
      <c r="AA6" s="35">
        <f t="shared" si="4"/>
        <v>110.75</v>
      </c>
      <c r="AB6" s="35">
        <f t="shared" si="4"/>
        <v>110.99</v>
      </c>
      <c r="AC6" s="35">
        <f t="shared" si="4"/>
        <v>107.55</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82.51</v>
      </c>
      <c r="AV6" s="35">
        <f t="shared" ref="AV6:BD6" si="6">IF(AV7="",NA(),AV7)</f>
        <v>78.099999999999994</v>
      </c>
      <c r="AW6" s="35">
        <f t="shared" si="6"/>
        <v>74.69</v>
      </c>
      <c r="AX6" s="35">
        <f t="shared" si="6"/>
        <v>67.39</v>
      </c>
      <c r="AY6" s="35">
        <f t="shared" si="6"/>
        <v>59.22</v>
      </c>
      <c r="AZ6" s="35">
        <f t="shared" si="6"/>
        <v>59.45</v>
      </c>
      <c r="BA6" s="35">
        <f t="shared" si="6"/>
        <v>64.94</v>
      </c>
      <c r="BB6" s="35">
        <f t="shared" si="6"/>
        <v>70.08</v>
      </c>
      <c r="BC6" s="35">
        <f t="shared" si="6"/>
        <v>72.92</v>
      </c>
      <c r="BD6" s="35">
        <f t="shared" si="6"/>
        <v>71.39</v>
      </c>
      <c r="BE6" s="34" t="str">
        <f>IF(BE7="","",IF(BE7="-","【-】","【"&amp;SUBSTITUTE(TEXT(BE7,"#,##0.00"),"-","△")&amp;"】"))</f>
        <v>【67.52】</v>
      </c>
      <c r="BF6" s="35">
        <f>IF(BF7="",NA(),BF7)</f>
        <v>686.4</v>
      </c>
      <c r="BG6" s="35">
        <f t="shared" ref="BG6:BO6" si="7">IF(BG7="",NA(),BG7)</f>
        <v>660.6</v>
      </c>
      <c r="BH6" s="35">
        <f t="shared" si="7"/>
        <v>642.27</v>
      </c>
      <c r="BI6" s="35">
        <f t="shared" si="7"/>
        <v>624.37</v>
      </c>
      <c r="BJ6" s="35">
        <f t="shared" si="7"/>
        <v>663.15</v>
      </c>
      <c r="BK6" s="35">
        <f t="shared" si="7"/>
        <v>576.02</v>
      </c>
      <c r="BL6" s="35">
        <f t="shared" si="7"/>
        <v>549.48</v>
      </c>
      <c r="BM6" s="35">
        <f t="shared" si="7"/>
        <v>537.13</v>
      </c>
      <c r="BN6" s="35">
        <f t="shared" si="7"/>
        <v>531.38</v>
      </c>
      <c r="BO6" s="35">
        <f t="shared" si="7"/>
        <v>551.04</v>
      </c>
      <c r="BP6" s="34" t="str">
        <f>IF(BP7="","",IF(BP7="-","【-】","【"&amp;SUBSTITUTE(TEXT(BP7,"#,##0.00"),"-","△")&amp;"】"))</f>
        <v>【705.21】</v>
      </c>
      <c r="BQ6" s="35">
        <f>IF(BQ7="",NA(),BQ7)</f>
        <v>126.15</v>
      </c>
      <c r="BR6" s="35">
        <f t="shared" ref="BR6:BZ6" si="8">IF(BR7="",NA(),BR7)</f>
        <v>121.57</v>
      </c>
      <c r="BS6" s="35">
        <f t="shared" si="8"/>
        <v>124.17</v>
      </c>
      <c r="BT6" s="35">
        <f t="shared" si="8"/>
        <v>123.79</v>
      </c>
      <c r="BU6" s="35">
        <f t="shared" si="8"/>
        <v>115.87</v>
      </c>
      <c r="BV6" s="35">
        <f t="shared" si="8"/>
        <v>113.34</v>
      </c>
      <c r="BW6" s="35">
        <f t="shared" si="8"/>
        <v>113.83</v>
      </c>
      <c r="BX6" s="35">
        <f t="shared" si="8"/>
        <v>112.43</v>
      </c>
      <c r="BY6" s="35">
        <f t="shared" si="8"/>
        <v>110.92</v>
      </c>
      <c r="BZ6" s="35">
        <f t="shared" si="8"/>
        <v>105.67</v>
      </c>
      <c r="CA6" s="34" t="str">
        <f>IF(CA7="","",IF(CA7="-","【-】","【"&amp;SUBSTITUTE(TEXT(CA7,"#,##0.00"),"-","△")&amp;"】"))</f>
        <v>【98.96】</v>
      </c>
      <c r="CB6" s="35">
        <f>IF(CB7="",NA(),CB7)</f>
        <v>118.15</v>
      </c>
      <c r="CC6" s="35">
        <f t="shared" ref="CC6:CK6" si="9">IF(CC7="",NA(),CC7)</f>
        <v>123.09</v>
      </c>
      <c r="CD6" s="35">
        <f t="shared" si="9"/>
        <v>119.74</v>
      </c>
      <c r="CE6" s="35">
        <f t="shared" si="9"/>
        <v>119.85</v>
      </c>
      <c r="CF6" s="35">
        <f t="shared" si="9"/>
        <v>115.7</v>
      </c>
      <c r="CG6" s="35">
        <f t="shared" si="9"/>
        <v>117.4</v>
      </c>
      <c r="CH6" s="35">
        <f t="shared" si="9"/>
        <v>116.87</v>
      </c>
      <c r="CI6" s="35">
        <f t="shared" si="9"/>
        <v>118.55</v>
      </c>
      <c r="CJ6" s="35">
        <f t="shared" si="9"/>
        <v>119.33</v>
      </c>
      <c r="CK6" s="35">
        <f t="shared" si="9"/>
        <v>118.72</v>
      </c>
      <c r="CL6" s="34" t="str">
        <f>IF(CL7="","",IF(CL7="-","【-】","【"&amp;SUBSTITUTE(TEXT(CL7,"#,##0.00"),"-","△")&amp;"】"))</f>
        <v>【134.52】</v>
      </c>
      <c r="CM6" s="35">
        <f>IF(CM7="",NA(),CM7)</f>
        <v>86.78</v>
      </c>
      <c r="CN6" s="35">
        <f t="shared" ref="CN6:CV6" si="10">IF(CN7="",NA(),CN7)</f>
        <v>88.83</v>
      </c>
      <c r="CO6" s="35">
        <f t="shared" si="10"/>
        <v>88.83</v>
      </c>
      <c r="CP6" s="35">
        <f t="shared" si="10"/>
        <v>75.72</v>
      </c>
      <c r="CQ6" s="35">
        <f t="shared" si="10"/>
        <v>63.8</v>
      </c>
      <c r="CR6" s="35">
        <f t="shared" si="10"/>
        <v>59.16</v>
      </c>
      <c r="CS6" s="35">
        <f t="shared" si="10"/>
        <v>59.44</v>
      </c>
      <c r="CT6" s="35">
        <f t="shared" si="10"/>
        <v>57.38</v>
      </c>
      <c r="CU6" s="35">
        <f t="shared" si="10"/>
        <v>58.09</v>
      </c>
      <c r="CV6" s="35">
        <f t="shared" si="10"/>
        <v>58.16</v>
      </c>
      <c r="CW6" s="34" t="str">
        <f>IF(CW7="","",IF(CW7="-","【-】","【"&amp;SUBSTITUTE(TEXT(CW7,"#,##0.00"),"-","△")&amp;"】"))</f>
        <v>【59.57】</v>
      </c>
      <c r="CX6" s="35">
        <f>IF(CX7="",NA(),CX7)</f>
        <v>99.61</v>
      </c>
      <c r="CY6" s="35">
        <f t="shared" ref="CY6:DG6" si="11">IF(CY7="",NA(),CY7)</f>
        <v>99.63</v>
      </c>
      <c r="CZ6" s="35">
        <f t="shared" si="11"/>
        <v>99.65</v>
      </c>
      <c r="DA6" s="35">
        <f t="shared" si="11"/>
        <v>99.73</v>
      </c>
      <c r="DB6" s="35">
        <f t="shared" si="11"/>
        <v>99.69</v>
      </c>
      <c r="DC6" s="35">
        <f t="shared" si="11"/>
        <v>98.86</v>
      </c>
      <c r="DD6" s="35">
        <f t="shared" si="11"/>
        <v>98.9</v>
      </c>
      <c r="DE6" s="35">
        <f t="shared" si="11"/>
        <v>98.98</v>
      </c>
      <c r="DF6" s="35">
        <f t="shared" si="11"/>
        <v>99.01</v>
      </c>
      <c r="DG6" s="35">
        <f t="shared" si="11"/>
        <v>99.1</v>
      </c>
      <c r="DH6" s="34" t="str">
        <f>IF(DH7="","",IF(DH7="-","【-】","【"&amp;SUBSTITUTE(TEXT(DH7,"#,##0.00"),"-","△")&amp;"】"))</f>
        <v>【95.57】</v>
      </c>
      <c r="DI6" s="35">
        <f>IF(DI7="",NA(),DI7)</f>
        <v>39.94</v>
      </c>
      <c r="DJ6" s="35">
        <f t="shared" ref="DJ6:DR6" si="12">IF(DJ7="",NA(),DJ7)</f>
        <v>40.58</v>
      </c>
      <c r="DK6" s="35">
        <f t="shared" si="12"/>
        <v>41.37</v>
      </c>
      <c r="DL6" s="35">
        <f t="shared" si="12"/>
        <v>42.4</v>
      </c>
      <c r="DM6" s="35">
        <f t="shared" si="12"/>
        <v>43.29</v>
      </c>
      <c r="DN6" s="35">
        <f t="shared" si="12"/>
        <v>44.55</v>
      </c>
      <c r="DO6" s="35">
        <f t="shared" si="12"/>
        <v>45.79</v>
      </c>
      <c r="DP6" s="35">
        <f t="shared" si="12"/>
        <v>47.06</v>
      </c>
      <c r="DQ6" s="35">
        <f t="shared" si="12"/>
        <v>48.25</v>
      </c>
      <c r="DR6" s="35">
        <f t="shared" si="12"/>
        <v>49.35</v>
      </c>
      <c r="DS6" s="34" t="str">
        <f>IF(DS7="","",IF(DS7="-","【-】","【"&amp;SUBSTITUTE(TEXT(DS7,"#,##0.00"),"-","△")&amp;"】"))</f>
        <v>【36.52】</v>
      </c>
      <c r="DT6" s="35">
        <f>IF(DT7="",NA(),DT7)</f>
        <v>5.43</v>
      </c>
      <c r="DU6" s="35">
        <f t="shared" ref="DU6:EC6" si="13">IF(DU7="",NA(),DU7)</f>
        <v>5.93</v>
      </c>
      <c r="DV6" s="35">
        <f t="shared" si="13"/>
        <v>6.71</v>
      </c>
      <c r="DW6" s="35">
        <f t="shared" si="13"/>
        <v>8.1199999999999992</v>
      </c>
      <c r="DX6" s="35">
        <f t="shared" si="13"/>
        <v>9.92</v>
      </c>
      <c r="DY6" s="35">
        <f t="shared" si="13"/>
        <v>8.25</v>
      </c>
      <c r="DZ6" s="35">
        <f t="shared" si="13"/>
        <v>9</v>
      </c>
      <c r="EA6" s="35">
        <f t="shared" si="13"/>
        <v>9.6300000000000008</v>
      </c>
      <c r="EB6" s="35">
        <f t="shared" si="13"/>
        <v>10.76</v>
      </c>
      <c r="EC6" s="35">
        <f t="shared" si="13"/>
        <v>12.06</v>
      </c>
      <c r="ED6" s="34" t="str">
        <f>IF(ED7="","",IF(ED7="-","【-】","【"&amp;SUBSTITUTE(TEXT(ED7,"#,##0.00"),"-","△")&amp;"】"))</f>
        <v>【5.72】</v>
      </c>
      <c r="EE6" s="35">
        <f>IF(EE7="",NA(),EE7)</f>
        <v>0.1</v>
      </c>
      <c r="EF6" s="35">
        <f t="shared" ref="EF6:EN6" si="14">IF(EF7="",NA(),EF7)</f>
        <v>0.03</v>
      </c>
      <c r="EG6" s="35">
        <f t="shared" si="14"/>
        <v>0.13</v>
      </c>
      <c r="EH6" s="35">
        <f t="shared" si="14"/>
        <v>0.2</v>
      </c>
      <c r="EI6" s="35">
        <f t="shared" si="14"/>
        <v>0.25</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41009</v>
      </c>
      <c r="D7" s="37">
        <v>46</v>
      </c>
      <c r="E7" s="37">
        <v>17</v>
      </c>
      <c r="F7" s="37">
        <v>1</v>
      </c>
      <c r="G7" s="37">
        <v>0</v>
      </c>
      <c r="H7" s="37" t="s">
        <v>96</v>
      </c>
      <c r="I7" s="37" t="s">
        <v>97</v>
      </c>
      <c r="J7" s="37" t="s">
        <v>98</v>
      </c>
      <c r="K7" s="37" t="s">
        <v>99</v>
      </c>
      <c r="L7" s="37" t="s">
        <v>100</v>
      </c>
      <c r="M7" s="37" t="s">
        <v>101</v>
      </c>
      <c r="N7" s="38" t="s">
        <v>102</v>
      </c>
      <c r="O7" s="38">
        <v>70</v>
      </c>
      <c r="P7" s="38">
        <v>98.46</v>
      </c>
      <c r="Q7" s="38">
        <v>84.18</v>
      </c>
      <c r="R7" s="38">
        <v>1917</v>
      </c>
      <c r="S7" s="38">
        <v>1065932</v>
      </c>
      <c r="T7" s="38">
        <v>786.35</v>
      </c>
      <c r="U7" s="38">
        <v>1355.54</v>
      </c>
      <c r="V7" s="38">
        <v>1046847</v>
      </c>
      <c r="W7" s="38">
        <v>170.48</v>
      </c>
      <c r="X7" s="38">
        <v>6140.59</v>
      </c>
      <c r="Y7" s="38">
        <v>112.89</v>
      </c>
      <c r="Z7" s="38">
        <v>111.03</v>
      </c>
      <c r="AA7" s="38">
        <v>110.75</v>
      </c>
      <c r="AB7" s="38">
        <v>110.99</v>
      </c>
      <c r="AC7" s="38">
        <v>107.55</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82.51</v>
      </c>
      <c r="AV7" s="38">
        <v>78.099999999999994</v>
      </c>
      <c r="AW7" s="38">
        <v>74.69</v>
      </c>
      <c r="AX7" s="38">
        <v>67.39</v>
      </c>
      <c r="AY7" s="38">
        <v>59.22</v>
      </c>
      <c r="AZ7" s="38">
        <v>59.45</v>
      </c>
      <c r="BA7" s="38">
        <v>64.94</v>
      </c>
      <c r="BB7" s="38">
        <v>70.08</v>
      </c>
      <c r="BC7" s="38">
        <v>72.92</v>
      </c>
      <c r="BD7" s="38">
        <v>71.39</v>
      </c>
      <c r="BE7" s="38">
        <v>67.52</v>
      </c>
      <c r="BF7" s="38">
        <v>686.4</v>
      </c>
      <c r="BG7" s="38">
        <v>660.6</v>
      </c>
      <c r="BH7" s="38">
        <v>642.27</v>
      </c>
      <c r="BI7" s="38">
        <v>624.37</v>
      </c>
      <c r="BJ7" s="38">
        <v>663.15</v>
      </c>
      <c r="BK7" s="38">
        <v>576.02</v>
      </c>
      <c r="BL7" s="38">
        <v>549.48</v>
      </c>
      <c r="BM7" s="38">
        <v>537.13</v>
      </c>
      <c r="BN7" s="38">
        <v>531.38</v>
      </c>
      <c r="BO7" s="38">
        <v>551.04</v>
      </c>
      <c r="BP7" s="38">
        <v>705.21</v>
      </c>
      <c r="BQ7" s="38">
        <v>126.15</v>
      </c>
      <c r="BR7" s="38">
        <v>121.57</v>
      </c>
      <c r="BS7" s="38">
        <v>124.17</v>
      </c>
      <c r="BT7" s="38">
        <v>123.79</v>
      </c>
      <c r="BU7" s="38">
        <v>115.87</v>
      </c>
      <c r="BV7" s="38">
        <v>113.34</v>
      </c>
      <c r="BW7" s="38">
        <v>113.83</v>
      </c>
      <c r="BX7" s="38">
        <v>112.43</v>
      </c>
      <c r="BY7" s="38">
        <v>110.92</v>
      </c>
      <c r="BZ7" s="38">
        <v>105.67</v>
      </c>
      <c r="CA7" s="38">
        <v>98.96</v>
      </c>
      <c r="CB7" s="38">
        <v>118.15</v>
      </c>
      <c r="CC7" s="38">
        <v>123.09</v>
      </c>
      <c r="CD7" s="38">
        <v>119.74</v>
      </c>
      <c r="CE7" s="38">
        <v>119.85</v>
      </c>
      <c r="CF7" s="38">
        <v>115.7</v>
      </c>
      <c r="CG7" s="38">
        <v>117.4</v>
      </c>
      <c r="CH7" s="38">
        <v>116.87</v>
      </c>
      <c r="CI7" s="38">
        <v>118.55</v>
      </c>
      <c r="CJ7" s="38">
        <v>119.33</v>
      </c>
      <c r="CK7" s="38">
        <v>118.72</v>
      </c>
      <c r="CL7" s="38">
        <v>134.52000000000001</v>
      </c>
      <c r="CM7" s="38">
        <v>86.78</v>
      </c>
      <c r="CN7" s="38">
        <v>88.83</v>
      </c>
      <c r="CO7" s="38">
        <v>88.83</v>
      </c>
      <c r="CP7" s="38">
        <v>75.72</v>
      </c>
      <c r="CQ7" s="38">
        <v>63.8</v>
      </c>
      <c r="CR7" s="38">
        <v>59.16</v>
      </c>
      <c r="CS7" s="38">
        <v>59.44</v>
      </c>
      <c r="CT7" s="38">
        <v>57.38</v>
      </c>
      <c r="CU7" s="38">
        <v>58.09</v>
      </c>
      <c r="CV7" s="38">
        <v>58.16</v>
      </c>
      <c r="CW7" s="38">
        <v>59.57</v>
      </c>
      <c r="CX7" s="38">
        <v>99.61</v>
      </c>
      <c r="CY7" s="38">
        <v>99.63</v>
      </c>
      <c r="CZ7" s="38">
        <v>99.65</v>
      </c>
      <c r="DA7" s="38">
        <v>99.73</v>
      </c>
      <c r="DB7" s="38">
        <v>99.69</v>
      </c>
      <c r="DC7" s="38">
        <v>98.86</v>
      </c>
      <c r="DD7" s="38">
        <v>98.9</v>
      </c>
      <c r="DE7" s="38">
        <v>98.98</v>
      </c>
      <c r="DF7" s="38">
        <v>99.01</v>
      </c>
      <c r="DG7" s="38">
        <v>99.1</v>
      </c>
      <c r="DH7" s="38">
        <v>95.57</v>
      </c>
      <c r="DI7" s="38">
        <v>39.94</v>
      </c>
      <c r="DJ7" s="38">
        <v>40.58</v>
      </c>
      <c r="DK7" s="38">
        <v>41.37</v>
      </c>
      <c r="DL7" s="38">
        <v>42.4</v>
      </c>
      <c r="DM7" s="38">
        <v>43.29</v>
      </c>
      <c r="DN7" s="38">
        <v>44.55</v>
      </c>
      <c r="DO7" s="38">
        <v>45.79</v>
      </c>
      <c r="DP7" s="38">
        <v>47.06</v>
      </c>
      <c r="DQ7" s="38">
        <v>48.25</v>
      </c>
      <c r="DR7" s="38">
        <v>49.35</v>
      </c>
      <c r="DS7" s="38">
        <v>36.520000000000003</v>
      </c>
      <c r="DT7" s="38">
        <v>5.43</v>
      </c>
      <c r="DU7" s="38">
        <v>5.93</v>
      </c>
      <c r="DV7" s="38">
        <v>6.71</v>
      </c>
      <c r="DW7" s="38">
        <v>8.1199999999999992</v>
      </c>
      <c r="DX7" s="38">
        <v>9.92</v>
      </c>
      <c r="DY7" s="38">
        <v>8.25</v>
      </c>
      <c r="DZ7" s="38">
        <v>9</v>
      </c>
      <c r="EA7" s="38">
        <v>9.6300000000000008</v>
      </c>
      <c r="EB7" s="38">
        <v>10.76</v>
      </c>
      <c r="EC7" s="38">
        <v>12.06</v>
      </c>
      <c r="ED7" s="38">
        <v>5.72</v>
      </c>
      <c r="EE7" s="38">
        <v>0.1</v>
      </c>
      <c r="EF7" s="38">
        <v>0.03</v>
      </c>
      <c r="EG7" s="38">
        <v>0.13</v>
      </c>
      <c r="EH7" s="38">
        <v>0.2</v>
      </c>
      <c r="EI7" s="38">
        <v>0.25</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2022-01-07T01:35:30Z</cp:lastPrinted>
  <dcterms:created xsi:type="dcterms:W3CDTF">2021-12-03T07:07:13Z</dcterms:created>
  <dcterms:modified xsi:type="dcterms:W3CDTF">2022-01-07T01:35:32Z</dcterms:modified>
  <cp:category>
  </cp:category>
</cp:coreProperties>
</file>