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NT475OM\gesuijigyou\◇（２）決算業務\①決算調整業務\決算統計\R2\11_経営分析表の分析等について\01_経営分析表\"/>
    </mc:Choice>
  </mc:AlternateContent>
  <workbookProtection workbookAlgorithmName="SHA-512" workbookHashValue="icsldGG/jpsJFfbUY45ZxmEo6yA394DuH1aEkx2Ny7BHChd6gdxGV9+VWKlGdEha947ZQLwQ+8eO9ajTnE625Q==" workbookSaltValue="UU5lZh15Oi4SXOH3Tuvnp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<sst xmlns="http://schemas.openxmlformats.org/spreadsheetml/2006/main" count="231" uniqueCount="118">
  <si>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</si>
  <si>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</si>
  <si>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</si>
  <si>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</si>
  <si>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</si>
  <si>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</si>
  <si>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</si>
  <si>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</si>
  <si>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</si>
  <si>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</si>
  <si>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</si>
  <si>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</si>
  <si>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</si>
  <si>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</si>
  <si>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</si>
  <si>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</si>
  <si>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</si>
  <si>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</si>
  <si>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</si>
  <si>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</si>
  <si>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</si>
  <si>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</si>
  <si>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</si>
  <si>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</si>
  <si>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</si>
  <si>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</si>
  <si>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</si>
  <si>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</si>
  <si>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</si>
  <si>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</si>
  <si>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</si>
  <si>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</si>
  <si>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</si>
  <si>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</si>
  <si>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</si>
  <si>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</si>
  <si>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</si>
  <si>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</si>
  <si>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</si>
  <si>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</si>
  <si>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</si>
  <si>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</si>
  <si>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</si>
  <si>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</si>
  <si>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</si>
  <si>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</si>
  <si>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</si>
  <si>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</si>
  <si>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</si>
  <si>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</si>
  <si>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</si>
  <si>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</si>
  <si>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</si>
  <si>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</si>
  <si>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</si>
  <si>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</si>
  <si>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</si>
  <si>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</si>
  <si>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</si>
  <si>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</si>
  <si>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</si>
  <si>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</si>
  <si>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</si>
  <si>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</si>
  <si>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</si>
  <si>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</si>
  <si>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</si>
  <si>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</si>
  <si>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</si>
  <si>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</si>
  <si>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</si>
  <si>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</si>
  <si>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</si>
  <si>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</si>
  <si>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</si>
  <si>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</si>
  <si>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</si>
  <si>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</si>
  <si>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</si>
  <si>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</si>
  <si>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</si>
  <si>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</si>
  <si>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</si>
  <si>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</si>
  <si>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</si>
  <si>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</si>
  <si>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</si>
  <si>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</si>
  <si>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</si>
  <si>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</si>
  <si>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</si>
  <si>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</si>
  <si>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</si>
  <si>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</si>
  <si>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</si>
  <si>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</si>
  <si>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仙台市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</si>
  <si>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</si>
  <si>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</si>
  <si>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</si>
  <si>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</si>
  <si>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</si>
  <si>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</si>
  <si>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</si>
  <si>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</si>
  <si>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</si>
  <si>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</si>
  <si>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</si>
  <si>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</si>
  <si>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</si>
  <si>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</si>
  <si>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</si>
  <si>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</si>
  <si>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</si>
  <si>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</si>
  <si>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本事業の性質上、赤字経営となりやすい傾向にありますが、公共下水道を中心とした下水道事業全体で経営を行っているため、経営に問題は生じておりません。
　しかしながら、本事業においても収支差を縮小させるため、施設の再編等を含めたより適切な施設のあり方を検討するなど、費用の低減に努める必要があります。</t>
    <phoneticPr fontId="4"/>
  </si>
  <si>
    <t>　本事業は、農業集落における事業であるため事業対象地域の人口密度が低く、維持管理や設備投資などの費用を使用料収入で回収することが困難な状況であり、設備投資などについては一般会計からの補助金で賄うこととしています。なお、一般会計からの補助金は総収益の約半分を占めています。
　こうしたことから、数値の算出に当該補助金が含まれない「経費回収率」では類似団体平均を下回っておりますが、「経常収支比率」では令和元年度以降、事業の実施に伴う補助金の増加により、類似団体平均を上回っております。
　「企業債残高対事業規模比率」は、現状で未だ高い水準にあるものの、今後は、過去に高金利で借り入れた企業債の償還が順次進むため、支払利息の減少により費用が減少し、経営状況の改善が一定程度見込まれます。
　この他、「施設利用率」は、類似団体平均よりも低率で推移しており、より適正な施設規模について検討する必要があります。</t>
    <phoneticPr fontId="4"/>
  </si>
  <si>
    <t>　法定耐用年数を超過した管渠がないことから、「管渠老朽化率」及び「管渠改善率」については、0で推移しています。
　ただし、類似団体平均と比較して「有形固定資産減価償却率」が高くなっており、管渠以外の施設を中心に老朽化が一定程度進んでいる状況にあります。</t>
    <rPh sb="65" eb="67">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</si>
</sst>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C4D-422F-894D-BC6B43678D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4C4D-422F-894D-BC6B43678D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45.12</c:v>
                </c:pt>
                <c:pt idx="1">
                  <c:v>46.41</c:v>
                </c:pt>
                <c:pt idx="2">
                  <c:v>46.41</c:v>
                </c:pt>
                <c:pt idx="3">
                  <c:v>45.44</c:v>
                </c:pt>
                <c:pt idx="4">
                  <c:v>46.41</c:v>
                </c:pt>
              </c:numCache>
            </c:numRef>
          </c:val>
          <c:extLst>
            <c:ext xmlns:c16="http://schemas.microsoft.com/office/drawing/2014/chart" uri="{C3380CC4-5D6E-409C-BE32-E72D297353CC}">
              <c16:uniqueId val="{00000000-0D0A-46C1-8997-0056310AFD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D0A-46C1-8997-0056310AFD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97.43</c:v>
                </c:pt>
                <c:pt idx="1">
                  <c:v>97.44</c:v>
                </c:pt>
                <c:pt idx="2">
                  <c:v>97.65</c:v>
                </c:pt>
                <c:pt idx="3">
                  <c:v>97.7</c:v>
                </c:pt>
                <c:pt idx="4">
                  <c:v>97.71</c:v>
                </c:pt>
              </c:numCache>
            </c:numRef>
          </c:val>
          <c:extLst>
            <c:ext xmlns:c16="http://schemas.microsoft.com/office/drawing/2014/chart" uri="{C3380CC4-5D6E-409C-BE32-E72D297353CC}">
              <c16:uniqueId val="{00000000-B49C-492F-A6F1-D270DD58F4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B49C-492F-A6F1-D270DD58F4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87.22</c:v>
                </c:pt>
                <c:pt idx="1">
                  <c:v>86.08</c:v>
                </c:pt>
                <c:pt idx="2">
                  <c:v>87.58</c:v>
                </c:pt>
                <c:pt idx="3">
                  <c:v>107.92</c:v>
                </c:pt>
                <c:pt idx="4">
                  <c:v>126.77</c:v>
                </c:pt>
              </c:numCache>
            </c:numRef>
          </c:val>
          <c:extLst>
            <c:ext xmlns:c16="http://schemas.microsoft.com/office/drawing/2014/chart" uri="{C3380CC4-5D6E-409C-BE32-E72D297353CC}">
              <c16:uniqueId val="{00000000-999A-49B1-A254-0B4256E8D8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999A-49B1-A254-0B4256E8D8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33.85</c:v>
                </c:pt>
                <c:pt idx="1">
                  <c:v>36.1</c:v>
                </c:pt>
                <c:pt idx="2">
                  <c:v>38.299999999999997</c:v>
                </c:pt>
                <c:pt idx="3">
                  <c:v>40.56</c:v>
                </c:pt>
                <c:pt idx="4">
                  <c:v>42.73</c:v>
                </c:pt>
              </c:numCache>
            </c:numRef>
          </c:val>
          <c:extLst>
            <c:ext xmlns:c16="http://schemas.microsoft.com/office/drawing/2014/chart" uri="{C3380CC4-5D6E-409C-BE32-E72D297353CC}">
              <c16:uniqueId val="{00000000-E16F-4C5A-A68C-34A0077489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E16F-4C5A-A68C-34A0077489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83-4857-8DF9-D6BBEA6ADB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B83-4857-8DF9-D6BBEA6ADB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215.33</c:v>
                </c:pt>
                <c:pt idx="1">
                  <c:v>183.68</c:v>
                </c:pt>
                <c:pt idx="2">
                  <c:v>163.96</c:v>
                </c:pt>
                <c:pt idx="3">
                  <c:v>155.47999999999999</c:v>
                </c:pt>
                <c:pt idx="4">
                  <c:v>174.21</c:v>
                </c:pt>
              </c:numCache>
            </c:numRef>
          </c:val>
          <c:extLst>
            <c:ext xmlns:c16="http://schemas.microsoft.com/office/drawing/2014/chart" uri="{C3380CC4-5D6E-409C-BE32-E72D297353CC}">
              <c16:uniqueId val="{00000000-5875-4BC5-B95F-D0E50090C3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5875-4BC5-B95F-D0E50090C3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-25.48</c:v>
                </c:pt>
                <c:pt idx="1">
                  <c:v>-6.35</c:v>
                </c:pt>
                <c:pt idx="2">
                  <c:v>-6.61</c:v>
                </c:pt>
                <c:pt idx="3">
                  <c:v>-6.1</c:v>
                </c:pt>
                <c:pt idx="4">
                  <c:v>-8.74</c:v>
                </c:pt>
              </c:numCache>
            </c:numRef>
          </c:val>
          <c:extLst>
            <c:ext xmlns:c16="http://schemas.microsoft.com/office/drawing/2014/chart" uri="{C3380CC4-5D6E-409C-BE32-E72D297353CC}">
              <c16:uniqueId val="{00000000-717D-42F7-A343-980EE602C5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717D-42F7-A343-980EE602C5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8821.41</c:v>
                </c:pt>
                <c:pt idx="1">
                  <c:v>8250.08</c:v>
                </c:pt>
                <c:pt idx="2">
                  <c:v>7688.1</c:v>
                </c:pt>
                <c:pt idx="3">
                  <c:v>7339.02</c:v>
                </c:pt>
                <c:pt idx="4">
                  <c:v>6831.11</c:v>
                </c:pt>
              </c:numCache>
            </c:numRef>
          </c:val>
          <c:extLst>
            <c:ext xmlns:c16="http://schemas.microsoft.com/office/drawing/2014/chart" uri="{C3380CC4-5D6E-409C-BE32-E72D297353CC}">
              <c16:uniqueId val="{00000000-8BE1-4129-BBC3-4AC204442F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BE1-4129-BBC3-4AC204442F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12.36</c:v>
                </c:pt>
                <c:pt idx="1">
                  <c:v>13.43</c:v>
                </c:pt>
                <c:pt idx="2">
                  <c:v>13.25</c:v>
                </c:pt>
                <c:pt idx="3">
                  <c:v>14.25</c:v>
                </c:pt>
                <c:pt idx="4">
                  <c:v>14.55</c:v>
                </c:pt>
              </c:numCache>
            </c:numRef>
          </c:val>
          <c:extLst>
            <c:ext xmlns:c16="http://schemas.microsoft.com/office/drawing/2014/chart" uri="{C3380CC4-5D6E-409C-BE32-E72D297353CC}">
              <c16:uniqueId val="{00000000-1448-42CF-A8B9-A7E05B04EA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1448-42CF-A8B9-A7E05B04EA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940.5</c:v>
                </c:pt>
                <c:pt idx="1">
                  <c:v>866.43</c:v>
                </c:pt>
                <c:pt idx="2">
                  <c:v>885.08</c:v>
                </c:pt>
                <c:pt idx="3">
                  <c:v>819.29</c:v>
                </c:pt>
                <c:pt idx="4">
                  <c:v>770.88</c:v>
                </c:pt>
              </c:numCache>
            </c:numRef>
          </c:val>
          <c:extLst>
            <c:ext xmlns:c16="http://schemas.microsoft.com/office/drawing/2014/chart" uri="{C3380CC4-5D6E-409C-BE32-E72D297353CC}">
              <c16:uniqueId val="{00000000-2DAF-40BA-AE24-D333121B38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2DAF-40BA-AE24-D333121B38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仙台市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1065932</v>
      </c>
      <c r="AM8" s="51"/>
      <c r="AN8" s="51"/>
      <c r="AO8" s="51"/>
      <c r="AP8" s="51"/>
      <c r="AQ8" s="51"/>
      <c r="AR8" s="51"/>
      <c r="AS8" s="51"/>
      <c r="AT8" s="46">
        <f>データ!T6</f>
        <v>786.35</v>
      </c>
      <c r="AU8" s="46"/>
      <c r="AV8" s="46"/>
      <c r="AW8" s="46"/>
      <c r="AX8" s="46"/>
      <c r="AY8" s="46"/>
      <c r="AZ8" s="46"/>
      <c r="BA8" s="46"/>
      <c r="BB8" s="46">
        <f>データ!U6</f>
        <v>1355.54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52.19</v>
      </c>
      <c r="J10" s="46"/>
      <c r="K10" s="46"/>
      <c r="L10" s="46"/>
      <c r="M10" s="46"/>
      <c r="N10" s="46"/>
      <c r="O10" s="46"/>
      <c r="P10" s="46">
        <f>データ!P6</f>
        <v>0.48</v>
      </c>
      <c r="Q10" s="46"/>
      <c r="R10" s="46"/>
      <c r="S10" s="46"/>
      <c r="T10" s="46"/>
      <c r="U10" s="46"/>
      <c r="V10" s="46"/>
      <c r="W10" s="46">
        <f>データ!Q6</f>
        <v>77.91</v>
      </c>
      <c r="X10" s="46"/>
      <c r="Y10" s="46"/>
      <c r="Z10" s="46"/>
      <c r="AA10" s="46"/>
      <c r="AB10" s="46"/>
      <c r="AC10" s="46"/>
      <c r="AD10" s="51">
        <f>データ!R6</f>
        <v>1917</v>
      </c>
      <c r="AE10" s="51"/>
      <c r="AF10" s="51"/>
      <c r="AG10" s="51"/>
      <c r="AH10" s="51"/>
      <c r="AI10" s="51"/>
      <c r="AJ10" s="51"/>
      <c r="AK10" s="2"/>
      <c r="AL10" s="51">
        <f>データ!V6</f>
        <v>5151</v>
      </c>
      <c r="AM10" s="51"/>
      <c r="AN10" s="51"/>
      <c r="AO10" s="51"/>
      <c r="AP10" s="51"/>
      <c r="AQ10" s="51"/>
      <c r="AR10" s="51"/>
      <c r="AS10" s="51"/>
      <c r="AT10" s="46">
        <f>データ!W6</f>
        <v>3.66</v>
      </c>
      <c r="AU10" s="46"/>
      <c r="AV10" s="46"/>
      <c r="AW10" s="46"/>
      <c r="AX10" s="46"/>
      <c r="AY10" s="46"/>
      <c r="AZ10" s="46"/>
      <c r="BA10" s="46"/>
      <c r="BB10" s="46">
        <f>データ!X6</f>
        <v>1407.38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KskzTvSDwpp9nHD3Dn8MXEBxYi0UPTeJ8mf4DoqOj4i7JnWsruTlMhI7+KTiVg59DlCAM5Njf16ElmQZ8DtwNw==" saltValue="LAO8KIjOBq8ZB5FuCd+D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41009</v>
      </c>
      <c r="D6" s="33">
        <f t="shared" si="3"/>
        <v>46</v>
      </c>
      <c r="E6" s="33">
        <f t="shared" si="3"/>
        <v>17</v>
      </c>
      <c r="F6" s="33">
        <f t="shared" si="3"/>
        <v>5</v>
      </c>
      <c r="G6" s="33">
        <f t="shared" si="3"/>
        <v>0</v>
      </c>
      <c r="H6" s="33" t="str">
        <f t="shared" si="3"/>
        <v>宮城県　仙台市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52.19</v>
      </c>
      <c r="P6" s="34">
        <f t="shared" si="3"/>
        <v>0.48</v>
      </c>
      <c r="Q6" s="34">
        <f t="shared" si="3"/>
        <v>77.91</v>
      </c>
      <c r="R6" s="34">
        <f t="shared" si="3"/>
        <v>1917</v>
      </c>
      <c r="S6" s="34">
        <f t="shared" si="3"/>
        <v>1065932</v>
      </c>
      <c r="T6" s="34">
        <f t="shared" si="3"/>
        <v>786.35</v>
      </c>
      <c r="U6" s="34">
        <f t="shared" si="3"/>
        <v>1355.54</v>
      </c>
      <c r="V6" s="34">
        <f t="shared" si="3"/>
        <v>5151</v>
      </c>
      <c r="W6" s="34">
        <f t="shared" si="3"/>
        <v>3.66</v>
      </c>
      <c r="X6" s="34">
        <f t="shared" si="3"/>
        <v>1407.38</v>
      </c>
      <c r="Y6" s="35">
        <f>IF(Y7="",NA(),Y7)</f>
        <v>87.22</v>
      </c>
      <c r="Z6" s="35">
        <f t="shared" ref="Z6:AH6" si="4">IF(Z7="",NA(),Z7)</f>
        <v>86.08</v>
      </c>
      <c r="AA6" s="35">
        <f t="shared" si="4"/>
        <v>87.58</v>
      </c>
      <c r="AB6" s="35">
        <f t="shared" si="4"/>
        <v>107.92</v>
      </c>
      <c r="AC6" s="35">
        <f t="shared" si="4"/>
        <v>126.77</v>
      </c>
      <c r="AD6" s="35">
        <f t="shared" si="4"/>
        <v>99.66</v>
      </c>
      <c r="AE6" s="35">
        <f t="shared" si="4"/>
        <v>100.95</v>
      </c>
      <c r="AF6" s="35">
        <f t="shared" si="4"/>
        <v>101.77</v>
      </c>
      <c r="AG6" s="35">
        <f t="shared" si="4"/>
        <v>103.6</v>
      </c>
      <c r="AH6" s="35">
        <f t="shared" si="4"/>
        <v>106.37</v>
      </c>
      <c r="AI6" s="34" t="str">
        <f>IF(AI7="","",IF(AI7="-","【-】","【"&amp;SUBSTITUTE(TEXT(AI7,"#,##0.00"),"-","△")&amp;"】"))</f>
        <v>【104.99】</v>
      </c>
      <c r="AJ6" s="35">
        <f>IF(AJ7="",NA(),AJ7)</f>
        <v>215.33</v>
      </c>
      <c r="AK6" s="35">
        <f t="shared" ref="AK6:AS6" si="5">IF(AK7="",NA(),AK7)</f>
        <v>183.68</v>
      </c>
      <c r="AL6" s="35">
        <f t="shared" si="5"/>
        <v>163.96</v>
      </c>
      <c r="AM6" s="35">
        <f t="shared" si="5"/>
        <v>155.47999999999999</v>
      </c>
      <c r="AN6" s="35">
        <f t="shared" si="5"/>
        <v>174.21</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-25.48</v>
      </c>
      <c r="AV6" s="35">
        <f t="shared" ref="AV6:BD6" si="6">IF(AV7="",NA(),AV7)</f>
        <v>-6.35</v>
      </c>
      <c r="AW6" s="35">
        <f t="shared" si="6"/>
        <v>-6.61</v>
      </c>
      <c r="AX6" s="35">
        <f t="shared" si="6"/>
        <v>-6.1</v>
      </c>
      <c r="AY6" s="35">
        <f t="shared" si="6"/>
        <v>-8.74</v>
      </c>
      <c r="AZ6" s="35">
        <f t="shared" si="6"/>
        <v>31.84</v>
      </c>
      <c r="BA6" s="35">
        <f t="shared" si="6"/>
        <v>29.91</v>
      </c>
      <c r="BB6" s="35">
        <f t="shared" si="6"/>
        <v>29.54</v>
      </c>
      <c r="BC6" s="35">
        <f t="shared" si="6"/>
        <v>26.99</v>
      </c>
      <c r="BD6" s="35">
        <f t="shared" si="6"/>
        <v>29.13</v>
      </c>
      <c r="BE6" s="34" t="str">
        <f>IF(BE7="","",IF(BE7="-","【-】","【"&amp;SUBSTITUTE(TEXT(BE7,"#,##0.00"),"-","△")&amp;"】"))</f>
        <v>【32.80】</v>
      </c>
      <c r="BF6" s="35">
        <f>IF(BF7="",NA(),BF7)</f>
        <v>8821.41</v>
      </c>
      <c r="BG6" s="35">
        <f t="shared" ref="BG6:BO6" si="7">IF(BG7="",NA(),BG7)</f>
        <v>8250.08</v>
      </c>
      <c r="BH6" s="35">
        <f t="shared" si="7"/>
        <v>7688.1</v>
      </c>
      <c r="BI6" s="35">
        <f t="shared" si="7"/>
        <v>7339.02</v>
      </c>
      <c r="BJ6" s="35">
        <f t="shared" si="7"/>
        <v>6831.11</v>
      </c>
      <c r="BK6" s="35">
        <f t="shared" si="7"/>
        <v>974.93</v>
      </c>
      <c r="BL6" s="35">
        <f t="shared" si="7"/>
        <v>855.8</v>
      </c>
      <c r="BM6" s="35">
        <f t="shared" si="7"/>
        <v>789.46</v>
      </c>
      <c r="BN6" s="35">
        <f t="shared" si="7"/>
        <v>826.83</v>
      </c>
      <c r="BO6" s="35">
        <f t="shared" si="7"/>
        <v>867.83</v>
      </c>
      <c r="BP6" s="34" t="str">
        <f>IF(BP7="","",IF(BP7="-","【-】","【"&amp;SUBSTITUTE(TEXT(BP7,"#,##0.00"),"-","△")&amp;"】"))</f>
        <v>【832.52】</v>
      </c>
      <c r="BQ6" s="35">
        <f>IF(BQ7="",NA(),BQ7)</f>
        <v>12.36</v>
      </c>
      <c r="BR6" s="35">
        <f t="shared" ref="BR6:BZ6" si="8">IF(BR7="",NA(),BR7)</f>
        <v>13.43</v>
      </c>
      <c r="BS6" s="35">
        <f t="shared" si="8"/>
        <v>13.25</v>
      </c>
      <c r="BT6" s="35">
        <f t="shared" si="8"/>
        <v>14.25</v>
      </c>
      <c r="BU6" s="35">
        <f t="shared" si="8"/>
        <v>14.55</v>
      </c>
      <c r="BV6" s="35">
        <f t="shared" si="8"/>
        <v>55.32</v>
      </c>
      <c r="BW6" s="35">
        <f t="shared" si="8"/>
        <v>59.8</v>
      </c>
      <c r="BX6" s="35">
        <f t="shared" si="8"/>
        <v>57.77</v>
      </c>
      <c r="BY6" s="35">
        <f t="shared" si="8"/>
        <v>57.31</v>
      </c>
      <c r="BZ6" s="35">
        <f t="shared" si="8"/>
        <v>57.08</v>
      </c>
      <c r="CA6" s="34" t="str">
        <f>IF(CA7="","",IF(CA7="-","【-】","【"&amp;SUBSTITUTE(TEXT(CA7,"#,##0.00"),"-","△")&amp;"】"))</f>
        <v>【60.94】</v>
      </c>
      <c r="CB6" s="35">
        <f>IF(CB7="",NA(),CB7)</f>
        <v>940.5</v>
      </c>
      <c r="CC6" s="35">
        <f t="shared" ref="CC6:CK6" si="9">IF(CC7="",NA(),CC7)</f>
        <v>866.43</v>
      </c>
      <c r="CD6" s="35">
        <f t="shared" si="9"/>
        <v>885.08</v>
      </c>
      <c r="CE6" s="35">
        <f t="shared" si="9"/>
        <v>819.29</v>
      </c>
      <c r="CF6" s="35">
        <f t="shared" si="9"/>
        <v>770.88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45.12</v>
      </c>
      <c r="CN6" s="35">
        <f t="shared" ref="CN6:CV6" si="10">IF(CN7="",NA(),CN7)</f>
        <v>46.41</v>
      </c>
      <c r="CO6" s="35">
        <f t="shared" si="10"/>
        <v>46.41</v>
      </c>
      <c r="CP6" s="35">
        <f t="shared" si="10"/>
        <v>45.44</v>
      </c>
      <c r="CQ6" s="35">
        <f t="shared" si="10"/>
        <v>46.41</v>
      </c>
      <c r="CR6" s="35">
        <f t="shared" si="10"/>
        <v>60.65</v>
      </c>
      <c r="CS6" s="35">
        <f t="shared" si="10"/>
        <v>51.75</v>
      </c>
      <c r="CT6" s="35">
        <f t="shared" si="10"/>
        <v>50.68</v>
      </c>
      <c r="CU6" s="35">
        <f t="shared" si="10"/>
        <v>50.14</v>
      </c>
      <c r="CV6" s="35">
        <f t="shared" si="10"/>
        <v>54.83</v>
      </c>
      <c r="CW6" s="34" t="str">
        <f>IF(CW7="","",IF(CW7="-","【-】","【"&amp;SUBSTITUTE(TEXT(CW7,"#,##0.00"),"-","△")&amp;"】"))</f>
        <v>【54.84】</v>
      </c>
      <c r="CX6" s="35">
        <f>IF(CX7="",NA(),CX7)</f>
        <v>97.43</v>
      </c>
      <c r="CY6" s="35">
        <f t="shared" ref="CY6:DG6" si="11">IF(CY7="",NA(),CY7)</f>
        <v>97.44</v>
      </c>
      <c r="CZ6" s="35">
        <f t="shared" si="11"/>
        <v>97.65</v>
      </c>
      <c r="DA6" s="35">
        <f t="shared" si="11"/>
        <v>97.7</v>
      </c>
      <c r="DB6" s="35">
        <f t="shared" si="11"/>
        <v>97.71</v>
      </c>
      <c r="DC6" s="35">
        <f t="shared" si="11"/>
        <v>84.58</v>
      </c>
      <c r="DD6" s="35">
        <f t="shared" si="11"/>
        <v>84.84</v>
      </c>
      <c r="DE6" s="35">
        <f t="shared" si="11"/>
        <v>84.86</v>
      </c>
      <c r="DF6" s="35">
        <f t="shared" si="11"/>
        <v>84.98</v>
      </c>
      <c r="DG6" s="35">
        <f t="shared" si="11"/>
        <v>84.7</v>
      </c>
      <c r="DH6" s="34" t="str">
        <f>IF(DH7="","",IF(DH7="-","【-】","【"&amp;SUBSTITUTE(TEXT(DH7,"#,##0.00"),"-","△")&amp;"】"))</f>
        <v>【86.60】</v>
      </c>
      <c r="DI6" s="35">
        <f>IF(DI7="",NA(),DI7)</f>
        <v>33.85</v>
      </c>
      <c r="DJ6" s="35">
        <f t="shared" ref="DJ6:DR6" si="12">IF(DJ7="",NA(),DJ7)</f>
        <v>36.1</v>
      </c>
      <c r="DK6" s="35">
        <f t="shared" si="12"/>
        <v>38.299999999999997</v>
      </c>
      <c r="DL6" s="35">
        <f t="shared" si="12"/>
        <v>40.56</v>
      </c>
      <c r="DM6" s="35">
        <f t="shared" si="12"/>
        <v>42.73</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5">
        <f t="shared" ref="EF6:EN6" si="14">IF(EF7="",NA(),EF7)</f>
        <v>0.01</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41009</v>
      </c>
      <c r="D7" s="37">
        <v>46</v>
      </c>
      <c r="E7" s="37">
        <v>17</v>
      </c>
      <c r="F7" s="37">
        <v>5</v>
      </c>
      <c r="G7" s="37">
        <v>0</v>
      </c>
      <c r="H7" s="37" t="s">
        <v>96</v>
      </c>
      <c r="I7" s="37" t="s">
        <v>97</v>
      </c>
      <c r="J7" s="37" t="s">
        <v>98</v>
      </c>
      <c r="K7" s="37" t="s">
        <v>99</v>
      </c>
      <c r="L7" s="37" t="s">
        <v>100</v>
      </c>
      <c r="M7" s="37" t="s">
        <v>101</v>
      </c>
      <c r="N7" s="38" t="s">
        <v>102</v>
      </c>
      <c r="O7" s="38">
        <v>52.19</v>
      </c>
      <c r="P7" s="38">
        <v>0.48</v>
      </c>
      <c r="Q7" s="38">
        <v>77.91</v>
      </c>
      <c r="R7" s="38">
        <v>1917</v>
      </c>
      <c r="S7" s="38">
        <v>1065932</v>
      </c>
      <c r="T7" s="38">
        <v>786.35</v>
      </c>
      <c r="U7" s="38">
        <v>1355.54</v>
      </c>
      <c r="V7" s="38">
        <v>5151</v>
      </c>
      <c r="W7" s="38">
        <v>3.66</v>
      </c>
      <c r="X7" s="38">
        <v>1407.38</v>
      </c>
      <c r="Y7" s="38">
        <v>87.22</v>
      </c>
      <c r="Z7" s="38">
        <v>86.08</v>
      </c>
      <c r="AA7" s="38">
        <v>87.58</v>
      </c>
      <c r="AB7" s="38">
        <v>107.92</v>
      </c>
      <c r="AC7" s="38">
        <v>126.77</v>
      </c>
      <c r="AD7" s="38">
        <v>99.66</v>
      </c>
      <c r="AE7" s="38">
        <v>100.95</v>
      </c>
      <c r="AF7" s="38">
        <v>101.77</v>
      </c>
      <c r="AG7" s="38">
        <v>103.6</v>
      </c>
      <c r="AH7" s="38">
        <v>106.37</v>
      </c>
      <c r="AI7" s="38">
        <v>104.99</v>
      </c>
      <c r="AJ7" s="38">
        <v>215.33</v>
      </c>
      <c r="AK7" s="38">
        <v>183.68</v>
      </c>
      <c r="AL7" s="38">
        <v>163.96</v>
      </c>
      <c r="AM7" s="38">
        <v>155.47999999999999</v>
      </c>
      <c r="AN7" s="38">
        <v>174.21</v>
      </c>
      <c r="AO7" s="38">
        <v>225.39</v>
      </c>
      <c r="AP7" s="38">
        <v>224.04</v>
      </c>
      <c r="AQ7" s="38">
        <v>227.4</v>
      </c>
      <c r="AR7" s="38">
        <v>193.99</v>
      </c>
      <c r="AS7" s="38">
        <v>139.02000000000001</v>
      </c>
      <c r="AT7" s="38">
        <v>121.19</v>
      </c>
      <c r="AU7" s="38">
        <v>-25.48</v>
      </c>
      <c r="AV7" s="38">
        <v>-6.35</v>
      </c>
      <c r="AW7" s="38">
        <v>-6.61</v>
      </c>
      <c r="AX7" s="38">
        <v>-6.1</v>
      </c>
      <c r="AY7" s="38">
        <v>-8.74</v>
      </c>
      <c r="AZ7" s="38">
        <v>31.84</v>
      </c>
      <c r="BA7" s="38">
        <v>29.91</v>
      </c>
      <c r="BB7" s="38">
        <v>29.54</v>
      </c>
      <c r="BC7" s="38">
        <v>26.99</v>
      </c>
      <c r="BD7" s="38">
        <v>29.13</v>
      </c>
      <c r="BE7" s="38">
        <v>32.799999999999997</v>
      </c>
      <c r="BF7" s="38">
        <v>8821.41</v>
      </c>
      <c r="BG7" s="38">
        <v>8250.08</v>
      </c>
      <c r="BH7" s="38">
        <v>7688.1</v>
      </c>
      <c r="BI7" s="38">
        <v>7339.02</v>
      </c>
      <c r="BJ7" s="38">
        <v>6831.11</v>
      </c>
      <c r="BK7" s="38">
        <v>974.93</v>
      </c>
      <c r="BL7" s="38">
        <v>855.8</v>
      </c>
      <c r="BM7" s="38">
        <v>789.46</v>
      </c>
      <c r="BN7" s="38">
        <v>826.83</v>
      </c>
      <c r="BO7" s="38">
        <v>867.83</v>
      </c>
      <c r="BP7" s="38">
        <v>832.52</v>
      </c>
      <c r="BQ7" s="38">
        <v>12.36</v>
      </c>
      <c r="BR7" s="38">
        <v>13.43</v>
      </c>
      <c r="BS7" s="38">
        <v>13.25</v>
      </c>
      <c r="BT7" s="38">
        <v>14.25</v>
      </c>
      <c r="BU7" s="38">
        <v>14.55</v>
      </c>
      <c r="BV7" s="38">
        <v>55.32</v>
      </c>
      <c r="BW7" s="38">
        <v>59.8</v>
      </c>
      <c r="BX7" s="38">
        <v>57.77</v>
      </c>
      <c r="BY7" s="38">
        <v>57.31</v>
      </c>
      <c r="BZ7" s="38">
        <v>57.08</v>
      </c>
      <c r="CA7" s="38">
        <v>60.94</v>
      </c>
      <c r="CB7" s="38">
        <v>940.5</v>
      </c>
      <c r="CC7" s="38">
        <v>866.43</v>
      </c>
      <c r="CD7" s="38">
        <v>885.08</v>
      </c>
      <c r="CE7" s="38">
        <v>819.29</v>
      </c>
      <c r="CF7" s="38">
        <v>770.88</v>
      </c>
      <c r="CG7" s="38">
        <v>283.17</v>
      </c>
      <c r="CH7" s="38">
        <v>263.76</v>
      </c>
      <c r="CI7" s="38">
        <v>274.35000000000002</v>
      </c>
      <c r="CJ7" s="38">
        <v>273.52</v>
      </c>
      <c r="CK7" s="38">
        <v>274.99</v>
      </c>
      <c r="CL7" s="38">
        <v>253.04</v>
      </c>
      <c r="CM7" s="38">
        <v>45.12</v>
      </c>
      <c r="CN7" s="38">
        <v>46.41</v>
      </c>
      <c r="CO7" s="38">
        <v>46.41</v>
      </c>
      <c r="CP7" s="38">
        <v>45.44</v>
      </c>
      <c r="CQ7" s="38">
        <v>46.41</v>
      </c>
      <c r="CR7" s="38">
        <v>60.65</v>
      </c>
      <c r="CS7" s="38">
        <v>51.75</v>
      </c>
      <c r="CT7" s="38">
        <v>50.68</v>
      </c>
      <c r="CU7" s="38">
        <v>50.14</v>
      </c>
      <c r="CV7" s="38">
        <v>54.83</v>
      </c>
      <c r="CW7" s="38">
        <v>54.84</v>
      </c>
      <c r="CX7" s="38">
        <v>97.43</v>
      </c>
      <c r="CY7" s="38">
        <v>97.44</v>
      </c>
      <c r="CZ7" s="38">
        <v>97.65</v>
      </c>
      <c r="DA7" s="38">
        <v>97.7</v>
      </c>
      <c r="DB7" s="38">
        <v>97.71</v>
      </c>
      <c r="DC7" s="38">
        <v>84.58</v>
      </c>
      <c r="DD7" s="38">
        <v>84.84</v>
      </c>
      <c r="DE7" s="38">
        <v>84.86</v>
      </c>
      <c r="DF7" s="38">
        <v>84.98</v>
      </c>
      <c r="DG7" s="38">
        <v>84.7</v>
      </c>
      <c r="DH7" s="38">
        <v>86.6</v>
      </c>
      <c r="DI7" s="38">
        <v>33.85</v>
      </c>
      <c r="DJ7" s="38">
        <v>36.1</v>
      </c>
      <c r="DK7" s="38">
        <v>38.299999999999997</v>
      </c>
      <c r="DL7" s="38">
        <v>40.56</v>
      </c>
      <c r="DM7" s="38">
        <v>42.73</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0.01</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仙台市</cp:lastModifiedBy>
  <cp:lastPrinted>2022-01-07T05:17:11Z</cp:lastPrinted>
  <dcterms:created xsi:type="dcterms:W3CDTF">2021-12-03T07:29:11Z</dcterms:created>
  <dcterms:modified xsi:type="dcterms:W3CDTF">2022-01-07T05:17:12Z</dcterms:modified>
  <cp:category>
  </cp:category>
</cp:coreProperties>
</file>