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2\0060000水道局\0060010業務部\0060005経営企画課\令和3年度\21経営分析\01局経営分析\【総務省】経営比較分析表\04回答(財政課へ提出)\"/>
    </mc:Choice>
  </mc:AlternateContent>
  <workbookProtection workbookAlgorithmName="SHA-512" workbookHashValue="Du5jlwedzDDLeaLUAuDJp8VPhGo/ayYyg7BXF5KEx/kqDgi7Kx2pY4T/x91dPlg452+1GU7EgJEH3scCCXnY2A==" workbookSaltValue="8oTKEaRh1+5EWW1lxWatHg=="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<sst xmlns="http://schemas.openxmlformats.org/spreadsheetml/2006/main" count="228" uniqueCount="114">
  <si>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</si>
  <si>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</si>
  <si>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</si>
  <si>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</si>
  <si>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</si>
  <si>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</si>
  <si>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</si>
  <si>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</si>
  <si>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</si>
  <si>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</si>
  <si>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</si>
  <si>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</si>
  <si>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</si>
  <si>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</si>
  <si>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</si>
  <si>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</si>
  <si>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</si>
  <si>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</si>
  <si>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</si>
  <si>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</si>
  <si>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</si>
  <si>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</si>
  <si>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</si>
  <si>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</si>
  <si>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</si>
  <si>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</si>
  <si>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</si>
  <si>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</si>
  <si>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</si>
  <si>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</si>
  <si>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</si>
  <si>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</si>
  <si>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</si>
  <si>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</si>
  <si>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</si>
  <si>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</si>
  <si>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</si>
  <si>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</si>
  <si>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</si>
  <si>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</si>
  <si>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</si>
  <si>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</si>
  <si>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</si>
  <si>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</si>
  <si>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</si>
  <si>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</si>
  <si>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</si>
  <si>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</si>
  <si>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</si>
  <si>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</si>
  <si>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</si>
  <si>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</si>
  <si>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</si>
  <si>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</si>
  <si>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</si>
  <si>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</si>
  <si>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</si>
  <si>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</si>
  <si>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</si>
  <si>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</si>
  <si>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</si>
  <si>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</si>
  <si>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</si>
  <si>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</si>
  <si>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</si>
  <si>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</si>
  <si>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</si>
  <si>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</si>
  <si>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</si>
  <si>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</si>
  <si>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</si>
  <si>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</si>
  <si>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</si>
  <si>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</si>
  <si>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</si>
  <si>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</si>
  <si>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</si>
  <si>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</si>
  <si>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</si>
  <si>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</si>
  <si>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</si>
  <si>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</si>
  <si>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</si>
  <si>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</si>
  <si>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</si>
  <si>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</si>
  <si>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</si>
  <si>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</si>
  <si>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</si>
  <si>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</si>
  <si>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</si>
  <si>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</si>
  <si>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</si>
  <si>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さいたま市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</si>
  <si>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</si>
  <si>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</si>
  <si>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</si>
  <si>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</si>
  <si>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</si>
  <si>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</si>
  <si>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</si>
  <si>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</si>
  <si>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</si>
  <si>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</si>
  <si>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</si>
  <si>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</si>
  <si>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</si>
  <si>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</si>
  <si>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</si>
  <si>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</si>
  <si>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</si>
  <si>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状では、施設及び経営の効率性は良好な状態を維持しています。しかし、将来的には水需要の減少により給水収益の減少が見込まれる一方で、更新時期を迎える水道施設や施設整備に伴う減価償却費等は増加傾向にあるため、健全な財政運営を維持することが厳しくなってくることが予測され、水需要に応じた施設規模や組織の見直しの検討も必要となっています。
　健全経営を維持するために、財政健全化の推進、包括的な民間委託の導入の更なる検討や配水管の更新時期の見直し、水需要動向に応じた水道料金体系の検討、組織の効率化など経営基盤強化に取り組んでいきます。
　平成28年度からは第3次中期経営計画に基づき、水道施設再構築、アセットマネジメント等の観点を加え、長期構想の目標年度である令和2年度に向けて事業を実施しました。</t>
    <rPh sb="23" eb="25">
      <t>イジ</t>
    </rPh>
    <rPh sb="202" eb="203">
      <t>サラ</t>
    </rPh>
    <rPh sb="321" eb="323">
      <t>モクヒョウ</t>
    </rPh>
    <rPh sb="334" eb="335">
      <t>ム</t>
    </rPh>
    <phoneticPr fontId="4"/>
  </si>
  <si>
    <t>　さいたま市では、水道事業ビジョンとして位置付ける「さいたま市水道事業長期構想」の実現に向けた中期経営計画に基づき、安全・安定・災害対策・サービス・経営・環境の6つの基本施策に従い事業を推進しました。
　経営基盤強化の取組として、職員の適正配置及び財政健全化を推進しており、収益性を表す経常収支比率や短期債務に対する支払能力を表す流動比率は100％以上を維持し、累積欠損金も継続して発生しておらず、安定的な事業運営を行っています。また、更新に伴う減価償却費の増加等の理由により給水原価は上昇傾向でしたが、令和2年度は修繕費等の費用の減少により指標値は低下しました。更に、効率的な経営により料金回収率は100％以上を維持しており、給水にかかる費用は水道料金のみで賄われています。
　健全な財政運営を維持するため、中期経営計画の下で建設改良事業に充てる企業債残高の縮減に取り組んでいます。企業債残高は目標を上回って順調に減少しており、企業債残高対給水収益比率の改善につながっています。
　水道施設の稼働状況を表す施設利用率は、新型コロナウイルス感染症による外出自粛の影響により給水量が増加したため指標値が上昇しました。今後も安定給水を確保するための十分な施設を保っていきます。また、従来からの継続的な有効率向上対策の取組に加えて、道路内における輻そう給水管の解消や老朽管の更新に積極的に取り組んでおり、有収率は高い水準を維持しています。</t>
    <rPh sb="243" eb="245">
      <t>ジョウショウ</t>
    </rPh>
    <rPh sb="245" eb="247">
      <t>ケイコウ</t>
    </rPh>
    <rPh sb="252" eb="254">
      <t>レイワ</t>
    </rPh>
    <rPh sb="255" eb="257">
      <t>ネンド</t>
    </rPh>
    <rPh sb="258" eb="261">
      <t>シュウゼンヒ</t>
    </rPh>
    <rPh sb="261" eb="262">
      <t>トウ</t>
    </rPh>
    <rPh sb="263" eb="265">
      <t>ヒヨウ</t>
    </rPh>
    <rPh sb="266" eb="268">
      <t>ゲンショウ</t>
    </rPh>
    <rPh sb="271" eb="273">
      <t>シヒョウ</t>
    </rPh>
    <rPh sb="273" eb="274">
      <t>チ</t>
    </rPh>
    <rPh sb="275" eb="277">
      <t>テイカ</t>
    </rPh>
    <rPh sb="282" eb="283">
      <t>サラ</t>
    </rPh>
    <rPh sb="461" eb="463">
      <t>シンガタ</t>
    </rPh>
    <rPh sb="470" eb="473">
      <t>カンセンショウ</t>
    </rPh>
    <rPh sb="476" eb="478">
      <t>ガイシュツ</t>
    </rPh>
    <rPh sb="478" eb="480">
      <t>ジシュク</t>
    </rPh>
    <rPh sb="481" eb="483">
      <t>エイキョウ</t>
    </rPh>
    <rPh sb="490" eb="492">
      <t>ゾウカ</t>
    </rPh>
    <rPh sb="500" eb="502">
      <t>ジョウショウ</t>
    </rPh>
    <rPh sb="507" eb="509">
      <t>コンゴ</t>
    </rPh>
    <phoneticPr fontId="4"/>
  </si>
  <si>
    <t>　さいたま市の水道は給水開始から80年以上が経過しており、浄水場や配水場、配水管などの有形固定資産の老朽化は年々進んでいます。今後は施設の維持管理や老朽管の改良・更新事業に対する費用の増加が見込まれることから、財政基盤の強化が課題となってきます。
　管路の更新については、中期経営計画の老朽管更新事業により管路総延長に対して各年度約1.0％以上の更新を目標に取り組みました。しかし、今後、法定耐用年数(40年)を経過する配水管が急増するため、管路の長寿命化及び更新延長の平準化を図りながら、今後も計画的な更新を実施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</si>
</sst>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0.95</c:v>
                </c:pt>
                <c:pt idx="1">
                  <c:v>0.93</c:v>
                </c:pt>
                <c:pt idx="2">
                  <c:v>1.02</c:v>
                </c:pt>
                <c:pt idx="3">
                  <c:v>1.06</c:v>
                </c:pt>
                <c:pt idx="4">
                  <c:v>1.1299999999999999</c:v>
                </c:pt>
              </c:numCache>
            </c:numRef>
          </c:val>
          <c:extLst>
            <c:ext xmlns:c16="http://schemas.microsoft.com/office/drawing/2014/chart" uri="{C3380CC4-5D6E-409C-BE32-E72D297353CC}">
              <c16:uniqueId val="{00000000-7B1F-4AB9-8B28-32F3D100E1C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1.18</c:v>
                </c:pt>
                <c:pt idx="1">
                  <c:v>0.97</c:v>
                </c:pt>
                <c:pt idx="2">
                  <c:v>1.03</c:v>
                </c:pt>
                <c:pt idx="3">
                  <c:v>0.97</c:v>
                </c:pt>
                <c:pt idx="4">
                  <c:v>0.99</c:v>
                </c:pt>
              </c:numCache>
            </c:numRef>
          </c:val>
          <c:smooth val="0"/>
          <c:extLst>
            <c:ext xmlns:c16="http://schemas.microsoft.com/office/drawing/2014/chart" uri="{C3380CC4-5D6E-409C-BE32-E72D297353CC}">
              <c16:uniqueId val="{00000001-7B1F-4AB9-8B28-32F3D100E1C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66.55</c:v>
                </c:pt>
                <c:pt idx="1">
                  <c:v>67.25</c:v>
                </c:pt>
                <c:pt idx="2">
                  <c:v>67.650000000000006</c:v>
                </c:pt>
                <c:pt idx="3">
                  <c:v>67.260000000000005</c:v>
                </c:pt>
                <c:pt idx="4">
                  <c:v>69.31</c:v>
                </c:pt>
              </c:numCache>
            </c:numRef>
          </c:val>
          <c:extLst>
            <c:ext xmlns:c16="http://schemas.microsoft.com/office/drawing/2014/chart" uri="{C3380CC4-5D6E-409C-BE32-E72D297353CC}">
              <c16:uniqueId val="{00000000-CBA1-436D-8896-DB4DAC52DCC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c:v>
                </c:pt>
                <c:pt idx="1">
                  <c:v>59.36</c:v>
                </c:pt>
                <c:pt idx="2">
                  <c:v>59.32</c:v>
                </c:pt>
                <c:pt idx="3">
                  <c:v>59.12</c:v>
                </c:pt>
                <c:pt idx="4">
                  <c:v>59.37</c:v>
                </c:pt>
              </c:numCache>
            </c:numRef>
          </c:val>
          <c:smooth val="0"/>
          <c:extLst>
            <c:ext xmlns:c16="http://schemas.microsoft.com/office/drawing/2014/chart" uri="{C3380CC4-5D6E-409C-BE32-E72D297353CC}">
              <c16:uniqueId val="{00000001-CBA1-436D-8896-DB4DAC52DCC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95.92</c:v>
                </c:pt>
                <c:pt idx="1">
                  <c:v>95.14</c:v>
                </c:pt>
                <c:pt idx="2">
                  <c:v>95.41</c:v>
                </c:pt>
                <c:pt idx="3">
                  <c:v>95.38</c:v>
                </c:pt>
                <c:pt idx="4">
                  <c:v>95.22</c:v>
                </c:pt>
              </c:numCache>
            </c:numRef>
          </c:val>
          <c:extLst>
            <c:ext xmlns:c16="http://schemas.microsoft.com/office/drawing/2014/chart" uri="{C3380CC4-5D6E-409C-BE32-E72D297353CC}">
              <c16:uniqueId val="{00000000-ECF4-40C3-8A80-FC85077BCA4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93.69</c:v>
                </c:pt>
                <c:pt idx="1">
                  <c:v>93.82</c:v>
                </c:pt>
                <c:pt idx="2">
                  <c:v>93.74</c:v>
                </c:pt>
                <c:pt idx="3">
                  <c:v>93.64</c:v>
                </c:pt>
                <c:pt idx="4">
                  <c:v>93.68</c:v>
                </c:pt>
              </c:numCache>
            </c:numRef>
          </c:val>
          <c:smooth val="0"/>
          <c:extLst>
            <c:ext xmlns:c16="http://schemas.microsoft.com/office/drawing/2014/chart" uri="{C3380CC4-5D6E-409C-BE32-E72D297353CC}">
              <c16:uniqueId val="{00000001-ECF4-40C3-8A80-FC85077BCA4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125.8</c:v>
                </c:pt>
                <c:pt idx="1">
                  <c:v>123.58</c:v>
                </c:pt>
                <c:pt idx="2">
                  <c:v>120.7</c:v>
                </c:pt>
                <c:pt idx="3">
                  <c:v>117.53</c:v>
                </c:pt>
                <c:pt idx="4">
                  <c:v>118.64</c:v>
                </c:pt>
              </c:numCache>
            </c:numRef>
          </c:val>
          <c:extLst>
            <c:ext xmlns:c16="http://schemas.microsoft.com/office/drawing/2014/chart" uri="{C3380CC4-5D6E-409C-BE32-E72D297353CC}">
              <c16:uniqueId val="{00000000-43C6-4ADE-ACCC-040448762C0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114.5</c:v>
                </c:pt>
                <c:pt idx="1">
                  <c:v>113.59</c:v>
                </c:pt>
                <c:pt idx="2">
                  <c:v>113.62</c:v>
                </c:pt>
                <c:pt idx="3">
                  <c:v>112.54</c:v>
                </c:pt>
                <c:pt idx="4">
                  <c:v>108.59</c:v>
                </c:pt>
              </c:numCache>
            </c:numRef>
          </c:val>
          <c:smooth val="0"/>
          <c:extLst>
            <c:ext xmlns:c16="http://schemas.microsoft.com/office/drawing/2014/chart" uri="{C3380CC4-5D6E-409C-BE32-E72D297353CC}">
              <c16:uniqueId val="{00000001-43C6-4ADE-ACCC-040448762C0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43.68</c:v>
                </c:pt>
                <c:pt idx="1">
                  <c:v>44.48</c:v>
                </c:pt>
                <c:pt idx="2">
                  <c:v>45.2</c:v>
                </c:pt>
                <c:pt idx="3">
                  <c:v>46.21</c:v>
                </c:pt>
                <c:pt idx="4">
                  <c:v>46.85</c:v>
                </c:pt>
              </c:numCache>
            </c:numRef>
          </c:val>
          <c:extLst>
            <c:ext xmlns:c16="http://schemas.microsoft.com/office/drawing/2014/chart" uri="{C3380CC4-5D6E-409C-BE32-E72D297353CC}">
              <c16:uniqueId val="{00000000-C0EE-49A6-A1E4-C17D04259FD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48.64</c:v>
                </c:pt>
                <c:pt idx="2">
                  <c:v>49.23</c:v>
                </c:pt>
                <c:pt idx="3">
                  <c:v>49.78</c:v>
                </c:pt>
                <c:pt idx="4">
                  <c:v>50.32</c:v>
                </c:pt>
              </c:numCache>
            </c:numRef>
          </c:val>
          <c:smooth val="0"/>
          <c:extLst>
            <c:ext xmlns:c16="http://schemas.microsoft.com/office/drawing/2014/chart" uri="{C3380CC4-5D6E-409C-BE32-E72D297353CC}">
              <c16:uniqueId val="{00000001-C0EE-49A6-A1E4-C17D04259FD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6.64</c:v>
                </c:pt>
                <c:pt idx="1">
                  <c:v>6.74</c:v>
                </c:pt>
                <c:pt idx="2">
                  <c:v>7.03</c:v>
                </c:pt>
                <c:pt idx="3">
                  <c:v>7.73</c:v>
                </c:pt>
                <c:pt idx="4">
                  <c:v>8.81</c:v>
                </c:pt>
              </c:numCache>
            </c:numRef>
          </c:val>
          <c:extLst>
            <c:ext xmlns:c16="http://schemas.microsoft.com/office/drawing/2014/chart" uri="{C3380CC4-5D6E-409C-BE32-E72D297353CC}">
              <c16:uniqueId val="{00000000-E76C-4500-99D2-098AD23CF35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17.97</c:v>
                </c:pt>
                <c:pt idx="1">
                  <c:v>19.95</c:v>
                </c:pt>
                <c:pt idx="2">
                  <c:v>21.62</c:v>
                </c:pt>
                <c:pt idx="3">
                  <c:v>22.79</c:v>
                </c:pt>
                <c:pt idx="4">
                  <c:v>24.26</c:v>
                </c:pt>
              </c:numCache>
            </c:numRef>
          </c:val>
          <c:smooth val="0"/>
          <c:extLst>
            <c:ext xmlns:c16="http://schemas.microsoft.com/office/drawing/2014/chart" uri="{C3380CC4-5D6E-409C-BE32-E72D297353CC}">
              <c16:uniqueId val="{00000001-E76C-4500-99D2-098AD23CF35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40-4808-B8C6-BDA125F99C9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740-4808-B8C6-BDA125F99C9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182.83</c:v>
                </c:pt>
                <c:pt idx="1">
                  <c:v>187.61</c:v>
                </c:pt>
                <c:pt idx="2">
                  <c:v>174.07</c:v>
                </c:pt>
                <c:pt idx="3">
                  <c:v>163.34</c:v>
                </c:pt>
                <c:pt idx="4">
                  <c:v>155.59</c:v>
                </c:pt>
              </c:numCache>
            </c:numRef>
          </c:val>
          <c:extLst>
            <c:ext xmlns:c16="http://schemas.microsoft.com/office/drawing/2014/chart" uri="{C3380CC4-5D6E-409C-BE32-E72D297353CC}">
              <c16:uniqueId val="{00000000-6F5E-4231-988B-34396E8F360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159.12</c:v>
                </c:pt>
                <c:pt idx="1">
                  <c:v>169.68</c:v>
                </c:pt>
                <c:pt idx="2">
                  <c:v>166.51</c:v>
                </c:pt>
                <c:pt idx="3">
                  <c:v>172.47</c:v>
                </c:pt>
                <c:pt idx="4">
                  <c:v>170.76</c:v>
                </c:pt>
              </c:numCache>
            </c:numRef>
          </c:val>
          <c:smooth val="0"/>
          <c:extLst>
            <c:ext xmlns:c16="http://schemas.microsoft.com/office/drawing/2014/chart" uri="{C3380CC4-5D6E-409C-BE32-E72D297353CC}">
              <c16:uniqueId val="{00000001-6F5E-4231-988B-34396E8F360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201.26</c:v>
                </c:pt>
                <c:pt idx="1">
                  <c:v>192.68</c:v>
                </c:pt>
                <c:pt idx="2">
                  <c:v>177.97</c:v>
                </c:pt>
                <c:pt idx="3">
                  <c:v>166.05</c:v>
                </c:pt>
                <c:pt idx="4">
                  <c:v>159.13999999999999</c:v>
                </c:pt>
              </c:numCache>
            </c:numRef>
          </c:val>
          <c:extLst>
            <c:ext xmlns:c16="http://schemas.microsoft.com/office/drawing/2014/chart" uri="{C3380CC4-5D6E-409C-BE32-E72D297353CC}">
              <c16:uniqueId val="{00000000-1E36-40F1-9534-D4383EFA062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206.16</c:v>
                </c:pt>
                <c:pt idx="1">
                  <c:v>203.63</c:v>
                </c:pt>
                <c:pt idx="2">
                  <c:v>198.51</c:v>
                </c:pt>
                <c:pt idx="3">
                  <c:v>193.57</c:v>
                </c:pt>
                <c:pt idx="4">
                  <c:v>200.12</c:v>
                </c:pt>
              </c:numCache>
            </c:numRef>
          </c:val>
          <c:smooth val="0"/>
          <c:extLst>
            <c:ext xmlns:c16="http://schemas.microsoft.com/office/drawing/2014/chart" uri="{C3380CC4-5D6E-409C-BE32-E72D297353CC}">
              <c16:uniqueId val="{00000001-1E36-40F1-9534-D4383EFA062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116.04</c:v>
                </c:pt>
                <c:pt idx="1">
                  <c:v>114.31</c:v>
                </c:pt>
                <c:pt idx="2">
                  <c:v>111.31</c:v>
                </c:pt>
                <c:pt idx="3">
                  <c:v>108.95</c:v>
                </c:pt>
                <c:pt idx="4">
                  <c:v>110.62</c:v>
                </c:pt>
              </c:numCache>
            </c:numRef>
          </c:val>
          <c:extLst>
            <c:ext xmlns:c16="http://schemas.microsoft.com/office/drawing/2014/chart" uri="{C3380CC4-5D6E-409C-BE32-E72D297353CC}">
              <c16:uniqueId val="{00000000-B219-4A9E-812A-05695FE03B2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104.03</c:v>
                </c:pt>
                <c:pt idx="1">
                  <c:v>103.04</c:v>
                </c:pt>
                <c:pt idx="2">
                  <c:v>103.28</c:v>
                </c:pt>
                <c:pt idx="3">
                  <c:v>102.26</c:v>
                </c:pt>
                <c:pt idx="4">
                  <c:v>98.26</c:v>
                </c:pt>
              </c:numCache>
            </c:numRef>
          </c:val>
          <c:smooth val="0"/>
          <c:extLst>
            <c:ext xmlns:c16="http://schemas.microsoft.com/office/drawing/2014/chart" uri="{C3380CC4-5D6E-409C-BE32-E72D297353CC}">
              <c16:uniqueId val="{00000001-B219-4A9E-812A-05695FE03B2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183.14</c:v>
                </c:pt>
                <c:pt idx="1">
                  <c:v>185.89</c:v>
                </c:pt>
                <c:pt idx="2">
                  <c:v>191.16</c:v>
                </c:pt>
                <c:pt idx="3">
                  <c:v>194.74</c:v>
                </c:pt>
                <c:pt idx="4">
                  <c:v>188.03</c:v>
                </c:pt>
              </c:numCache>
            </c:numRef>
          </c:val>
          <c:extLst>
            <c:ext xmlns:c16="http://schemas.microsoft.com/office/drawing/2014/chart" uri="{C3380CC4-5D6E-409C-BE32-E72D297353CC}">
              <c16:uniqueId val="{00000000-5ED7-405F-B921-1B32A51243A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171.54</c:v>
                </c:pt>
                <c:pt idx="1">
                  <c:v>173</c:v>
                </c:pt>
                <c:pt idx="2">
                  <c:v>173.11</c:v>
                </c:pt>
                <c:pt idx="3">
                  <c:v>174.34</c:v>
                </c:pt>
                <c:pt idx="4">
                  <c:v>172.33</c:v>
                </c:pt>
              </c:numCache>
            </c:numRef>
          </c:val>
          <c:smooth val="0"/>
          <c:extLst>
            <c:ext xmlns:c16="http://schemas.microsoft.com/office/drawing/2014/chart" uri="{C3380CC4-5D6E-409C-BE32-E72D297353CC}">
              <c16:uniqueId val="{00000001-5ED7-405F-B921-1B32A51243A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8" t="str">
        <f>データ!H6</f>
        <v>埼玉県　さいたま市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政令市等</v>
      </c>
      <c r="X8" s="86"/>
      <c r="Y8" s="86"/>
      <c r="Z8" s="86"/>
      <c r="AA8" s="86"/>
      <c r="AB8" s="86"/>
      <c r="AC8" s="86"/>
      <c r="AD8" s="86" t="str">
        <f>データ!$M$6</f>
        <v>自治体職員</v>
      </c>
      <c r="AE8" s="86"/>
      <c r="AF8" s="86"/>
      <c r="AG8" s="86"/>
      <c r="AH8" s="86"/>
      <c r="AI8" s="86"/>
      <c r="AJ8" s="86"/>
      <c r="AK8" s="4"/>
      <c r="AL8" s="74">
        <f>データ!$R$6</f>
        <v>1324589</v>
      </c>
      <c r="AM8" s="74"/>
      <c r="AN8" s="74"/>
      <c r="AO8" s="74"/>
      <c r="AP8" s="74"/>
      <c r="AQ8" s="74"/>
      <c r="AR8" s="74"/>
      <c r="AS8" s="74"/>
      <c r="AT8" s="70">
        <f>データ!$S$6</f>
        <v>217.43</v>
      </c>
      <c r="AU8" s="71"/>
      <c r="AV8" s="71"/>
      <c r="AW8" s="71"/>
      <c r="AX8" s="71"/>
      <c r="AY8" s="71"/>
      <c r="AZ8" s="71"/>
      <c r="BA8" s="71"/>
      <c r="BB8" s="73">
        <f>データ!$T$6</f>
        <v>6092.03</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c r="A10" s="2"/>
      <c r="B10" s="70" t="str">
        <f>データ!$N$6</f>
        <v>-</v>
      </c>
      <c r="C10" s="71"/>
      <c r="D10" s="71"/>
      <c r="E10" s="71"/>
      <c r="F10" s="71"/>
      <c r="G10" s="71"/>
      <c r="H10" s="71"/>
      <c r="I10" s="70">
        <f>データ!$O$6</f>
        <v>76.38</v>
      </c>
      <c r="J10" s="71"/>
      <c r="K10" s="71"/>
      <c r="L10" s="71"/>
      <c r="M10" s="71"/>
      <c r="N10" s="71"/>
      <c r="O10" s="72"/>
      <c r="P10" s="73">
        <f>データ!$P$6</f>
        <v>99.92</v>
      </c>
      <c r="Q10" s="73"/>
      <c r="R10" s="73"/>
      <c r="S10" s="73"/>
      <c r="T10" s="73"/>
      <c r="U10" s="73"/>
      <c r="V10" s="73"/>
      <c r="W10" s="74">
        <f>データ!$Q$6</f>
        <v>3289</v>
      </c>
      <c r="X10" s="74"/>
      <c r="Y10" s="74"/>
      <c r="Z10" s="74"/>
      <c r="AA10" s="74"/>
      <c r="AB10" s="74"/>
      <c r="AC10" s="74"/>
      <c r="AD10" s="2"/>
      <c r="AE10" s="2"/>
      <c r="AF10" s="2"/>
      <c r="AG10" s="2"/>
      <c r="AH10" s="4"/>
      <c r="AI10" s="4"/>
      <c r="AJ10" s="4"/>
      <c r="AK10" s="4"/>
      <c r="AL10" s="74">
        <f>データ!$U$6</f>
        <v>1326569</v>
      </c>
      <c r="AM10" s="74"/>
      <c r="AN10" s="74"/>
      <c r="AO10" s="74"/>
      <c r="AP10" s="74"/>
      <c r="AQ10" s="74"/>
      <c r="AR10" s="74"/>
      <c r="AS10" s="74"/>
      <c r="AT10" s="70">
        <f>データ!$V$6</f>
        <v>217.43</v>
      </c>
      <c r="AU10" s="71"/>
      <c r="AV10" s="71"/>
      <c r="AW10" s="71"/>
      <c r="AX10" s="71"/>
      <c r="AY10" s="71"/>
      <c r="AZ10" s="71"/>
      <c r="BA10" s="71"/>
      <c r="BB10" s="73">
        <f>データ!$W$6</f>
        <v>6101.13</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113</v>
      </c>
      <c r="BM47" s="66"/>
      <c r="BN47" s="66"/>
      <c r="BO47" s="66"/>
      <c r="BP47" s="66"/>
      <c r="BQ47" s="66"/>
      <c r="BR47" s="66"/>
      <c r="BS47" s="66"/>
      <c r="BT47" s="66"/>
      <c r="BU47" s="66"/>
      <c r="BV47" s="66"/>
      <c r="BW47" s="66"/>
      <c r="BX47" s="66"/>
      <c r="BY47" s="66"/>
      <c r="BZ47" s="67"/>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OsS8ZCUyJ/dFq/JWkV+Hbsu6PlNMBMWROHWkVBd9x28tlrj8WkwpDq+et1EZOeLe/R44CVzT0F5h4aLu3WxA0g==" saltValue="YWdlsP5f3kz1tHLDXqomY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cols>
    <col min="2" max="144" width="11.8867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2020</v>
      </c>
      <c r="C6" s="34">
        <f t="shared" ref="C6:W6" si="3">C7</f>
        <v>111007</v>
      </c>
      <c r="D6" s="34">
        <f t="shared" si="3"/>
        <v>46</v>
      </c>
      <c r="E6" s="34">
        <f t="shared" si="3"/>
        <v>1</v>
      </c>
      <c r="F6" s="34">
        <f t="shared" si="3"/>
        <v>0</v>
      </c>
      <c r="G6" s="34">
        <f t="shared" si="3"/>
        <v>1</v>
      </c>
      <c r="H6" s="34" t="str">
        <f t="shared" si="3"/>
        <v>埼玉県　さいたま市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76.38</v>
      </c>
      <c r="P6" s="35">
        <f t="shared" si="3"/>
        <v>99.92</v>
      </c>
      <c r="Q6" s="35">
        <f t="shared" si="3"/>
        <v>3289</v>
      </c>
      <c r="R6" s="35">
        <f t="shared" si="3"/>
        <v>1324589</v>
      </c>
      <c r="S6" s="35">
        <f t="shared" si="3"/>
        <v>217.43</v>
      </c>
      <c r="T6" s="35">
        <f t="shared" si="3"/>
        <v>6092.03</v>
      </c>
      <c r="U6" s="35">
        <f t="shared" si="3"/>
        <v>1326569</v>
      </c>
      <c r="V6" s="35">
        <f t="shared" si="3"/>
        <v>217.43</v>
      </c>
      <c r="W6" s="35">
        <f t="shared" si="3"/>
        <v>6101.13</v>
      </c>
      <c r="X6" s="36">
        <f>IF(X7="",NA(),X7)</f>
        <v>125.8</v>
      </c>
      <c r="Y6" s="36">
        <f t="shared" ref="Y6:AG6" si="4">IF(Y7="",NA(),Y7)</f>
        <v>123.58</v>
      </c>
      <c r="Z6" s="36">
        <f t="shared" si="4"/>
        <v>120.7</v>
      </c>
      <c r="AA6" s="36">
        <f t="shared" si="4"/>
        <v>117.53</v>
      </c>
      <c r="AB6" s="36">
        <f t="shared" si="4"/>
        <v>118.64</v>
      </c>
      <c r="AC6" s="36">
        <f t="shared" si="4"/>
        <v>114.5</v>
      </c>
      <c r="AD6" s="36">
        <f t="shared" si="4"/>
        <v>113.59</v>
      </c>
      <c r="AE6" s="36">
        <f t="shared" si="4"/>
        <v>113.62</v>
      </c>
      <c r="AF6" s="36">
        <f t="shared" si="4"/>
        <v>112.54</v>
      </c>
      <c r="AG6" s="36">
        <f t="shared" si="4"/>
        <v>108.59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182.83</v>
      </c>
      <c r="AU6" s="36">
        <f t="shared" ref="AU6:BC6" si="6">IF(AU7="",NA(),AU7)</f>
        <v>187.61</v>
      </c>
      <c r="AV6" s="36">
        <f t="shared" si="6"/>
        <v>174.07</v>
      </c>
      <c r="AW6" s="36">
        <f t="shared" si="6"/>
        <v>163.34</v>
      </c>
      <c r="AX6" s="36">
        <f t="shared" si="6"/>
        <v>155.59</v>
      </c>
      <c r="AY6" s="36">
        <f t="shared" si="6"/>
        <v>159.12</v>
      </c>
      <c r="AZ6" s="36">
        <f t="shared" si="6"/>
        <v>169.68</v>
      </c>
      <c r="BA6" s="36">
        <f t="shared" si="6"/>
        <v>166.51</v>
      </c>
      <c r="BB6" s="36">
        <f t="shared" si="6"/>
        <v>172.47</v>
      </c>
      <c r="BC6" s="36">
        <f t="shared" si="6"/>
        <v>170.76</v>
      </c>
      <c r="BD6" s="35" t="str">
        <f>IF(BD7="","",IF(BD7="-","【-】","【"&amp;SUBSTITUTE(TEXT(BD7,"#,##0.00"),"-","△")&amp;"】"))</f>
        <v>【260.31】</v>
      </c>
      <c r="BE6" s="36">
        <f>IF(BE7="",NA(),BE7)</f>
        <v>201.26</v>
      </c>
      <c r="BF6" s="36">
        <f t="shared" ref="BF6:BN6" si="7">IF(BF7="",NA(),BF7)</f>
        <v>192.68</v>
      </c>
      <c r="BG6" s="36">
        <f t="shared" si="7"/>
        <v>177.97</v>
      </c>
      <c r="BH6" s="36">
        <f t="shared" si="7"/>
        <v>166.05</v>
      </c>
      <c r="BI6" s="36">
        <f t="shared" si="7"/>
        <v>159.13999999999999</v>
      </c>
      <c r="BJ6" s="36">
        <f t="shared" si="7"/>
        <v>206.16</v>
      </c>
      <c r="BK6" s="36">
        <f t="shared" si="7"/>
        <v>203.63</v>
      </c>
      <c r="BL6" s="36">
        <f t="shared" si="7"/>
        <v>198.51</v>
      </c>
      <c r="BM6" s="36">
        <f t="shared" si="7"/>
        <v>193.57</v>
      </c>
      <c r="BN6" s="36">
        <f t="shared" si="7"/>
        <v>200.12</v>
      </c>
      <c r="BO6" s="35" t="str">
        <f>IF(BO7="","",IF(BO7="-","【-】","【"&amp;SUBSTITUTE(TEXT(BO7,"#,##0.00"),"-","△")&amp;"】"))</f>
        <v>【275.67】</v>
      </c>
      <c r="BP6" s="36">
        <f>IF(BP7="",NA(),BP7)</f>
        <v>116.04</v>
      </c>
      <c r="BQ6" s="36">
        <f t="shared" ref="BQ6:BY6" si="8">IF(BQ7="",NA(),BQ7)</f>
        <v>114.31</v>
      </c>
      <c r="BR6" s="36">
        <f t="shared" si="8"/>
        <v>111.31</v>
      </c>
      <c r="BS6" s="36">
        <f t="shared" si="8"/>
        <v>108.95</v>
      </c>
      <c r="BT6" s="36">
        <f t="shared" si="8"/>
        <v>110.62</v>
      </c>
      <c r="BU6" s="36">
        <f t="shared" si="8"/>
        <v>104.03</v>
      </c>
      <c r="BV6" s="36">
        <f t="shared" si="8"/>
        <v>103.04</v>
      </c>
      <c r="BW6" s="36">
        <f t="shared" si="8"/>
        <v>103.28</v>
      </c>
      <c r="BX6" s="36">
        <f t="shared" si="8"/>
        <v>102.26</v>
      </c>
      <c r="BY6" s="36">
        <f t="shared" si="8"/>
        <v>98.26</v>
      </c>
      <c r="BZ6" s="35" t="str">
        <f>IF(BZ7="","",IF(BZ7="-","【-】","【"&amp;SUBSTITUTE(TEXT(BZ7,"#,##0.00"),"-","△")&amp;"】"))</f>
        <v>【100.05】</v>
      </c>
      <c r="CA6" s="36">
        <f>IF(CA7="",NA(),CA7)</f>
        <v>183.14</v>
      </c>
      <c r="CB6" s="36">
        <f t="shared" ref="CB6:CJ6" si="9">IF(CB7="",NA(),CB7)</f>
        <v>185.89</v>
      </c>
      <c r="CC6" s="36">
        <f t="shared" si="9"/>
        <v>191.16</v>
      </c>
      <c r="CD6" s="36">
        <f t="shared" si="9"/>
        <v>194.74</v>
      </c>
      <c r="CE6" s="36">
        <f t="shared" si="9"/>
        <v>188.03</v>
      </c>
      <c r="CF6" s="36">
        <f t="shared" si="9"/>
        <v>171.54</v>
      </c>
      <c r="CG6" s="36">
        <f t="shared" si="9"/>
        <v>173</v>
      </c>
      <c r="CH6" s="36">
        <f t="shared" si="9"/>
        <v>173.11</v>
      </c>
      <c r="CI6" s="36">
        <f t="shared" si="9"/>
        <v>174.34</v>
      </c>
      <c r="CJ6" s="36">
        <f t="shared" si="9"/>
        <v>172.33</v>
      </c>
      <c r="CK6" s="35" t="str">
        <f>IF(CK7="","",IF(CK7="-","【-】","【"&amp;SUBSTITUTE(TEXT(CK7,"#,##0.00"),"-","△")&amp;"】"))</f>
        <v>【166.40】</v>
      </c>
      <c r="CL6" s="36">
        <f>IF(CL7="",NA(),CL7)</f>
        <v>66.55</v>
      </c>
      <c r="CM6" s="36">
        <f t="shared" ref="CM6:CU6" si="10">IF(CM7="",NA(),CM7)</f>
        <v>67.25</v>
      </c>
      <c r="CN6" s="36">
        <f t="shared" si="10"/>
        <v>67.650000000000006</v>
      </c>
      <c r="CO6" s="36">
        <f t="shared" si="10"/>
        <v>67.260000000000005</v>
      </c>
      <c r="CP6" s="36">
        <f t="shared" si="10"/>
        <v>69.31</v>
      </c>
      <c r="CQ6" s="36">
        <f t="shared" si="10"/>
        <v>59</v>
      </c>
      <c r="CR6" s="36">
        <f t="shared" si="10"/>
        <v>59.36</v>
      </c>
      <c r="CS6" s="36">
        <f t="shared" si="10"/>
        <v>59.32</v>
      </c>
      <c r="CT6" s="36">
        <f t="shared" si="10"/>
        <v>59.12</v>
      </c>
      <c r="CU6" s="36">
        <f t="shared" si="10"/>
        <v>59.37</v>
      </c>
      <c r="CV6" s="35" t="str">
        <f>IF(CV7="","",IF(CV7="-","【-】","【"&amp;SUBSTITUTE(TEXT(CV7,"#,##0.00"),"-","△")&amp;"】"))</f>
        <v>【60.69】</v>
      </c>
      <c r="CW6" s="36">
        <f>IF(CW7="",NA(),CW7)</f>
        <v>95.92</v>
      </c>
      <c r="CX6" s="36">
        <f t="shared" ref="CX6:DF6" si="11">IF(CX7="",NA(),CX7)</f>
        <v>95.14</v>
      </c>
      <c r="CY6" s="36">
        <f t="shared" si="11"/>
        <v>95.41</v>
      </c>
      <c r="CZ6" s="36">
        <f t="shared" si="11"/>
        <v>95.38</v>
      </c>
      <c r="DA6" s="36">
        <f t="shared" si="11"/>
        <v>95.22</v>
      </c>
      <c r="DB6" s="36">
        <f t="shared" si="11"/>
        <v>93.69</v>
      </c>
      <c r="DC6" s="36">
        <f t="shared" si="11"/>
        <v>93.82</v>
      </c>
      <c r="DD6" s="36">
        <f t="shared" si="11"/>
        <v>93.74</v>
      </c>
      <c r="DE6" s="36">
        <f t="shared" si="11"/>
        <v>93.64</v>
      </c>
      <c r="DF6" s="36">
        <f t="shared" si="11"/>
        <v>93.68</v>
      </c>
      <c r="DG6" s="35" t="str">
        <f>IF(DG7="","",IF(DG7="-","【-】","【"&amp;SUBSTITUTE(TEXT(DG7,"#,##0.00"),"-","△")&amp;"】"))</f>
        <v>【89.82】</v>
      </c>
      <c r="DH6" s="36">
        <f>IF(DH7="",NA(),DH7)</f>
        <v>43.68</v>
      </c>
      <c r="DI6" s="36">
        <f t="shared" ref="DI6:DQ6" si="12">IF(DI7="",NA(),DI7)</f>
        <v>44.48</v>
      </c>
      <c r="DJ6" s="36">
        <f t="shared" si="12"/>
        <v>45.2</v>
      </c>
      <c r="DK6" s="36">
        <f t="shared" si="12"/>
        <v>46.21</v>
      </c>
      <c r="DL6" s="36">
        <f t="shared" si="12"/>
        <v>46.85</v>
      </c>
      <c r="DM6" s="36">
        <f t="shared" si="12"/>
        <v>48.05</v>
      </c>
      <c r="DN6" s="36">
        <f t="shared" si="12"/>
        <v>48.64</v>
      </c>
      <c r="DO6" s="36">
        <f t="shared" si="12"/>
        <v>49.23</v>
      </c>
      <c r="DP6" s="36">
        <f t="shared" si="12"/>
        <v>49.78</v>
      </c>
      <c r="DQ6" s="36">
        <f t="shared" si="12"/>
        <v>50.32</v>
      </c>
      <c r="DR6" s="35" t="str">
        <f>IF(DR7="","",IF(DR7="-","【-】","【"&amp;SUBSTITUTE(TEXT(DR7,"#,##0.00"),"-","△")&amp;"】"))</f>
        <v>【50.19】</v>
      </c>
      <c r="DS6" s="36">
        <f>IF(DS7="",NA(),DS7)</f>
        <v>6.64</v>
      </c>
      <c r="DT6" s="36">
        <f t="shared" ref="DT6:EB6" si="13">IF(DT7="",NA(),DT7)</f>
        <v>6.74</v>
      </c>
      <c r="DU6" s="36">
        <f t="shared" si="13"/>
        <v>7.03</v>
      </c>
      <c r="DV6" s="36">
        <f t="shared" si="13"/>
        <v>7.73</v>
      </c>
      <c r="DW6" s="36">
        <f t="shared" si="13"/>
        <v>8.81</v>
      </c>
      <c r="DX6" s="36">
        <f t="shared" si="13"/>
        <v>17.97</v>
      </c>
      <c r="DY6" s="36">
        <f t="shared" si="13"/>
        <v>19.95</v>
      </c>
      <c r="DZ6" s="36">
        <f t="shared" si="13"/>
        <v>21.62</v>
      </c>
      <c r="EA6" s="36">
        <f t="shared" si="13"/>
        <v>22.79</v>
      </c>
      <c r="EB6" s="36">
        <f t="shared" si="13"/>
        <v>24.26</v>
      </c>
      <c r="EC6" s="35" t="str">
        <f>IF(EC7="","",IF(EC7="-","【-】","【"&amp;SUBSTITUTE(TEXT(EC7,"#,##0.00"),"-","△")&amp;"】"))</f>
        <v>【20.63】</v>
      </c>
      <c r="ED6" s="36">
        <f>IF(ED7="",NA(),ED7)</f>
        <v>0.95</v>
      </c>
      <c r="EE6" s="36">
        <f t="shared" ref="EE6:EM6" si="14">IF(EE7="",NA(),EE7)</f>
        <v>0.93</v>
      </c>
      <c r="EF6" s="36">
        <f t="shared" si="14"/>
        <v>1.02</v>
      </c>
      <c r="EG6" s="36">
        <f t="shared" si="14"/>
        <v>1.06</v>
      </c>
      <c r="EH6" s="36">
        <f t="shared" si="14"/>
        <v>1.1299999999999999</v>
      </c>
      <c r="EI6" s="36">
        <f t="shared" si="14"/>
        <v>1.18</v>
      </c>
      <c r="EJ6" s="36">
        <f t="shared" si="14"/>
        <v>0.97</v>
      </c>
      <c r="EK6" s="36">
        <f t="shared" si="14"/>
        <v>1.03</v>
      </c>
      <c r="EL6" s="36">
        <f t="shared" si="14"/>
        <v>0.97</v>
      </c>
      <c r="EM6" s="36">
        <f t="shared" si="14"/>
        <v>0.99</v>
      </c>
      <c r="EN6" s="35" t="str">
        <f>IF(EN7="","",IF(EN7="-","【-】","【"&amp;SUBSTITUTE(TEXT(EN7,"#,##0.00"),"-","△")&amp;"】"))</f>
        <v>【0.69】</v>
      </c>
    </row>
    <row r="7" spans="1:144" s="37" customFormat="1">
      <c r="A7" s="29"/>
      <c r="B7" s="38">
        <v>2020</v>
      </c>
      <c r="C7" s="38">
        <v>111007</v>
      </c>
      <c r="D7" s="38">
        <v>46</v>
      </c>
      <c r="E7" s="38">
        <v>1</v>
      </c>
      <c r="F7" s="38">
        <v>0</v>
      </c>
      <c r="G7" s="38">
        <v>1</v>
      </c>
      <c r="H7" s="38" t="s">
        <v>93</v>
      </c>
      <c r="I7" s="38" t="s">
        <v>94</v>
      </c>
      <c r="J7" s="38" t="s">
        <v>95</v>
      </c>
      <c r="K7" s="38" t="s">
        <v>96</v>
      </c>
      <c r="L7" s="38" t="s">
        <v>97</v>
      </c>
      <c r="M7" s="38" t="s">
        <v>98</v>
      </c>
      <c r="N7" s="39" t="s">
        <v>99</v>
      </c>
      <c r="O7" s="39">
        <v>76.38</v>
      </c>
      <c r="P7" s="39">
        <v>99.92</v>
      </c>
      <c r="Q7" s="39">
        <v>3289</v>
      </c>
      <c r="R7" s="39">
        <v>1324589</v>
      </c>
      <c r="S7" s="39">
        <v>217.43</v>
      </c>
      <c r="T7" s="39">
        <v>6092.03</v>
      </c>
      <c r="U7" s="39">
        <v>1326569</v>
      </c>
      <c r="V7" s="39">
        <v>217.43</v>
      </c>
      <c r="W7" s="39">
        <v>6101.13</v>
      </c>
      <c r="X7" s="39">
        <v>125.8</v>
      </c>
      <c r="Y7" s="39">
        <v>123.58</v>
      </c>
      <c r="Z7" s="39">
        <v>120.7</v>
      </c>
      <c r="AA7" s="39">
        <v>117.53</v>
      </c>
      <c r="AB7" s="39">
        <v>118.64</v>
      </c>
      <c r="AC7" s="39">
        <v>114.5</v>
      </c>
      <c r="AD7" s="39">
        <v>113.59</v>
      </c>
      <c r="AE7" s="39">
        <v>113.62</v>
      </c>
      <c r="AF7" s="39">
        <v>112.54</v>
      </c>
      <c r="AG7" s="39">
        <v>108.59</v>
      </c>
      <c r="AH7" s="39">
        <v>110.27</v>
      </c>
      <c r="AI7" s="39">
        <v>0</v>
      </c>
      <c r="AJ7" s="39">
        <v>0</v>
      </c>
      <c r="AK7" s="39">
        <v>0</v>
      </c>
      <c r="AL7" s="39">
        <v>0</v>
      </c>
      <c r="AM7" s="39">
        <v>0</v>
      </c>
      <c r="AN7" s="39">
        <v>0</v>
      </c>
      <c r="AO7" s="39">
        <v>0</v>
      </c>
      <c r="AP7" s="39">
        <v>0</v>
      </c>
      <c r="AQ7" s="39">
        <v>0</v>
      </c>
      <c r="AR7" s="39">
        <v>0</v>
      </c>
      <c r="AS7" s="39">
        <v>1.1499999999999999</v>
      </c>
      <c r="AT7" s="39">
        <v>182.83</v>
      </c>
      <c r="AU7" s="39">
        <v>187.61</v>
      </c>
      <c r="AV7" s="39">
        <v>174.07</v>
      </c>
      <c r="AW7" s="39">
        <v>163.34</v>
      </c>
      <c r="AX7" s="39">
        <v>155.59</v>
      </c>
      <c r="AY7" s="39">
        <v>159.12</v>
      </c>
      <c r="AZ7" s="39">
        <v>169.68</v>
      </c>
      <c r="BA7" s="39">
        <v>166.51</v>
      </c>
      <c r="BB7" s="39">
        <v>172.47</v>
      </c>
      <c r="BC7" s="39">
        <v>170.76</v>
      </c>
      <c r="BD7" s="39">
        <v>260.31</v>
      </c>
      <c r="BE7" s="39">
        <v>201.26</v>
      </c>
      <c r="BF7" s="39">
        <v>192.68</v>
      </c>
      <c r="BG7" s="39">
        <v>177.97</v>
      </c>
      <c r="BH7" s="39">
        <v>166.05</v>
      </c>
      <c r="BI7" s="39">
        <v>159.13999999999999</v>
      </c>
      <c r="BJ7" s="39">
        <v>206.16</v>
      </c>
      <c r="BK7" s="39">
        <v>203.63</v>
      </c>
      <c r="BL7" s="39">
        <v>198.51</v>
      </c>
      <c r="BM7" s="39">
        <v>193.57</v>
      </c>
      <c r="BN7" s="39">
        <v>200.12</v>
      </c>
      <c r="BO7" s="39">
        <v>275.67</v>
      </c>
      <c r="BP7" s="39">
        <v>116.04</v>
      </c>
      <c r="BQ7" s="39">
        <v>114.31</v>
      </c>
      <c r="BR7" s="39">
        <v>111.31</v>
      </c>
      <c r="BS7" s="39">
        <v>108.95</v>
      </c>
      <c r="BT7" s="39">
        <v>110.62</v>
      </c>
      <c r="BU7" s="39">
        <v>104.03</v>
      </c>
      <c r="BV7" s="39">
        <v>103.04</v>
      </c>
      <c r="BW7" s="39">
        <v>103.28</v>
      </c>
      <c r="BX7" s="39">
        <v>102.26</v>
      </c>
      <c r="BY7" s="39">
        <v>98.26</v>
      </c>
      <c r="BZ7" s="39">
        <v>100.05</v>
      </c>
      <c r="CA7" s="39">
        <v>183.14</v>
      </c>
      <c r="CB7" s="39">
        <v>185.89</v>
      </c>
      <c r="CC7" s="39">
        <v>191.16</v>
      </c>
      <c r="CD7" s="39">
        <v>194.74</v>
      </c>
      <c r="CE7" s="39">
        <v>188.03</v>
      </c>
      <c r="CF7" s="39">
        <v>171.54</v>
      </c>
      <c r="CG7" s="39">
        <v>173</v>
      </c>
      <c r="CH7" s="39">
        <v>173.11</v>
      </c>
      <c r="CI7" s="39">
        <v>174.34</v>
      </c>
      <c r="CJ7" s="39">
        <v>172.33</v>
      </c>
      <c r="CK7" s="39">
        <v>166.4</v>
      </c>
      <c r="CL7" s="39">
        <v>66.55</v>
      </c>
      <c r="CM7" s="39">
        <v>67.25</v>
      </c>
      <c r="CN7" s="39">
        <v>67.650000000000006</v>
      </c>
      <c r="CO7" s="39">
        <v>67.260000000000005</v>
      </c>
      <c r="CP7" s="39">
        <v>69.31</v>
      </c>
      <c r="CQ7" s="39">
        <v>59</v>
      </c>
      <c r="CR7" s="39">
        <v>59.36</v>
      </c>
      <c r="CS7" s="39">
        <v>59.32</v>
      </c>
      <c r="CT7" s="39">
        <v>59.12</v>
      </c>
      <c r="CU7" s="39">
        <v>59.37</v>
      </c>
      <c r="CV7" s="39">
        <v>60.69</v>
      </c>
      <c r="CW7" s="39">
        <v>95.92</v>
      </c>
      <c r="CX7" s="39">
        <v>95.14</v>
      </c>
      <c r="CY7" s="39">
        <v>95.41</v>
      </c>
      <c r="CZ7" s="39">
        <v>95.38</v>
      </c>
      <c r="DA7" s="39">
        <v>95.22</v>
      </c>
      <c r="DB7" s="39">
        <v>93.69</v>
      </c>
      <c r="DC7" s="39">
        <v>93.82</v>
      </c>
      <c r="DD7" s="39">
        <v>93.74</v>
      </c>
      <c r="DE7" s="39">
        <v>93.64</v>
      </c>
      <c r="DF7" s="39">
        <v>93.68</v>
      </c>
      <c r="DG7" s="39">
        <v>89.82</v>
      </c>
      <c r="DH7" s="39">
        <v>43.68</v>
      </c>
      <c r="DI7" s="39">
        <v>44.48</v>
      </c>
      <c r="DJ7" s="39">
        <v>45.2</v>
      </c>
      <c r="DK7" s="39">
        <v>46.21</v>
      </c>
      <c r="DL7" s="39">
        <v>46.85</v>
      </c>
      <c r="DM7" s="39">
        <v>48.05</v>
      </c>
      <c r="DN7" s="39">
        <v>48.64</v>
      </c>
      <c r="DO7" s="39">
        <v>49.23</v>
      </c>
      <c r="DP7" s="39">
        <v>49.78</v>
      </c>
      <c r="DQ7" s="39">
        <v>50.32</v>
      </c>
      <c r="DR7" s="39">
        <v>50.19</v>
      </c>
      <c r="DS7" s="39">
        <v>6.64</v>
      </c>
      <c r="DT7" s="39">
        <v>6.74</v>
      </c>
      <c r="DU7" s="39">
        <v>7.03</v>
      </c>
      <c r="DV7" s="39">
        <v>7.73</v>
      </c>
      <c r="DW7" s="39">
        <v>8.81</v>
      </c>
      <c r="DX7" s="39">
        <v>17.97</v>
      </c>
      <c r="DY7" s="39">
        <v>19.95</v>
      </c>
      <c r="DZ7" s="39">
        <v>21.62</v>
      </c>
      <c r="EA7" s="39">
        <v>22.79</v>
      </c>
      <c r="EB7" s="39">
        <v>24.26</v>
      </c>
      <c r="EC7" s="39">
        <v>20.63</v>
      </c>
      <c r="ED7" s="39">
        <v>0.95</v>
      </c>
      <c r="EE7" s="39">
        <v>0.93</v>
      </c>
      <c r="EF7" s="39">
        <v>1.02</v>
      </c>
      <c r="EG7" s="39">
        <v>1.06</v>
      </c>
      <c r="EH7" s="39">
        <v>1.1299999999999999</v>
      </c>
      <c r="EI7" s="39">
        <v>1.18</v>
      </c>
      <c r="EJ7" s="39">
        <v>0.97</v>
      </c>
      <c r="EK7" s="39">
        <v>1.03</v>
      </c>
      <c r="EL7" s="39">
        <v>0.97</v>
      </c>
      <c r="EM7" s="39">
        <v>0.99</v>
      </c>
      <c r="EN7" s="39">
        <v>0.69</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c r="B11">
        <v>4</v>
      </c>
      <c r="C11">
        <v>3</v>
      </c>
      <c r="D11">
        <v>2</v>
      </c>
      <c r="E11">
        <v>1</v>
      </c>
      <c r="F11">
        <v>0</v>
      </c>
      <c r="G11" t="s">
        <v>105</v>
      </c>
    </row>
    <row r="12" spans="1:144">
      <c r="B12">
        <v>1</v>
      </c>
      <c r="C12">
        <v>1</v>
      </c>
      <c r="D12">
        <v>1</v>
      </c>
      <c r="E12">
        <v>1</v>
      </c>
      <c r="F12">
        <v>2</v>
      </c>
      <c r="G12" t="s">
        <v>106</v>
      </c>
    </row>
    <row r="13" spans="1:144">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