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R02年度決算\回答\起案\"/>
    </mc:Choice>
  </mc:AlternateContent>
  <workbookProtection workbookAlgorithmName="SHA-512" workbookHashValue="SxFiI0yFkxV240ovM5ulVxz9r8xiZdK2bOfLXkiYbJF3R0UOLkn5fDu3XdstgPV9rRHg3zF9D7YvtfkkVd21Kg==" workbookSaltValue="GFuIctMzdf2lOyIyxUzzI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DS11" i="5"/>
  <c r="CU11" i="5"/>
  <c r="CA11" i="5"/>
  <c r="BC11" i="5"/>
  <c r="AI11" i="5"/>
  <c r="EB10" i="5"/>
  <c r="DR10" i="5"/>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S6" i="5"/>
  <c r="CT11" i="5" s="1"/>
  <c r="CR6" i="5"/>
  <c r="CQ6" i="5"/>
  <c r="CM12" i="5" s="1"/>
  <c r="CP6" i="5"/>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N12" i="5" s="1"/>
  <c r="BQ6" i="5"/>
  <c r="BM12" i="5" s="1"/>
  <c r="BP6" i="5"/>
  <c r="CZ55" i="4"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KF33" i="4"/>
  <c r="JL33" i="4"/>
  <c r="GZ33" i="4"/>
  <c r="GF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LT31" i="4"/>
  <c r="KZ31" i="4"/>
  <c r="KF31" i="4"/>
  <c r="GZ31" i="4"/>
  <c r="GF31" i="4"/>
  <c r="FL31" i="4"/>
  <c r="CF31" i="4"/>
  <c r="BL31" i="4"/>
  <c r="AR31" i="4"/>
  <c r="LZ10" i="4"/>
  <c r="IT10" i="4"/>
  <c r="FN10" i="4"/>
  <c r="CH10" i="4"/>
  <c r="B10" i="4"/>
  <c r="PF8" i="4"/>
  <c r="LZ8" i="4"/>
  <c r="IT8" i="4"/>
  <c r="FN8" i="4"/>
  <c r="CH8" i="4"/>
  <c r="B8" i="4"/>
  <c r="B5" i="4"/>
  <c r="CZ32" i="4" l="1"/>
  <c r="KZ32" i="4"/>
  <c r="X54" i="4"/>
  <c r="X55" i="4"/>
  <c r="KZ55" i="4"/>
  <c r="Y79" i="4"/>
  <c r="EC79" i="4"/>
  <c r="ER31" i="4"/>
  <c r="H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CW11" i="5"/>
  <c r="X31" i="4"/>
  <c r="CZ31" i="4"/>
  <c r="CZ54" i="4"/>
  <c r="HT31" i="4"/>
  <c r="ER33" i="4"/>
  <c r="PT33" i="4"/>
  <c r="JL31" i="4"/>
  <c r="MN31" i="4"/>
  <c r="FL33" i="4"/>
  <c r="JL54" i="4"/>
  <c r="MN54" i="4"/>
  <c r="MW79" i="4"/>
  <c r="RA79" i="4"/>
  <c r="W10" i="5"/>
  <c r="AG10" i="5"/>
  <c r="AQ10" i="5"/>
  <c r="AU10" i="5"/>
  <c r="BE10" i="5"/>
  <c r="BO10" i="5"/>
  <c r="BY10" i="5"/>
  <c r="CI10" i="5"/>
  <c r="CM10" i="5"/>
  <c r="CW10" i="5"/>
  <c r="DG10" i="5"/>
  <c r="DQ10" i="5"/>
  <c r="EA10" i="5"/>
  <c r="EE10" i="5"/>
  <c r="BB10" i="5"/>
  <c r="BF10" i="5"/>
  <c r="CT10" i="5"/>
  <c r="CX10" i="5"/>
  <c r="U11" i="5"/>
  <c r="BQ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<sst xmlns="http://schemas.openxmlformats.org/spreadsheetml/2006/main" count="262" uniqueCount="107">
  <si>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</si>
  <si>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</si>
  <si>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</si>
  <si>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</si>
  <si>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</si>
  <si>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</si>
  <si>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</si>
  <si>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</si>
  <si>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</si>
  <si>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</si>
  <si>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</si>
  <si>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</si>
  <si>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</si>
  <si>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</si>
  <si>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</si>
  <si>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</si>
  <si>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</si>
  <si>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</si>
  <si>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</si>
  <si>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</si>
  <si>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</si>
  <si>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</si>
  <si>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</si>
  <si>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</si>
  <si>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</si>
  <si>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</si>
  <si>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</si>
  <si>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</si>
  <si>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</si>
  <si>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</si>
  <si>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</si>
  <si>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</si>
  <si>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</si>
  <si>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</si>
  <si>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</si>
  <si>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</si>
  <si>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</si>
  <si>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</si>
  <si>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</si>
  <si>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</si>
  <si>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</si>
  <si>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</si>
  <si>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</si>
  <si>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</si>
  <si>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</si>
  <si>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</si>
  <si>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</si>
  <si>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</si>
  <si>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</si>
  <si>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</si>
  <si>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</si>
  <si>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</si>
  <si>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</si>
  <si>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</si>
  <si>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</si>
  <si>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</si>
  <si>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</si>
  <si>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</si>
  <si>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</si>
  <si>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</si>
  <si>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</si>
  <si>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</si>
  <si>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</si>
  <si>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</si>
  <si>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</si>
  <si>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</si>
  <si>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</si>
  <si>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</si>
  <si>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</si>
  <si>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</si>
  <si>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</si>
  <si>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</si>
  <si>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</si>
  <si>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</si>
  <si>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</si>
  <si>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</si>
  <si>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</si>
  <si>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</si>
  <si>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</si>
  <si>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</si>
  <si>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</si>
  <si>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</si>
  <si>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</si>
  <si>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</si>
  <si>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</si>
  <si>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</si>
  <si>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</si>
  <si>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</si>
  <si>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141003</t>
  </si>
  <si>
    <t>46</t>
  </si>
  <si>
    <t>02</t>
  </si>
  <si>
    <t>0</t>
  </si>
  <si>
    <t>000</t>
  </si>
  <si>
    <t>神奈川県　横浜市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</si>
  <si>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</si>
  <si>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</si>
  <si>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</si>
  <si>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</si>
  <si>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</si>
  <si>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</si>
  <si>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</si>
  <si>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</si>
  <si>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</si>
  <si>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</si>
  <si>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に関する指標が示すとおり、現在の経営状況は概ね良好です。しかし、産業構造の変化等により契約水量は微減傾向にあるため、工業用水道料金収入は今後減少していくと見込まれており、経営は厳しいものになっていくことが想定されます。
  さらに、給水開始から60年以上経過し、施設の老朽化が進んでいることから、今後多額の更新事業費が必要になることが見込まれます。
　このような状況の中、計画的に施設の更新・耐震化を進めるとともに、適切な企業債の活用や国庫補助金など更新事業費の財源確保に努め、将来にわたって安定給水ができるよう、工業用水道事業の基盤強化を図っていきます。</t>
    <rPh sb="127" eb="129">
      <t>キュウスイ</t>
    </rPh>
    <rPh sb="129" eb="131">
      <t>カイシ</t>
    </rPh>
    <rPh sb="135" eb="136">
      <t>ネン</t>
    </rPh>
    <rPh sb="136" eb="138">
      <t>イジョウ</t>
    </rPh>
    <rPh sb="138" eb="140">
      <t>ケイカ</t>
    </rPh>
    <rPh sb="195" eb="196">
      <t>ナカ</t>
    </rPh>
    <rPh sb="219" eb="221">
      <t>テキセツ</t>
    </rPh>
    <rPh sb="222" eb="224">
      <t>キギョウ</t>
    </rPh>
    <rPh sb="224" eb="225">
      <t>サイ</t>
    </rPh>
    <rPh sb="226" eb="228">
      <t>カツヨウ</t>
    </rPh>
    <phoneticPr fontId="5"/>
  </si>
  <si>
    <t>　令和２年度は、令和２年度から令和５年度までを事業計画期間とした「中期経営計画」の初年度として、計画に掲げた事業を着実に実施しました。
　①経常収支比率は135％で、単年度の収支は黒字となっています。
　③流動比率は407％で、短期的な債務に対する支払い能力は有しています。
　④企業債残高対給水収益比率は、115％で類似団体平均値を下回っています。今後も経営指標等に留意しながら残高管理を行っていきます。
　⑤料金回収率は137％で、料金収入のみで給水に係る費用を賄うことができています。
　⑥給水原価は、類似団体平均値を上回っており、今後も経営効率化に努めていきます。
　⑦新型コロナウィルス感染症の影響などにより使用水量が減少したことから、施設利用率は27％に減少しています。
　⑧契約率は、類似団体平均値を下回っていますが、近年は70％以上で推移しています。今後も新たなユーザー企業の獲得に向けた取組を進めていきます。</t>
    <rPh sb="8" eb="10">
      <t>レイワ</t>
    </rPh>
    <rPh sb="41" eb="42">
      <t>ハツ</t>
    </rPh>
    <rPh sb="84" eb="87">
      <t>タンネンド</t>
    </rPh>
    <rPh sb="88" eb="90">
      <t>シュウシ</t>
    </rPh>
    <rPh sb="91" eb="93">
      <t>クロジ</t>
    </rPh>
    <rPh sb="178" eb="180">
      <t>コンゴ</t>
    </rPh>
    <rPh sb="181" eb="183">
      <t>ケイエイ</t>
    </rPh>
    <rPh sb="183" eb="185">
      <t>シヒョウ</t>
    </rPh>
    <rPh sb="185" eb="186">
      <t>トウ</t>
    </rPh>
    <rPh sb="187" eb="189">
      <t>リュウイ</t>
    </rPh>
    <rPh sb="193" eb="195">
      <t>ザンダカ</t>
    </rPh>
    <rPh sb="195" eb="197">
      <t>カンリ</t>
    </rPh>
    <rPh sb="198" eb="199">
      <t>オコナ</t>
    </rPh>
    <rPh sb="222" eb="224">
      <t>リョウキン</t>
    </rPh>
    <rPh sb="224" eb="226">
      <t>シュウニュウ</t>
    </rPh>
    <rPh sb="229" eb="231">
      <t>キュウスイ</t>
    </rPh>
    <rPh sb="232" eb="233">
      <t>カカ</t>
    </rPh>
    <rPh sb="234" eb="236">
      <t>ヒヨウ</t>
    </rPh>
    <rPh sb="237" eb="238">
      <t>マカナ</t>
    </rPh>
    <rPh sb="268" eb="270">
      <t>ウワマワ</t>
    </rPh>
    <rPh sb="275" eb="277">
      <t>コンゴ</t>
    </rPh>
    <rPh sb="278" eb="280">
      <t>ケイエイ</t>
    </rPh>
    <rPh sb="280" eb="283">
      <t>コウリツカ</t>
    </rPh>
    <rPh sb="284" eb="285">
      <t>ツト</t>
    </rPh>
    <rPh sb="296" eb="298">
      <t>シンガタ</t>
    </rPh>
    <rPh sb="305" eb="308">
      <t>カンセンショウ</t>
    </rPh>
    <rPh sb="309" eb="311">
      <t>エイキョウ</t>
    </rPh>
    <rPh sb="316" eb="318">
      <t>シヨウ</t>
    </rPh>
    <rPh sb="318" eb="320">
      <t>スイリョウ</t>
    </rPh>
    <rPh sb="321" eb="323">
      <t>ゲンショウ</t>
    </rPh>
    <phoneticPr fontId="5"/>
  </si>
  <si>
    <t xml:space="preserve"> ①有形固定資産減価償却率は、類似団体平均値を下回っていますが、今後は施設等の老朽化が進んでいく見込みです。
 ②管路経年化率は、令和２年度に更新した延長が伸びたため、44％に減少していますが、今後、法定耐用年数を迎える管路が増えていく見込みです。
 ③管路更新率は、類似団体平均値を上回っており、今後も中期経営計画に基づき老朽管の更新に取り組んでいきます。</t>
    <rPh sb="23" eb="24">
      <t>シタ</t>
    </rPh>
    <rPh sb="32" eb="34">
      <t>コンゴ</t>
    </rPh>
    <rPh sb="37" eb="38">
      <t>トウ</t>
    </rPh>
    <rPh sb="39" eb="42">
      <t>ロウキュウカ</t>
    </rPh>
    <rPh sb="43" eb="44">
      <t>スス</t>
    </rPh>
    <rPh sb="48" eb="50">
      <t>ミコ</t>
    </rPh>
    <rPh sb="68" eb="70">
      <t>レイワ</t>
    </rPh>
    <rPh sb="71" eb="73">
      <t>ネンド</t>
    </rPh>
    <rPh sb="74" eb="76">
      <t>コウシン</t>
    </rPh>
    <rPh sb="78" eb="80">
      <t>エンチョウ</t>
    </rPh>
    <rPh sb="81" eb="82">
      <t>ノ</t>
    </rPh>
    <rPh sb="91" eb="93">
      <t>ゲンショウ</t>
    </rPh>
    <rPh sb="100" eb="102">
      <t>コンゴ</t>
    </rPh>
    <rPh sb="103" eb="105">
      <t>ホウテイ</t>
    </rPh>
    <rPh sb="105" eb="107">
      <t>タイヨウ</t>
    </rPh>
    <rPh sb="107" eb="109">
      <t>ネンスウ</t>
    </rPh>
    <rPh sb="110" eb="111">
      <t>ムカ</t>
    </rPh>
    <rPh sb="113" eb="115">
      <t>カンロ</t>
    </rPh>
    <rPh sb="116" eb="117">
      <t>フ</t>
    </rPh>
    <rPh sb="121" eb="123">
      <t>ミコ</t>
    </rPh>
    <rPh sb="154" eb="156">
      <t>コンゴ</t>
    </rPh>
    <rPh sb="157" eb="159">
      <t>チュウキ</t>
    </rPh>
    <rPh sb="159" eb="161">
      <t>ケイエイ</t>
    </rPh>
    <rPh sb="164" eb="165">
      <t>モト</t>
    </rPh>
    <rPh sb="167" eb="169">
      <t>ロウキュウ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</si>
</sst>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55.28</c:v>
                </c:pt>
                <c:pt idx="1">
                  <c:v>56.26</c:v>
                </c:pt>
                <c:pt idx="2">
                  <c:v>55.51</c:v>
                </c:pt>
                <c:pt idx="3">
                  <c:v>55.43</c:v>
                </c:pt>
                <c:pt idx="4">
                  <c:v>55.5</c:v>
                </c:pt>
              </c:numCache>
            </c:numRef>
          </c:val>
          <c:extLst>
            <c:ext xmlns:c16="http://schemas.microsoft.com/office/drawing/2014/chart" uri="{C3380CC4-5D6E-409C-BE32-E72D297353CC}">
              <c16:uniqueId val="{00000000-FE51-4E6A-85FE-1E77E59DB0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FE51-4E6A-85FE-1E77E59DB0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F3-45EC-BD1B-0A6FAB7DD7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31F3-45EC-BD1B-0A6FAB7DD7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149.44</c:v>
                </c:pt>
                <c:pt idx="1">
                  <c:v>139.15</c:v>
                </c:pt>
                <c:pt idx="2">
                  <c:v>143.05000000000001</c:v>
                </c:pt>
                <c:pt idx="3">
                  <c:v>135.29</c:v>
                </c:pt>
                <c:pt idx="4">
                  <c:v>135.09</c:v>
                </c:pt>
              </c:numCache>
            </c:numRef>
          </c:val>
          <c:extLst>
            <c:ext xmlns:c16="http://schemas.microsoft.com/office/drawing/2014/chart" uri="{C3380CC4-5D6E-409C-BE32-E72D297353CC}">
              <c16:uniqueId val="{00000000-FE9C-4274-9159-3DF39EB066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FE9C-4274-9159-3DF39EB066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46.44</c:v>
                </c:pt>
                <c:pt idx="1">
                  <c:v>48.15</c:v>
                </c:pt>
                <c:pt idx="2">
                  <c:v>47.8</c:v>
                </c:pt>
                <c:pt idx="3">
                  <c:v>45.95</c:v>
                </c:pt>
                <c:pt idx="4">
                  <c:v>43.96</c:v>
                </c:pt>
              </c:numCache>
            </c:numRef>
          </c:val>
          <c:extLst>
            <c:ext xmlns:c16="http://schemas.microsoft.com/office/drawing/2014/chart" uri="{C3380CC4-5D6E-409C-BE32-E72D297353CC}">
              <c16:uniqueId val="{00000000-E763-4D20-91B3-84D92DFBF9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E763-4D20-91B3-84D92DFBF9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0.06</c:v>
                </c:pt>
                <c:pt idx="1">
                  <c:v>0.45</c:v>
                </c:pt>
                <c:pt idx="2">
                  <c:v>2.4</c:v>
                </c:pt>
                <c:pt idx="3">
                  <c:v>0.97</c:v>
                </c:pt>
                <c:pt idx="4">
                  <c:v>1.25</c:v>
                </c:pt>
              </c:numCache>
            </c:numRef>
          </c:val>
          <c:extLst>
            <c:ext xmlns:c16="http://schemas.microsoft.com/office/drawing/2014/chart" uri="{C3380CC4-5D6E-409C-BE32-E72D297353CC}">
              <c16:uniqueId val="{00000000-D4EF-460A-9DCB-5BE7809549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D4EF-460A-9DCB-5BE7809549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572.6</c:v>
                </c:pt>
                <c:pt idx="1">
                  <c:v>513.30999999999995</c:v>
                </c:pt>
                <c:pt idx="2">
                  <c:v>481.65</c:v>
                </c:pt>
                <c:pt idx="3">
                  <c:v>403.77</c:v>
                </c:pt>
                <c:pt idx="4">
                  <c:v>407.02</c:v>
                </c:pt>
              </c:numCache>
            </c:numRef>
          </c:val>
          <c:extLst>
            <c:ext xmlns:c16="http://schemas.microsoft.com/office/drawing/2014/chart" uri="{C3380CC4-5D6E-409C-BE32-E72D297353CC}">
              <c16:uniqueId val="{00000000-E790-452A-B0C3-FD9FB6C539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E790-452A-B0C3-FD9FB6C539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117.98</c:v>
                </c:pt>
                <c:pt idx="1">
                  <c:v>112.04</c:v>
                </c:pt>
                <c:pt idx="2">
                  <c:v>103.9</c:v>
                </c:pt>
                <c:pt idx="3">
                  <c:v>104.38</c:v>
                </c:pt>
                <c:pt idx="4">
                  <c:v>115.22</c:v>
                </c:pt>
              </c:numCache>
            </c:numRef>
          </c:val>
          <c:extLst>
            <c:ext xmlns:c16="http://schemas.microsoft.com/office/drawing/2014/chart" uri="{C3380CC4-5D6E-409C-BE32-E72D297353CC}">
              <c16:uniqueId val="{00000000-621E-4BE7-93AB-00F69638112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621E-4BE7-93AB-00F69638112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153.44</c:v>
                </c:pt>
                <c:pt idx="1">
                  <c:v>141.77000000000001</c:v>
                </c:pt>
                <c:pt idx="2">
                  <c:v>147.04</c:v>
                </c:pt>
                <c:pt idx="3">
                  <c:v>137.91</c:v>
                </c:pt>
                <c:pt idx="4">
                  <c:v>137.4</c:v>
                </c:pt>
              </c:numCache>
            </c:numRef>
          </c:val>
          <c:extLst>
            <c:ext xmlns:c16="http://schemas.microsoft.com/office/drawing/2014/chart" uri="{C3380CC4-5D6E-409C-BE32-E72D297353CC}">
              <c16:uniqueId val="{00000000-E379-4BEE-B64F-DDF65385A4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E379-4BEE-B64F-DDF65385A4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18.260000000000002</c:v>
                </c:pt>
                <c:pt idx="1">
                  <c:v>19.47</c:v>
                </c:pt>
                <c:pt idx="2">
                  <c:v>18.829999999999998</c:v>
                </c:pt>
                <c:pt idx="3">
                  <c:v>19.91</c:v>
                </c:pt>
                <c:pt idx="4">
                  <c:v>19.5</c:v>
                </c:pt>
              </c:numCache>
            </c:numRef>
          </c:val>
          <c:extLst>
            <c:ext xmlns:c16="http://schemas.microsoft.com/office/drawing/2014/chart" uri="{C3380CC4-5D6E-409C-BE32-E72D297353CC}">
              <c16:uniqueId val="{00000000-8A57-424D-B34F-E5611F88DB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8A57-424D-B34F-E5611F88DB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32.869999999999997</c:v>
                </c:pt>
                <c:pt idx="1">
                  <c:v>33.85</c:v>
                </c:pt>
                <c:pt idx="2">
                  <c:v>32.619999999999997</c:v>
                </c:pt>
                <c:pt idx="3">
                  <c:v>30.44</c:v>
                </c:pt>
                <c:pt idx="4">
                  <c:v>26.71</c:v>
                </c:pt>
              </c:numCache>
            </c:numRef>
          </c:val>
          <c:extLst>
            <c:ext xmlns:c16="http://schemas.microsoft.com/office/drawing/2014/chart" uri="{C3380CC4-5D6E-409C-BE32-E72D297353CC}">
              <c16:uniqueId val="{00000000-4F02-4CE7-8533-DC5C21DAA0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4F02-4CE7-8533-DC5C21DAA0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71.55</c:v>
                </c:pt>
                <c:pt idx="1">
                  <c:v>71.599999999999994</c:v>
                </c:pt>
                <c:pt idx="2">
                  <c:v>71.08</c:v>
                </c:pt>
                <c:pt idx="3">
                  <c:v>70.77</c:v>
                </c:pt>
                <c:pt idx="4">
                  <c:v>70.77</c:v>
                </c:pt>
              </c:numCache>
            </c:numRef>
          </c:val>
          <c:extLst>
            <c:ext xmlns:c16="http://schemas.microsoft.com/office/drawing/2014/chart" uri="{C3380CC4-5D6E-409C-BE32-E72D297353CC}">
              <c16:uniqueId val="{00000000-78C9-4662-9648-E43403319F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78C9-4662-9648-E43403319F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IC34" zoomScale="80" zoomScaleNormal="80" workbookViewId="0">
      <selection activeCell="TH59" sqref="TH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神奈川県　横浜市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362000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96695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83.7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256200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149.44</v>
      </c>
      <c r="Y32" s="129"/>
      <c r="Z32" s="129"/>
      <c r="AA32" s="129"/>
      <c r="AB32" s="129"/>
      <c r="AC32" s="129"/>
      <c r="AD32" s="129"/>
      <c r="AE32" s="129"/>
      <c r="AF32" s="129"/>
      <c r="AG32" s="129"/>
      <c r="AH32" s="129"/>
      <c r="AI32" s="129"/>
      <c r="AJ32" s="129"/>
      <c r="AK32" s="129"/>
      <c r="AL32" s="129"/>
      <c r="AM32" s="129"/>
      <c r="AN32" s="129"/>
      <c r="AO32" s="129"/>
      <c r="AP32" s="129"/>
      <c r="AQ32" s="130"/>
      <c r="AR32" s="128">
        <f>データ!U6</f>
        <v>139.15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143.05000000000001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135.29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135.09</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572.6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513.30999999999995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481.65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403.77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407.02</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117.98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112.04</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103.9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104.38</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115.22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153.44</v>
      </c>
      <c r="Y55" s="129"/>
      <c r="Z55" s="129"/>
      <c r="AA55" s="129"/>
      <c r="AB55" s="129"/>
      <c r="AC55" s="129"/>
      <c r="AD55" s="129"/>
      <c r="AE55" s="129"/>
      <c r="AF55" s="129"/>
      <c r="AG55" s="129"/>
      <c r="AH55" s="129"/>
      <c r="AI55" s="129"/>
      <c r="AJ55" s="129"/>
      <c r="AK55" s="129"/>
      <c r="AL55" s="129"/>
      <c r="AM55" s="129"/>
      <c r="AN55" s="129"/>
      <c r="AO55" s="129"/>
      <c r="AP55" s="129"/>
      <c r="AQ55" s="130"/>
      <c r="AR55" s="128">
        <f>データ!BM6</f>
        <v>141.77000000000001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147.04</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137.91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137.4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18.260000000000002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19.47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18.829999999999998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19.91</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19.5</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32.869999999999997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33.85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32.619999999999997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30.44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26.71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71.55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71.599999999999994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71.08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70.77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70.77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55.28</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56.26</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55.51</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55.43</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55.5</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46.44</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48.15</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47.8</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45.95</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43.96</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0.06</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0.45</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2.4</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0.97</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1.25</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57.93</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58.88</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59.48</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60.09</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60.35</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41.79</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43.44</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48.09</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50.93</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52.07</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0.32</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0.21</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0.22</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0.5</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Q/h3pYAzTIU/RKZiyh5Q1LdUk5Mnir41Vsck0NaCRZjvzdCd8qbzebCsoHCXUkBF+xgrKnuxdHvrAfEHsiAww==" saltValue="Q1ThPSMg+IRisxg6Bl2NU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149.44</v>
      </c>
      <c r="U6" s="52">
        <f>U7</f>
        <v>139.15</v>
      </c>
      <c r="V6" s="52">
        <f>V7</f>
        <v>143.05000000000001</v>
      </c>
      <c r="W6" s="52">
        <f>W7</f>
        <v>135.29</v>
      </c>
      <c r="X6" s="52">
        <f t="shared" si="3"/>
        <v>135.09</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572.6</v>
      </c>
      <c r="AQ6" s="52">
        <f>AQ7</f>
        <v>513.30999999999995</v>
      </c>
      <c r="AR6" s="52">
        <f>AR7</f>
        <v>481.65</v>
      </c>
      <c r="AS6" s="52">
        <f>AS7</f>
        <v>403.77</v>
      </c>
      <c r="AT6" s="52">
        <f t="shared" si="3"/>
        <v>407.02</v>
      </c>
      <c r="AU6" s="52">
        <f t="shared" si="3"/>
        <v>345.05</v>
      </c>
      <c r="AV6" s="52">
        <f t="shared" si="3"/>
        <v>379.14</v>
      </c>
      <c r="AW6" s="52">
        <f t="shared" si="3"/>
        <v>394.58</v>
      </c>
      <c r="AX6" s="52">
        <f t="shared" si="3"/>
        <v>368.36</v>
      </c>
      <c r="AY6" s="52">
        <f t="shared" si="3"/>
        <v>380.84</v>
      </c>
      <c r="AZ6" s="50" t="str">
        <f>IF(AZ7="-","【-】","【"&amp;SUBSTITUTE(TEXT(AZ7,"#,##0.00"),"-","△")&amp;"】")</f>
        <v>【436.32】</v>
      </c>
      <c r="BA6" s="52">
        <f t="shared" si="3"/>
        <v>117.98</v>
      </c>
      <c r="BB6" s="52">
        <f>BB7</f>
        <v>112.04</v>
      </c>
      <c r="BC6" s="52">
        <f>BC7</f>
        <v>103.9</v>
      </c>
      <c r="BD6" s="52">
        <f>BD7</f>
        <v>104.38</v>
      </c>
      <c r="BE6" s="52">
        <f t="shared" si="3"/>
        <v>115.22</v>
      </c>
      <c r="BF6" s="52">
        <f t="shared" si="3"/>
        <v>255.89</v>
      </c>
      <c r="BG6" s="52">
        <f t="shared" si="3"/>
        <v>242.57</v>
      </c>
      <c r="BH6" s="52">
        <f t="shared" si="3"/>
        <v>235.79</v>
      </c>
      <c r="BI6" s="52">
        <f t="shared" si="3"/>
        <v>227.51</v>
      </c>
      <c r="BJ6" s="52">
        <f t="shared" si="3"/>
        <v>225.72</v>
      </c>
      <c r="BK6" s="50" t="str">
        <f>IF(BK7="-","【-】","【"&amp;SUBSTITUTE(TEXT(BK7,"#,##0.00"),"-","△")&amp;"】")</f>
        <v>【238.21】</v>
      </c>
      <c r="BL6" s="52">
        <f t="shared" si="3"/>
        <v>153.44</v>
      </c>
      <c r="BM6" s="52">
        <f>BM7</f>
        <v>141.77000000000001</v>
      </c>
      <c r="BN6" s="52">
        <f>BN7</f>
        <v>147.04</v>
      </c>
      <c r="BO6" s="52">
        <f>BO7</f>
        <v>137.91</v>
      </c>
      <c r="BP6" s="52">
        <f t="shared" si="3"/>
        <v>137.4</v>
      </c>
      <c r="BQ6" s="52">
        <f t="shared" si="3"/>
        <v>118.99</v>
      </c>
      <c r="BR6" s="52">
        <f t="shared" si="3"/>
        <v>119.17</v>
      </c>
      <c r="BS6" s="52">
        <f t="shared" si="3"/>
        <v>117.72</v>
      </c>
      <c r="BT6" s="52">
        <f t="shared" si="3"/>
        <v>117.69</v>
      </c>
      <c r="BU6" s="52">
        <f t="shared" si="3"/>
        <v>116.75</v>
      </c>
      <c r="BV6" s="50" t="str">
        <f>IF(BV7="-","【-】","【"&amp;SUBSTITUTE(TEXT(BV7,"#,##0.00"),"-","△")&amp;"】")</f>
        <v>【113.30】</v>
      </c>
      <c r="BW6" s="52">
        <f t="shared" si="3"/>
        <v>18.260000000000002</v>
      </c>
      <c r="BX6" s="52">
        <f>BX7</f>
        <v>19.47</v>
      </c>
      <c r="BY6" s="52">
        <f>BY7</f>
        <v>18.829999999999998</v>
      </c>
      <c r="BZ6" s="52">
        <f>BZ7</f>
        <v>19.91</v>
      </c>
      <c r="CA6" s="52">
        <f t="shared" si="3"/>
        <v>19.5</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32.869999999999997</v>
      </c>
      <c r="CI6" s="52">
        <f>CI7</f>
        <v>33.85</v>
      </c>
      <c r="CJ6" s="52">
        <f>CJ7</f>
        <v>32.619999999999997</v>
      </c>
      <c r="CK6" s="52">
        <f>CK7</f>
        <v>30.44</v>
      </c>
      <c r="CL6" s="52">
        <f t="shared" si="5"/>
        <v>26.71</v>
      </c>
      <c r="CM6" s="52">
        <f t="shared" si="5"/>
        <v>57.55</v>
      </c>
      <c r="CN6" s="52">
        <f t="shared" si="5"/>
        <v>57.69</v>
      </c>
      <c r="CO6" s="52">
        <f t="shared" si="5"/>
        <v>58.56</v>
      </c>
      <c r="CP6" s="52">
        <f t="shared" si="5"/>
        <v>57.96</v>
      </c>
      <c r="CQ6" s="52">
        <f t="shared" si="5"/>
        <v>56</v>
      </c>
      <c r="CR6" s="50" t="str">
        <f>IF(CR7="-","【-】","【"&amp;SUBSTITUTE(TEXT(CR7,"#,##0.00"),"-","△")&amp;"】")</f>
        <v>【53.39】</v>
      </c>
      <c r="CS6" s="52">
        <f t="shared" ref="CS6:DB6" si="6">CS7</f>
        <v>71.55</v>
      </c>
      <c r="CT6" s="52">
        <f>CT7</f>
        <v>71.599999999999994</v>
      </c>
      <c r="CU6" s="52">
        <f>CU7</f>
        <v>71.08</v>
      </c>
      <c r="CV6" s="52">
        <f>CV7</f>
        <v>70.77</v>
      </c>
      <c r="CW6" s="52">
        <f t="shared" si="6"/>
        <v>70.77</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55.28</v>
      </c>
      <c r="DE6" s="52">
        <f>DE7</f>
        <v>56.26</v>
      </c>
      <c r="DF6" s="52">
        <f>DF7</f>
        <v>55.51</v>
      </c>
      <c r="DG6" s="52">
        <f>DG7</f>
        <v>55.43</v>
      </c>
      <c r="DH6" s="52">
        <f t="shared" si="7"/>
        <v>55.5</v>
      </c>
      <c r="DI6" s="52">
        <f t="shared" si="7"/>
        <v>57.93</v>
      </c>
      <c r="DJ6" s="52">
        <f t="shared" si="7"/>
        <v>58.88</v>
      </c>
      <c r="DK6" s="52">
        <f t="shared" si="7"/>
        <v>59.48</v>
      </c>
      <c r="DL6" s="52">
        <f t="shared" si="7"/>
        <v>60.09</v>
      </c>
      <c r="DM6" s="52">
        <f t="shared" si="7"/>
        <v>60.35</v>
      </c>
      <c r="DN6" s="50" t="str">
        <f>IF(DN7="-","【-】","【"&amp;SUBSTITUTE(TEXT(DN7,"#,##0.00"),"-","△")&amp;"】")</f>
        <v>【59.52】</v>
      </c>
      <c r="DO6" s="52">
        <f t="shared" ref="DO6:DX6" si="8">DO7</f>
        <v>46.44</v>
      </c>
      <c r="DP6" s="52">
        <f>DP7</f>
        <v>48.15</v>
      </c>
      <c r="DQ6" s="52">
        <f>DQ7</f>
        <v>47.8</v>
      </c>
      <c r="DR6" s="52">
        <f>DR7</f>
        <v>45.95</v>
      </c>
      <c r="DS6" s="52">
        <f t="shared" si="8"/>
        <v>43.96</v>
      </c>
      <c r="DT6" s="52">
        <f t="shared" si="8"/>
        <v>41.79</v>
      </c>
      <c r="DU6" s="52">
        <f t="shared" si="8"/>
        <v>43.44</v>
      </c>
      <c r="DV6" s="52">
        <f t="shared" si="8"/>
        <v>48.09</v>
      </c>
      <c r="DW6" s="52">
        <f t="shared" si="8"/>
        <v>50.93</v>
      </c>
      <c r="DX6" s="52">
        <f t="shared" si="8"/>
        <v>52.07</v>
      </c>
      <c r="DY6" s="50" t="str">
        <f>IF(DY7="-","【-】","【"&amp;SUBSTITUTE(TEXT(DY7,"#,##0.00"),"-","△")&amp;"】")</f>
        <v>【49.06】</v>
      </c>
      <c r="DZ6" s="52">
        <f t="shared" ref="DZ6:EI6" si="9">DZ7</f>
        <v>0.06</v>
      </c>
      <c r="EA6" s="52">
        <f>EA7</f>
        <v>0.45</v>
      </c>
      <c r="EB6" s="52">
        <f>EB7</f>
        <v>2.4</v>
      </c>
      <c r="EC6" s="52">
        <f>EC7</f>
        <v>0.97</v>
      </c>
      <c r="ED6" s="52">
        <f t="shared" si="9"/>
        <v>1.25</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362000</v>
      </c>
      <c r="L7" s="54" t="s">
        <v>96</v>
      </c>
      <c r="M7" s="55">
        <v>1</v>
      </c>
      <c r="N7" s="55">
        <v>96695</v>
      </c>
      <c r="O7" s="56" t="s">
        <v>97</v>
      </c>
      <c r="P7" s="56">
        <v>83.7</v>
      </c>
      <c r="Q7" s="55">
        <v>67</v>
      </c>
      <c r="R7" s="55">
        <v>256200</v>
      </c>
      <c r="S7" s="54" t="s">
        <v>98</v>
      </c>
      <c r="T7" s="57">
        <v>149.44</v>
      </c>
      <c r="U7" s="57">
        <v>139.15</v>
      </c>
      <c r="V7" s="57">
        <v>143.05000000000001</v>
      </c>
      <c r="W7" s="57">
        <v>135.29</v>
      </c>
      <c r="X7" s="57">
        <v>135.09</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572.6</v>
      </c>
      <c r="AQ7" s="57">
        <v>513.30999999999995</v>
      </c>
      <c r="AR7" s="57">
        <v>481.65</v>
      </c>
      <c r="AS7" s="57">
        <v>403.77</v>
      </c>
      <c r="AT7" s="57">
        <v>407.02</v>
      </c>
      <c r="AU7" s="57">
        <v>345.05</v>
      </c>
      <c r="AV7" s="57">
        <v>379.14</v>
      </c>
      <c r="AW7" s="57">
        <v>394.58</v>
      </c>
      <c r="AX7" s="57">
        <v>368.36</v>
      </c>
      <c r="AY7" s="57">
        <v>380.84</v>
      </c>
      <c r="AZ7" s="57">
        <v>436.32</v>
      </c>
      <c r="BA7" s="57">
        <v>117.98</v>
      </c>
      <c r="BB7" s="57">
        <v>112.04</v>
      </c>
      <c r="BC7" s="57">
        <v>103.9</v>
      </c>
      <c r="BD7" s="57">
        <v>104.38</v>
      </c>
      <c r="BE7" s="57">
        <v>115.22</v>
      </c>
      <c r="BF7" s="57">
        <v>255.89</v>
      </c>
      <c r="BG7" s="57">
        <v>242.57</v>
      </c>
      <c r="BH7" s="57">
        <v>235.79</v>
      </c>
      <c r="BI7" s="57">
        <v>227.51</v>
      </c>
      <c r="BJ7" s="57">
        <v>225.72</v>
      </c>
      <c r="BK7" s="57">
        <v>238.21</v>
      </c>
      <c r="BL7" s="57">
        <v>153.44</v>
      </c>
      <c r="BM7" s="57">
        <v>141.77000000000001</v>
      </c>
      <c r="BN7" s="57">
        <v>147.04</v>
      </c>
      <c r="BO7" s="57">
        <v>137.91</v>
      </c>
      <c r="BP7" s="57">
        <v>137.4</v>
      </c>
      <c r="BQ7" s="57">
        <v>118.99</v>
      </c>
      <c r="BR7" s="57">
        <v>119.17</v>
      </c>
      <c r="BS7" s="57">
        <v>117.72</v>
      </c>
      <c r="BT7" s="57">
        <v>117.69</v>
      </c>
      <c r="BU7" s="57">
        <v>116.75</v>
      </c>
      <c r="BV7" s="57">
        <v>113.3</v>
      </c>
      <c r="BW7" s="57">
        <v>18.260000000000002</v>
      </c>
      <c r="BX7" s="57">
        <v>19.47</v>
      </c>
      <c r="BY7" s="57">
        <v>18.829999999999998</v>
      </c>
      <c r="BZ7" s="57">
        <v>19.91</v>
      </c>
      <c r="CA7" s="57">
        <v>19.5</v>
      </c>
      <c r="CB7" s="57">
        <v>16.850000000000001</v>
      </c>
      <c r="CC7" s="57">
        <v>16.8</v>
      </c>
      <c r="CD7" s="57">
        <v>17.03</v>
      </c>
      <c r="CE7" s="57">
        <v>17.07</v>
      </c>
      <c r="CF7" s="57">
        <v>17.22</v>
      </c>
      <c r="CG7" s="57">
        <v>18.87</v>
      </c>
      <c r="CH7" s="57">
        <v>32.869999999999997</v>
      </c>
      <c r="CI7" s="57">
        <v>33.85</v>
      </c>
      <c r="CJ7" s="57">
        <v>32.619999999999997</v>
      </c>
      <c r="CK7" s="57">
        <v>30.44</v>
      </c>
      <c r="CL7" s="57">
        <v>26.71</v>
      </c>
      <c r="CM7" s="57">
        <v>57.55</v>
      </c>
      <c r="CN7" s="57">
        <v>57.69</v>
      </c>
      <c r="CO7" s="57">
        <v>58.56</v>
      </c>
      <c r="CP7" s="57">
        <v>57.96</v>
      </c>
      <c r="CQ7" s="57">
        <v>56</v>
      </c>
      <c r="CR7" s="57">
        <v>53.39</v>
      </c>
      <c r="CS7" s="57">
        <v>71.55</v>
      </c>
      <c r="CT7" s="57">
        <v>71.599999999999994</v>
      </c>
      <c r="CU7" s="57">
        <v>71.08</v>
      </c>
      <c r="CV7" s="57">
        <v>70.77</v>
      </c>
      <c r="CW7" s="57">
        <v>70.77</v>
      </c>
      <c r="CX7" s="57">
        <v>79.42</v>
      </c>
      <c r="CY7" s="57">
        <v>79.2</v>
      </c>
      <c r="CZ7" s="57">
        <v>80.5</v>
      </c>
      <c r="DA7" s="57">
        <v>80.540000000000006</v>
      </c>
      <c r="DB7" s="57">
        <v>80.08</v>
      </c>
      <c r="DC7" s="57">
        <v>76.89</v>
      </c>
      <c r="DD7" s="57">
        <v>55.28</v>
      </c>
      <c r="DE7" s="57">
        <v>56.26</v>
      </c>
      <c r="DF7" s="57">
        <v>55.51</v>
      </c>
      <c r="DG7" s="57">
        <v>55.43</v>
      </c>
      <c r="DH7" s="57">
        <v>55.5</v>
      </c>
      <c r="DI7" s="57">
        <v>57.93</v>
      </c>
      <c r="DJ7" s="57">
        <v>58.88</v>
      </c>
      <c r="DK7" s="57">
        <v>59.48</v>
      </c>
      <c r="DL7" s="57">
        <v>60.09</v>
      </c>
      <c r="DM7" s="57">
        <v>60.35</v>
      </c>
      <c r="DN7" s="57">
        <v>59.52</v>
      </c>
      <c r="DO7" s="57">
        <v>46.44</v>
      </c>
      <c r="DP7" s="57">
        <v>48.15</v>
      </c>
      <c r="DQ7" s="57">
        <v>47.8</v>
      </c>
      <c r="DR7" s="57">
        <v>45.95</v>
      </c>
      <c r="DS7" s="57">
        <v>43.96</v>
      </c>
      <c r="DT7" s="57">
        <v>41.79</v>
      </c>
      <c r="DU7" s="57">
        <v>43.44</v>
      </c>
      <c r="DV7" s="57">
        <v>48.09</v>
      </c>
      <c r="DW7" s="57">
        <v>50.93</v>
      </c>
      <c r="DX7" s="57">
        <v>52.07</v>
      </c>
      <c r="DY7" s="57">
        <v>49.06</v>
      </c>
      <c r="DZ7" s="57">
        <v>0.06</v>
      </c>
      <c r="EA7" s="57">
        <v>0.45</v>
      </c>
      <c r="EB7" s="57">
        <v>2.4</v>
      </c>
      <c r="EC7" s="57">
        <v>0.97</v>
      </c>
      <c r="ED7" s="57">
        <v>1.25</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149.44</v>
      </c>
      <c r="V11" s="65">
        <f>IF(U6="-",NA(),U6)</f>
        <v>139.15</v>
      </c>
      <c r="W11" s="65">
        <f>IF(V6="-",NA(),V6)</f>
        <v>143.05000000000001</v>
      </c>
      <c r="X11" s="65">
        <f>IF(W6="-",NA(),W6)</f>
        <v>135.29</v>
      </c>
      <c r="Y11" s="65">
        <f>IF(X6="-",NA(),X6)</f>
        <v>135.09</v>
      </c>
      <c r="AE11" s="64" t="s">
        <v>23</v>
      </c>
      <c r="AF11" s="65">
        <f>IF(AE6="-",NA(),AE6)</f>
        <v>0</v>
      </c>
      <c r="AG11" s="65">
        <f>IF(AF6="-",NA(),AF6)</f>
        <v>0</v>
      </c>
      <c r="AH11" s="65">
        <f>IF(AG6="-",NA(),AG6)</f>
        <v>0</v>
      </c>
      <c r="AI11" s="65">
        <f>IF(AH6="-",NA(),AH6)</f>
        <v>0</v>
      </c>
      <c r="AJ11" s="65">
        <f>IF(AI6="-",NA(),AI6)</f>
        <v>0</v>
      </c>
      <c r="AP11" s="64" t="s">
        <v>23</v>
      </c>
      <c r="AQ11" s="65">
        <f>IF(AP6="-",NA(),AP6)</f>
        <v>572.6</v>
      </c>
      <c r="AR11" s="65">
        <f>IF(AQ6="-",NA(),AQ6)</f>
        <v>513.30999999999995</v>
      </c>
      <c r="AS11" s="65">
        <f>IF(AR6="-",NA(),AR6)</f>
        <v>481.65</v>
      </c>
      <c r="AT11" s="65">
        <f>IF(AS6="-",NA(),AS6)</f>
        <v>403.77</v>
      </c>
      <c r="AU11" s="65">
        <f>IF(AT6="-",NA(),AT6)</f>
        <v>407.02</v>
      </c>
      <c r="BA11" s="64" t="s">
        <v>23</v>
      </c>
      <c r="BB11" s="65">
        <f>IF(BA6="-",NA(),BA6)</f>
        <v>117.98</v>
      </c>
      <c r="BC11" s="65">
        <f>IF(BB6="-",NA(),BB6)</f>
        <v>112.04</v>
      </c>
      <c r="BD11" s="65">
        <f>IF(BC6="-",NA(),BC6)</f>
        <v>103.9</v>
      </c>
      <c r="BE11" s="65">
        <f>IF(BD6="-",NA(),BD6)</f>
        <v>104.38</v>
      </c>
      <c r="BF11" s="65">
        <f>IF(BE6="-",NA(),BE6)</f>
        <v>115.22</v>
      </c>
      <c r="BL11" s="64" t="s">
        <v>23</v>
      </c>
      <c r="BM11" s="65">
        <f>IF(BL6="-",NA(),BL6)</f>
        <v>153.44</v>
      </c>
      <c r="BN11" s="65">
        <f>IF(BM6="-",NA(),BM6)</f>
        <v>141.77000000000001</v>
      </c>
      <c r="BO11" s="65">
        <f>IF(BN6="-",NA(),BN6)</f>
        <v>147.04</v>
      </c>
      <c r="BP11" s="65">
        <f>IF(BO6="-",NA(),BO6)</f>
        <v>137.91</v>
      </c>
      <c r="BQ11" s="65">
        <f>IF(BP6="-",NA(),BP6)</f>
        <v>137.4</v>
      </c>
      <c r="BW11" s="64" t="s">
        <v>23</v>
      </c>
      <c r="BX11" s="65">
        <f>IF(BW6="-",NA(),BW6)</f>
        <v>18.260000000000002</v>
      </c>
      <c r="BY11" s="65">
        <f>IF(BX6="-",NA(),BX6)</f>
        <v>19.47</v>
      </c>
      <c r="BZ11" s="65">
        <f>IF(BY6="-",NA(),BY6)</f>
        <v>18.829999999999998</v>
      </c>
      <c r="CA11" s="65">
        <f>IF(BZ6="-",NA(),BZ6)</f>
        <v>19.91</v>
      </c>
      <c r="CB11" s="65">
        <f>IF(CA6="-",NA(),CA6)</f>
        <v>19.5</v>
      </c>
      <c r="CH11" s="64" t="s">
        <v>23</v>
      </c>
      <c r="CI11" s="65">
        <f>IF(CH6="-",NA(),CH6)</f>
        <v>32.869999999999997</v>
      </c>
      <c r="CJ11" s="65">
        <f>IF(CI6="-",NA(),CI6)</f>
        <v>33.85</v>
      </c>
      <c r="CK11" s="65">
        <f>IF(CJ6="-",NA(),CJ6)</f>
        <v>32.619999999999997</v>
      </c>
      <c r="CL11" s="65">
        <f>IF(CK6="-",NA(),CK6)</f>
        <v>30.44</v>
      </c>
      <c r="CM11" s="65">
        <f>IF(CL6="-",NA(),CL6)</f>
        <v>26.71</v>
      </c>
      <c r="CS11" s="64" t="s">
        <v>23</v>
      </c>
      <c r="CT11" s="65">
        <f>IF(CS6="-",NA(),CS6)</f>
        <v>71.55</v>
      </c>
      <c r="CU11" s="65">
        <f>IF(CT6="-",NA(),CT6)</f>
        <v>71.599999999999994</v>
      </c>
      <c r="CV11" s="65">
        <f>IF(CU6="-",NA(),CU6)</f>
        <v>71.08</v>
      </c>
      <c r="CW11" s="65">
        <f>IF(CV6="-",NA(),CV6)</f>
        <v>70.77</v>
      </c>
      <c r="CX11" s="65">
        <f>IF(CW6="-",NA(),CW6)</f>
        <v>70.77</v>
      </c>
      <c r="DD11" s="64" t="s">
        <v>23</v>
      </c>
      <c r="DE11" s="65">
        <f>IF(DD6="-",NA(),DD6)</f>
        <v>55.28</v>
      </c>
      <c r="DF11" s="65">
        <f>IF(DE6="-",NA(),DE6)</f>
        <v>56.26</v>
      </c>
      <c r="DG11" s="65">
        <f>IF(DF6="-",NA(),DF6)</f>
        <v>55.51</v>
      </c>
      <c r="DH11" s="65">
        <f>IF(DG6="-",NA(),DG6)</f>
        <v>55.43</v>
      </c>
      <c r="DI11" s="65">
        <f>IF(DH6="-",NA(),DH6)</f>
        <v>55.5</v>
      </c>
      <c r="DO11" s="64" t="s">
        <v>23</v>
      </c>
      <c r="DP11" s="65">
        <f>IF(DO6="-",NA(),DO6)</f>
        <v>46.44</v>
      </c>
      <c r="DQ11" s="65">
        <f>IF(DP6="-",NA(),DP6)</f>
        <v>48.15</v>
      </c>
      <c r="DR11" s="65">
        <f>IF(DQ6="-",NA(),DQ6)</f>
        <v>47.8</v>
      </c>
      <c r="DS11" s="65">
        <f>IF(DR6="-",NA(),DR6)</f>
        <v>45.95</v>
      </c>
      <c r="DT11" s="65">
        <f>IF(DS6="-",NA(),DS6)</f>
        <v>43.96</v>
      </c>
      <c r="DZ11" s="64" t="s">
        <v>23</v>
      </c>
      <c r="EA11" s="65">
        <f>IF(DZ6="-",NA(),DZ6)</f>
        <v>0.06</v>
      </c>
      <c r="EB11" s="65">
        <f>IF(EA6="-",NA(),EA6)</f>
        <v>0.45</v>
      </c>
      <c r="EC11" s="65">
        <f>IF(EB6="-",NA(),EB6)</f>
        <v>2.4</v>
      </c>
      <c r="ED11" s="65">
        <f>IF(EC6="-",NA(),EC6)</f>
        <v>0.97</v>
      </c>
      <c r="EE11" s="65">
        <f>IF(ED6="-",NA(),ED6)</f>
        <v>1.25</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2022-02-08T04:24:16Z</cp:lastPrinted>
  <dcterms:created xsi:type="dcterms:W3CDTF">2021-12-03T08:59:04Z</dcterms:created>
  <dcterms:modified xsi:type="dcterms:W3CDTF">2022-02-10T01:51:16Z</dcterms:modified>
  <cp:category/>
</cp:coreProperties>
</file>