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⑤財政経理班\★財政班\☆決算統計\R2決算統計\提出\04.1.28〆経営比較分析\回答\"/>
    </mc:Choice>
  </mc:AlternateContent>
  <workbookProtection workbookAlgorithmName="SHA-512" workbookHashValue="JSJyqQvJUSKlOGX9xzU8LIpAmPtUFn/rYvJGb5umoz2j0Y1EhAtIQ1CuH50dWa5WSmPyMx01gieh4WSczPk2yQ==" workbookSaltValue="cfFfGBDcPoiwp0Gotb7jJw==" workbookSpinCount="100000" lockStructure="1"/>
  <bookViews>
    <workbookView xWindow="0" yWindow="0" windowWidth="19200" windowHeight="1102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<sst xmlns="http://schemas.openxmlformats.org/spreadsheetml/2006/main" count="236" uniqueCount="118">
  <si>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</si>
  <si>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</si>
  <si>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</si>
  <si>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</si>
  <si>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</si>
  <si>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</si>
  <si>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</si>
  <si>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</si>
  <si>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</si>
  <si>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</si>
  <si>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</si>
  <si>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</si>
  <si>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</si>
  <si>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</si>
  <si>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</si>
  <si>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</si>
  <si>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</si>
  <si>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</si>
  <si>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</si>
  <si>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</si>
  <si>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</si>
  <si>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</si>
  <si>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</si>
  <si>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</si>
  <si>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</si>
  <si>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</si>
  <si>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</si>
  <si>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</si>
  <si>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</si>
  <si>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</si>
  <si>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</si>
  <si>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</si>
  <si>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</si>
  <si>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</si>
  <si>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</si>
  <si>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</si>
  <si>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</si>
  <si>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</si>
  <si>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</si>
  <si>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</si>
  <si>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</si>
  <si>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</si>
  <si>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</si>
  <si>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</si>
  <si>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</si>
  <si>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</si>
  <si>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</si>
  <si>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</si>
  <si>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</si>
  <si>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</si>
  <si>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</si>
  <si>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</si>
  <si>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</si>
  <si>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</si>
  <si>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</si>
  <si>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</si>
  <si>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</si>
  <si>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</si>
  <si>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</si>
  <si>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</si>
  <si>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</si>
  <si>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</si>
  <si>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</si>
  <si>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</si>
  <si>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</si>
  <si>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</si>
  <si>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</si>
  <si>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</si>
  <si>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</si>
  <si>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</si>
  <si>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</si>
  <si>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</si>
  <si>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</si>
  <si>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</si>
  <si>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</si>
  <si>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</si>
  <si>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</si>
  <si>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</si>
  <si>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</si>
  <si>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</si>
  <si>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</si>
  <si>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</si>
  <si>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</si>
  <si>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</si>
  <si>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</si>
  <si>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</si>
  <si>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</si>
  <si>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</si>
  <si>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</si>
  <si>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</si>
  <si>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</si>
  <si>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</si>
  <si>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</si>
  <si>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</si>
  <si>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</si>
  <si>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</si>
  <si>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</si>
  <si>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</si>
  <si>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</si>
  <si>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</si>
  <si>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</si>
  <si>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</si>
  <si>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</si>
  <si>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</si>
  <si>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</si>
  <si>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</si>
  <si>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</si>
  <si>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</si>
  <si>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</si>
  <si>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</si>
  <si>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</si>
  <si>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</si>
  <si>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</si>
  <si>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</si>
  <si>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</si>
  <si>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老朽化していく下水道施設に対し、効率的な点検・調査手法を確立し、状態の把握、評価及び中長期的な状態を予測しながら、改修や修繕を実施していきます。</t>
    <phoneticPr fontId="4"/>
  </si>
  <si>
    <t>　近年頻発している集中豪雨や局地的大雨に備え、雨水排水のための施設整備は継続的に行う必要があるものの、汚水排水のための整備はほぼ終わり、今後は耐震化対策や老朽化対策として下水道施設の維持管理・更新を計画的に行っていく必要があります。
　そのためにも、財政シミュレーション等を継続的に行い、検証してまいります。</t>
    <phoneticPr fontId="4"/>
  </si>
  <si>
    <t xml:space="preserve">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1,818円／月（税抜）と全国平均よりも低いにもかかわらず、経常収支比率及び経費回収率が100%を越えており、健全な経営状況となっています。
　今後は、下水道施設の耐震化を図るとともに老朽化に対し、計画的かつ効率的に維持管理していきます。</t>
    <rPh sb="219" eb="220">
      <t>オヨ</t>
    </rPh>
    <rPh sb="221" eb="223">
      <t>ケイヒ</t>
    </rPh>
    <rPh sb="223" eb="225">
      <t>カイシュウ</t>
    </rPh>
    <rPh sb="225" eb="22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</si>
</sst>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8E-4A55-A65F-871735C35A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BF8E-4A55-A65F-871735C35A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BE-449E-BAD2-B0BF181AA1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C2BE-449E-BAD2-B0BF181AA1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c:v>
                </c:pt>
                <c:pt idx="1">
                  <c:v>99.06</c:v>
                </c:pt>
                <c:pt idx="2">
                  <c:v>99.05</c:v>
                </c:pt>
                <c:pt idx="3">
                  <c:v>99.14</c:v>
                </c:pt>
                <c:pt idx="4">
                  <c:v>99.1</c:v>
                </c:pt>
              </c:numCache>
            </c:numRef>
          </c:val>
          <c:extLst>
            <c:ext xmlns:c16="http://schemas.microsoft.com/office/drawing/2014/chart" uri="{C3380CC4-5D6E-409C-BE32-E72D297353CC}">
              <c16:uniqueId val="{00000000-9D73-4BA8-8BEE-79ABC74E40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9D73-4BA8-8BEE-79ABC74E40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104.62</c:v>
                </c:pt>
                <c:pt idx="1">
                  <c:v>108.7</c:v>
                </c:pt>
                <c:pt idx="2">
                  <c:v>110.16</c:v>
                </c:pt>
                <c:pt idx="3">
                  <c:v>107.63</c:v>
                </c:pt>
                <c:pt idx="4">
                  <c:v>108.09</c:v>
                </c:pt>
              </c:numCache>
            </c:numRef>
          </c:val>
          <c:extLst>
            <c:ext xmlns:c16="http://schemas.microsoft.com/office/drawing/2014/chart" uri="{C3380CC4-5D6E-409C-BE32-E72D297353CC}">
              <c16:uniqueId val="{00000000-61F6-4909-B755-BEBF95D6E5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61F6-4909-B755-BEBF95D6E5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11.97</c:v>
                </c:pt>
                <c:pt idx="1">
                  <c:v>14.7</c:v>
                </c:pt>
                <c:pt idx="2">
                  <c:v>17.34</c:v>
                </c:pt>
                <c:pt idx="3">
                  <c:v>19.93</c:v>
                </c:pt>
                <c:pt idx="4">
                  <c:v>22.45</c:v>
                </c:pt>
              </c:numCache>
            </c:numRef>
          </c:val>
          <c:extLst>
            <c:ext xmlns:c16="http://schemas.microsoft.com/office/drawing/2014/chart" uri="{C3380CC4-5D6E-409C-BE32-E72D297353CC}">
              <c16:uniqueId val="{00000000-9519-4D8A-9155-877F010FCB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9519-4D8A-9155-877F010FCB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
                  <c:v>0</c:v>
                </c:pt>
                <c:pt idx="1">
                  <c:v>7.0000000000000007E-2</c:v>
                </c:pt>
                <c:pt idx="2">
                  <c:v>0.59</c:v>
                </c:pt>
                <c:pt idx="3">
                  <c:v>1.48</c:v>
                </c:pt>
                <c:pt idx="4">
                  <c:v>1.6</c:v>
                </c:pt>
              </c:numCache>
            </c:numRef>
          </c:val>
          <c:extLst>
            <c:ext xmlns:c16="http://schemas.microsoft.com/office/drawing/2014/chart" uri="{C3380CC4-5D6E-409C-BE32-E72D297353CC}">
              <c16:uniqueId val="{00000000-1CA9-45F3-B344-568B10D275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1CA9-45F3-B344-568B10D275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F1-43D0-927D-1728692F97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1FF1-43D0-927D-1728692F97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33.39</c:v>
                </c:pt>
                <c:pt idx="1">
                  <c:v>47.84</c:v>
                </c:pt>
                <c:pt idx="2">
                  <c:v>64.47</c:v>
                </c:pt>
                <c:pt idx="3">
                  <c:v>68.260000000000005</c:v>
                </c:pt>
                <c:pt idx="4">
                  <c:v>76.81</c:v>
                </c:pt>
              </c:numCache>
            </c:numRef>
          </c:val>
          <c:extLst>
            <c:ext xmlns:c16="http://schemas.microsoft.com/office/drawing/2014/chart" uri="{C3380CC4-5D6E-409C-BE32-E72D297353CC}">
              <c16:uniqueId val="{00000000-5484-49F8-9BAC-8D5359EA6B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5484-49F8-9BAC-8D5359EA6B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594.07000000000005</c:v>
                </c:pt>
                <c:pt idx="1">
                  <c:v>562.84</c:v>
                </c:pt>
                <c:pt idx="2">
                  <c:v>542.30999999999995</c:v>
                </c:pt>
                <c:pt idx="3">
                  <c:v>534.84</c:v>
                </c:pt>
                <c:pt idx="4">
                  <c:v>516.38</c:v>
                </c:pt>
              </c:numCache>
            </c:numRef>
          </c:val>
          <c:extLst>
            <c:ext xmlns:c16="http://schemas.microsoft.com/office/drawing/2014/chart" uri="{C3380CC4-5D6E-409C-BE32-E72D297353CC}">
              <c16:uniqueId val="{00000000-2C38-4A57-9642-EEF2FB0161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2C38-4A57-9642-EEF2FB0161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103.22</c:v>
                </c:pt>
                <c:pt idx="1">
                  <c:v>109.73</c:v>
                </c:pt>
                <c:pt idx="2">
                  <c:v>111.33</c:v>
                </c:pt>
                <c:pt idx="3">
                  <c:v>107.1</c:v>
                </c:pt>
                <c:pt idx="4">
                  <c:v>108.69</c:v>
                </c:pt>
              </c:numCache>
            </c:numRef>
          </c:val>
          <c:extLst>
            <c:ext xmlns:c16="http://schemas.microsoft.com/office/drawing/2014/chart" uri="{C3380CC4-5D6E-409C-BE32-E72D297353CC}">
              <c16:uniqueId val="{00000000-2F1D-41EF-B3F6-5133967EBD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2F1D-41EF-B3F6-5133967EBD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114.35</c:v>
                </c:pt>
                <c:pt idx="1">
                  <c:v>107.95</c:v>
                </c:pt>
                <c:pt idx="2">
                  <c:v>106.74</c:v>
                </c:pt>
                <c:pt idx="3">
                  <c:v>110.16</c:v>
                </c:pt>
                <c:pt idx="4">
                  <c:v>106.36</c:v>
                </c:pt>
              </c:numCache>
            </c:numRef>
          </c:val>
          <c:extLst>
            <c:ext xmlns:c16="http://schemas.microsoft.com/office/drawing/2014/chart" uri="{C3380CC4-5D6E-409C-BE32-E72D297353CC}">
              <c16:uniqueId val="{00000000-ED08-4634-96DD-068D2DD29D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ED08-4634-96DD-068D2DD29D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718601</v>
      </c>
      <c r="AM8" s="51"/>
      <c r="AN8" s="51"/>
      <c r="AO8" s="51"/>
      <c r="AP8" s="51"/>
      <c r="AQ8" s="51"/>
      <c r="AR8" s="51"/>
      <c r="AS8" s="51"/>
      <c r="AT8" s="46">
        <f>データ!T6</f>
        <v>328.91</v>
      </c>
      <c r="AU8" s="46"/>
      <c r="AV8" s="46"/>
      <c r="AW8" s="46"/>
      <c r="AX8" s="46"/>
      <c r="AY8" s="46"/>
      <c r="AZ8" s="46"/>
      <c r="BA8" s="46"/>
      <c r="BB8" s="46">
        <f>データ!U6</f>
        <v>2184.8000000000002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67.489999999999995</v>
      </c>
      <c r="J10" s="46"/>
      <c r="K10" s="46"/>
      <c r="L10" s="46"/>
      <c r="M10" s="46"/>
      <c r="N10" s="46"/>
      <c r="O10" s="46"/>
      <c r="P10" s="46">
        <f>データ!P6</f>
        <v>97.07</v>
      </c>
      <c r="Q10" s="46"/>
      <c r="R10" s="46"/>
      <c r="S10" s="46"/>
      <c r="T10" s="46"/>
      <c r="U10" s="46"/>
      <c r="V10" s="46"/>
      <c r="W10" s="46">
        <f>データ!Q6</f>
        <v>93.51</v>
      </c>
      <c r="X10" s="46"/>
      <c r="Y10" s="46"/>
      <c r="Z10" s="46"/>
      <c r="AA10" s="46"/>
      <c r="AB10" s="46"/>
      <c r="AC10" s="46"/>
      <c r="AD10" s="51">
        <f>データ!R6</f>
        <v>2036</v>
      </c>
      <c r="AE10" s="51"/>
      <c r="AF10" s="51"/>
      <c r="AG10" s="51"/>
      <c r="AH10" s="51"/>
      <c r="AI10" s="51"/>
      <c r="AJ10" s="51"/>
      <c r="AK10" s="2"/>
      <c r="AL10" s="51">
        <f>データ!V6</f>
        <v>697205</v>
      </c>
      <c r="AM10" s="51"/>
      <c r="AN10" s="51"/>
      <c r="AO10" s="51"/>
      <c r="AP10" s="51"/>
      <c r="AQ10" s="51"/>
      <c r="AR10" s="51"/>
      <c r="AS10" s="51"/>
      <c r="AT10" s="46">
        <f>データ!W6</f>
        <v>77.069999999999993</v>
      </c>
      <c r="AU10" s="46"/>
      <c r="AV10" s="46"/>
      <c r="AW10" s="46"/>
      <c r="AX10" s="46"/>
      <c r="AY10" s="46"/>
      <c r="AZ10" s="46"/>
      <c r="BA10" s="46"/>
      <c r="BB10" s="46">
        <f>データ!X6</f>
        <v>9046.39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pccIHIctBroIYRu7jv4wM+/LaT2vl2huhscRKtndNHywVZqMbBBhXPC2SlekEx1pntPYOlp5icYcCWDi0fIOA==" saltValue="ITgqhRYXZfjnl8ZvJC+T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141500</v>
      </c>
      <c r="D6" s="33">
        <f t="shared" si="3"/>
        <v>46</v>
      </c>
      <c r="E6" s="33">
        <f t="shared" si="3"/>
        <v>17</v>
      </c>
      <c r="F6" s="33">
        <f t="shared" si="3"/>
        <v>1</v>
      </c>
      <c r="G6" s="33">
        <f t="shared" si="3"/>
        <v>0</v>
      </c>
      <c r="H6" s="33" t="str">
        <f t="shared" si="3"/>
        <v>神奈川県　相模原市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67.489999999999995</v>
      </c>
      <c r="P6" s="34">
        <f t="shared" si="3"/>
        <v>97.07</v>
      </c>
      <c r="Q6" s="34">
        <f t="shared" si="3"/>
        <v>93.51</v>
      </c>
      <c r="R6" s="34">
        <f t="shared" si="3"/>
        <v>2036</v>
      </c>
      <c r="S6" s="34">
        <f t="shared" si="3"/>
        <v>718601</v>
      </c>
      <c r="T6" s="34">
        <f t="shared" si="3"/>
        <v>328.91</v>
      </c>
      <c r="U6" s="34">
        <f t="shared" si="3"/>
        <v>2184.8000000000002</v>
      </c>
      <c r="V6" s="34">
        <f t="shared" si="3"/>
        <v>697205</v>
      </c>
      <c r="W6" s="34">
        <f t="shared" si="3"/>
        <v>77.069999999999993</v>
      </c>
      <c r="X6" s="34">
        <f t="shared" si="3"/>
        <v>9046.39</v>
      </c>
      <c r="Y6" s="35">
        <f>IF(Y7="",NA(),Y7)</f>
        <v>104.62</v>
      </c>
      <c r="Z6" s="35">
        <f t="shared" ref="Z6:AH6" si="4">IF(Z7="",NA(),Z7)</f>
        <v>108.7</v>
      </c>
      <c r="AA6" s="35">
        <f t="shared" si="4"/>
        <v>110.16</v>
      </c>
      <c r="AB6" s="35">
        <f t="shared" si="4"/>
        <v>107.63</v>
      </c>
      <c r="AC6" s="35">
        <f t="shared" si="4"/>
        <v>108.09</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33.39</v>
      </c>
      <c r="AV6" s="35">
        <f t="shared" ref="AV6:BD6" si="6">IF(AV7="",NA(),AV7)</f>
        <v>47.84</v>
      </c>
      <c r="AW6" s="35">
        <f t="shared" si="6"/>
        <v>64.47</v>
      </c>
      <c r="AX6" s="35">
        <f t="shared" si="6"/>
        <v>68.260000000000005</v>
      </c>
      <c r="AY6" s="35">
        <f t="shared" si="6"/>
        <v>76.81</v>
      </c>
      <c r="AZ6" s="35">
        <f t="shared" si="6"/>
        <v>59.45</v>
      </c>
      <c r="BA6" s="35">
        <f t="shared" si="6"/>
        <v>64.94</v>
      </c>
      <c r="BB6" s="35">
        <f t="shared" si="6"/>
        <v>70.08</v>
      </c>
      <c r="BC6" s="35">
        <f t="shared" si="6"/>
        <v>72.92</v>
      </c>
      <c r="BD6" s="35">
        <f t="shared" si="6"/>
        <v>71.39</v>
      </c>
      <c r="BE6" s="34" t="str">
        <f>IF(BE7="","",IF(BE7="-","【-】","【"&amp;SUBSTITUTE(TEXT(BE7,"#,##0.00"),"-","△")&amp;"】"))</f>
        <v>【67.52】</v>
      </c>
      <c r="BF6" s="35">
        <f>IF(BF7="",NA(),BF7)</f>
        <v>594.07000000000005</v>
      </c>
      <c r="BG6" s="35">
        <f t="shared" ref="BG6:BO6" si="7">IF(BG7="",NA(),BG7)</f>
        <v>562.84</v>
      </c>
      <c r="BH6" s="35">
        <f t="shared" si="7"/>
        <v>542.30999999999995</v>
      </c>
      <c r="BI6" s="35">
        <f t="shared" si="7"/>
        <v>534.84</v>
      </c>
      <c r="BJ6" s="35">
        <f t="shared" si="7"/>
        <v>516.38</v>
      </c>
      <c r="BK6" s="35">
        <f t="shared" si="7"/>
        <v>576.02</v>
      </c>
      <c r="BL6" s="35">
        <f t="shared" si="7"/>
        <v>549.48</v>
      </c>
      <c r="BM6" s="35">
        <f t="shared" si="7"/>
        <v>537.13</v>
      </c>
      <c r="BN6" s="35">
        <f t="shared" si="7"/>
        <v>531.38</v>
      </c>
      <c r="BO6" s="35">
        <f t="shared" si="7"/>
        <v>551.04</v>
      </c>
      <c r="BP6" s="34" t="str">
        <f>IF(BP7="","",IF(BP7="-","【-】","【"&amp;SUBSTITUTE(TEXT(BP7,"#,##0.00"),"-","△")&amp;"】"))</f>
        <v>【705.21】</v>
      </c>
      <c r="BQ6" s="35">
        <f>IF(BQ7="",NA(),BQ7)</f>
        <v>103.22</v>
      </c>
      <c r="BR6" s="35">
        <f t="shared" ref="BR6:BZ6" si="8">IF(BR7="",NA(),BR7)</f>
        <v>109.73</v>
      </c>
      <c r="BS6" s="35">
        <f t="shared" si="8"/>
        <v>111.33</v>
      </c>
      <c r="BT6" s="35">
        <f t="shared" si="8"/>
        <v>107.1</v>
      </c>
      <c r="BU6" s="35">
        <f t="shared" si="8"/>
        <v>108.69</v>
      </c>
      <c r="BV6" s="35">
        <f t="shared" si="8"/>
        <v>113.34</v>
      </c>
      <c r="BW6" s="35">
        <f t="shared" si="8"/>
        <v>113.83</v>
      </c>
      <c r="BX6" s="35">
        <f t="shared" si="8"/>
        <v>112.43</v>
      </c>
      <c r="BY6" s="35">
        <f t="shared" si="8"/>
        <v>110.92</v>
      </c>
      <c r="BZ6" s="35">
        <f t="shared" si="8"/>
        <v>105.67</v>
      </c>
      <c r="CA6" s="34" t="str">
        <f>IF(CA7="","",IF(CA7="-","【-】","【"&amp;SUBSTITUTE(TEXT(CA7,"#,##0.00"),"-","△")&amp;"】"))</f>
        <v>【98.96】</v>
      </c>
      <c r="CB6" s="35">
        <f>IF(CB7="",NA(),CB7)</f>
        <v>114.35</v>
      </c>
      <c r="CC6" s="35">
        <f t="shared" ref="CC6:CK6" si="9">IF(CC7="",NA(),CC7)</f>
        <v>107.95</v>
      </c>
      <c r="CD6" s="35">
        <f t="shared" si="9"/>
        <v>106.74</v>
      </c>
      <c r="CE6" s="35">
        <f t="shared" si="9"/>
        <v>110.16</v>
      </c>
      <c r="CF6" s="35">
        <f t="shared" si="9"/>
        <v>106.36</v>
      </c>
      <c r="CG6" s="35">
        <f t="shared" si="9"/>
        <v>117.4</v>
      </c>
      <c r="CH6" s="35">
        <f t="shared" si="9"/>
        <v>116.87</v>
      </c>
      <c r="CI6" s="35">
        <f t="shared" si="9"/>
        <v>118.55</v>
      </c>
      <c r="CJ6" s="35">
        <f t="shared" si="9"/>
        <v>119.33</v>
      </c>
      <c r="CK6" s="35">
        <f t="shared" si="9"/>
        <v>118.72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59.16</v>
      </c>
      <c r="CS6" s="35">
        <f t="shared" si="10"/>
        <v>59.44</v>
      </c>
      <c r="CT6" s="35">
        <f t="shared" si="10"/>
        <v>57.38</v>
      </c>
      <c r="CU6" s="35">
        <f t="shared" si="10"/>
        <v>58.09</v>
      </c>
      <c r="CV6" s="35">
        <f t="shared" si="10"/>
        <v>58.16</v>
      </c>
      <c r="CW6" s="34" t="str">
        <f>IF(CW7="","",IF(CW7="-","【-】","【"&amp;SUBSTITUTE(TEXT(CW7,"#,##0.00"),"-","△")&amp;"】"))</f>
        <v>【59.57】</v>
      </c>
      <c r="CX6" s="35">
        <f>IF(CX7="",NA(),CX7)</f>
        <v>99</v>
      </c>
      <c r="CY6" s="35">
        <f t="shared" ref="CY6:DG6" si="11">IF(CY7="",NA(),CY7)</f>
        <v>99.06</v>
      </c>
      <c r="CZ6" s="35">
        <f t="shared" si="11"/>
        <v>99.05</v>
      </c>
      <c r="DA6" s="35">
        <f t="shared" si="11"/>
        <v>99.14</v>
      </c>
      <c r="DB6" s="35">
        <f t="shared" si="11"/>
        <v>99.1</v>
      </c>
      <c r="DC6" s="35">
        <f t="shared" si="11"/>
        <v>98.86</v>
      </c>
      <c r="DD6" s="35">
        <f t="shared" si="11"/>
        <v>98.9</v>
      </c>
      <c r="DE6" s="35">
        <f t="shared" si="11"/>
        <v>98.98</v>
      </c>
      <c r="DF6" s="35">
        <f t="shared" si="11"/>
        <v>99.01</v>
      </c>
      <c r="DG6" s="35">
        <f t="shared" si="11"/>
        <v>99.1</v>
      </c>
      <c r="DH6" s="34" t="str">
        <f>IF(DH7="","",IF(DH7="-","【-】","【"&amp;SUBSTITUTE(TEXT(DH7,"#,##0.00"),"-","△")&amp;"】"))</f>
        <v>【95.57】</v>
      </c>
      <c r="DI6" s="35">
        <f>IF(DI7="",NA(),DI7)</f>
        <v>11.97</v>
      </c>
      <c r="DJ6" s="35">
        <f t="shared" ref="DJ6:DR6" si="12">IF(DJ7="",NA(),DJ7)</f>
        <v>14.7</v>
      </c>
      <c r="DK6" s="35">
        <f t="shared" si="12"/>
        <v>17.34</v>
      </c>
      <c r="DL6" s="35">
        <f t="shared" si="12"/>
        <v>19.93</v>
      </c>
      <c r="DM6" s="35">
        <f t="shared" si="12"/>
        <v>22.45</v>
      </c>
      <c r="DN6" s="35">
        <f t="shared" si="12"/>
        <v>44.55</v>
      </c>
      <c r="DO6" s="35">
        <f t="shared" si="12"/>
        <v>45.79</v>
      </c>
      <c r="DP6" s="35">
        <f t="shared" si="12"/>
        <v>47.06</v>
      </c>
      <c r="DQ6" s="35">
        <f t="shared" si="12"/>
        <v>48.25</v>
      </c>
      <c r="DR6" s="35">
        <f t="shared" si="12"/>
        <v>49.35</v>
      </c>
      <c r="DS6" s="34" t="str">
        <f>IF(DS7="","",IF(DS7="-","【-】","【"&amp;SUBSTITUTE(TEXT(DS7,"#,##0.00"),"-","△")&amp;"】"))</f>
        <v>【36.52】</v>
      </c>
      <c r="DT6" s="34">
        <f>IF(DT7="",NA(),DT7)</f>
        <v>0</v>
      </c>
      <c r="DU6" s="35">
        <f t="shared" ref="DU6:EC6" si="13">IF(DU7="",NA(),DU7)</f>
        <v>7.0000000000000007E-2</v>
      </c>
      <c r="DV6" s="35">
        <f t="shared" si="13"/>
        <v>0.59</v>
      </c>
      <c r="DW6" s="35">
        <f t="shared" si="13"/>
        <v>1.48</v>
      </c>
      <c r="DX6" s="35">
        <f t="shared" si="13"/>
        <v>1.6</v>
      </c>
      <c r="DY6" s="35">
        <f t="shared" si="13"/>
        <v>8.25</v>
      </c>
      <c r="DZ6" s="35">
        <f t="shared" si="13"/>
        <v>9</v>
      </c>
      <c r="EA6" s="35">
        <f t="shared" si="13"/>
        <v>9.6300000000000008</v>
      </c>
      <c r="EB6" s="35">
        <f t="shared" si="13"/>
        <v>10.76</v>
      </c>
      <c r="EC6" s="35">
        <f t="shared" si="13"/>
        <v>12.06</v>
      </c>
      <c r="ED6" s="34" t="str">
        <f>IF(ED7="","",IF(ED7="-","【-】","【"&amp;SUBSTITUTE(TEXT(ED7,"#,##0.00"),"-","△")&amp;"】"))</f>
        <v>【5.72】</v>
      </c>
      <c r="EE6" s="34">
        <f>IF(EE7="",NA(),EE7)</f>
        <v>0</v>
      </c>
      <c r="EF6" s="34">
        <f t="shared" ref="EF6:EN6" si="14">IF(EF7="",NA(),EF7)</f>
        <v>0</v>
      </c>
      <c r="EG6" s="34">
        <f t="shared" si="14"/>
        <v>0</v>
      </c>
      <c r="EH6" s="34">
        <f t="shared" si="14"/>
        <v>0</v>
      </c>
      <c r="EI6" s="34">
        <f t="shared" si="14"/>
        <v>0</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141500</v>
      </c>
      <c r="D7" s="37">
        <v>46</v>
      </c>
      <c r="E7" s="37">
        <v>17</v>
      </c>
      <c r="F7" s="37">
        <v>1</v>
      </c>
      <c r="G7" s="37">
        <v>0</v>
      </c>
      <c r="H7" s="37" t="s">
        <v>96</v>
      </c>
      <c r="I7" s="37" t="s">
        <v>97</v>
      </c>
      <c r="J7" s="37" t="s">
        <v>98</v>
      </c>
      <c r="K7" s="37" t="s">
        <v>99</v>
      </c>
      <c r="L7" s="37" t="s">
        <v>100</v>
      </c>
      <c r="M7" s="37" t="s">
        <v>101</v>
      </c>
      <c r="N7" s="38" t="s">
        <v>102</v>
      </c>
      <c r="O7" s="38">
        <v>67.489999999999995</v>
      </c>
      <c r="P7" s="38">
        <v>97.07</v>
      </c>
      <c r="Q7" s="38">
        <v>93.51</v>
      </c>
      <c r="R7" s="38">
        <v>2036</v>
      </c>
      <c r="S7" s="38">
        <v>718601</v>
      </c>
      <c r="T7" s="38">
        <v>328.91</v>
      </c>
      <c r="U7" s="38">
        <v>2184.8000000000002</v>
      </c>
      <c r="V7" s="38">
        <v>697205</v>
      </c>
      <c r="W7" s="38">
        <v>77.069999999999993</v>
      </c>
      <c r="X7" s="38">
        <v>9046.39</v>
      </c>
      <c r="Y7" s="38">
        <v>104.62</v>
      </c>
      <c r="Z7" s="38">
        <v>108.7</v>
      </c>
      <c r="AA7" s="38">
        <v>110.16</v>
      </c>
      <c r="AB7" s="38">
        <v>107.63</v>
      </c>
      <c r="AC7" s="38">
        <v>108.09</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33.39</v>
      </c>
      <c r="AV7" s="38">
        <v>47.84</v>
      </c>
      <c r="AW7" s="38">
        <v>64.47</v>
      </c>
      <c r="AX7" s="38">
        <v>68.260000000000005</v>
      </c>
      <c r="AY7" s="38">
        <v>76.81</v>
      </c>
      <c r="AZ7" s="38">
        <v>59.45</v>
      </c>
      <c r="BA7" s="38">
        <v>64.94</v>
      </c>
      <c r="BB7" s="38">
        <v>70.08</v>
      </c>
      <c r="BC7" s="38">
        <v>72.92</v>
      </c>
      <c r="BD7" s="38">
        <v>71.39</v>
      </c>
      <c r="BE7" s="38">
        <v>67.52</v>
      </c>
      <c r="BF7" s="38">
        <v>594.07000000000005</v>
      </c>
      <c r="BG7" s="38">
        <v>562.84</v>
      </c>
      <c r="BH7" s="38">
        <v>542.30999999999995</v>
      </c>
      <c r="BI7" s="38">
        <v>534.84</v>
      </c>
      <c r="BJ7" s="38">
        <v>516.38</v>
      </c>
      <c r="BK7" s="38">
        <v>576.02</v>
      </c>
      <c r="BL7" s="38">
        <v>549.48</v>
      </c>
      <c r="BM7" s="38">
        <v>537.13</v>
      </c>
      <c r="BN7" s="38">
        <v>531.38</v>
      </c>
      <c r="BO7" s="38">
        <v>551.04</v>
      </c>
      <c r="BP7" s="38">
        <v>705.21</v>
      </c>
      <c r="BQ7" s="38">
        <v>103.22</v>
      </c>
      <c r="BR7" s="38">
        <v>109.73</v>
      </c>
      <c r="BS7" s="38">
        <v>111.33</v>
      </c>
      <c r="BT7" s="38">
        <v>107.1</v>
      </c>
      <c r="BU7" s="38">
        <v>108.69</v>
      </c>
      <c r="BV7" s="38">
        <v>113.34</v>
      </c>
      <c r="BW7" s="38">
        <v>113.83</v>
      </c>
      <c r="BX7" s="38">
        <v>112.43</v>
      </c>
      <c r="BY7" s="38">
        <v>110.92</v>
      </c>
      <c r="BZ7" s="38">
        <v>105.67</v>
      </c>
      <c r="CA7" s="38">
        <v>98.96</v>
      </c>
      <c r="CB7" s="38">
        <v>114.35</v>
      </c>
      <c r="CC7" s="38">
        <v>107.95</v>
      </c>
      <c r="CD7" s="38">
        <v>106.74</v>
      </c>
      <c r="CE7" s="38">
        <v>110.16</v>
      </c>
      <c r="CF7" s="38">
        <v>106.36</v>
      </c>
      <c r="CG7" s="38">
        <v>117.4</v>
      </c>
      <c r="CH7" s="38">
        <v>116.87</v>
      </c>
      <c r="CI7" s="38">
        <v>118.55</v>
      </c>
      <c r="CJ7" s="38">
        <v>119.33</v>
      </c>
      <c r="CK7" s="38">
        <v>118.72</v>
      </c>
      <c r="CL7" s="38">
        <v>134.52000000000001</v>
      </c>
      <c r="CM7" s="38" t="s">
        <v>102</v>
      </c>
      <c r="CN7" s="38" t="s">
        <v>102</v>
      </c>
      <c r="CO7" s="38" t="s">
        <v>102</v>
      </c>
      <c r="CP7" s="38" t="s">
        <v>102</v>
      </c>
      <c r="CQ7" s="38" t="s">
        <v>102</v>
      </c>
      <c r="CR7" s="38">
        <v>59.16</v>
      </c>
      <c r="CS7" s="38">
        <v>59.44</v>
      </c>
      <c r="CT7" s="38">
        <v>57.38</v>
      </c>
      <c r="CU7" s="38">
        <v>58.09</v>
      </c>
      <c r="CV7" s="38">
        <v>58.16</v>
      </c>
      <c r="CW7" s="38">
        <v>59.57</v>
      </c>
      <c r="CX7" s="38">
        <v>99</v>
      </c>
      <c r="CY7" s="38">
        <v>99.06</v>
      </c>
      <c r="CZ7" s="38">
        <v>99.05</v>
      </c>
      <c r="DA7" s="38">
        <v>99.14</v>
      </c>
      <c r="DB7" s="38">
        <v>99.1</v>
      </c>
      <c r="DC7" s="38">
        <v>98.86</v>
      </c>
      <c r="DD7" s="38">
        <v>98.9</v>
      </c>
      <c r="DE7" s="38">
        <v>98.98</v>
      </c>
      <c r="DF7" s="38">
        <v>99.01</v>
      </c>
      <c r="DG7" s="38">
        <v>99.1</v>
      </c>
      <c r="DH7" s="38">
        <v>95.57</v>
      </c>
      <c r="DI7" s="38">
        <v>11.97</v>
      </c>
      <c r="DJ7" s="38">
        <v>14.7</v>
      </c>
      <c r="DK7" s="38">
        <v>17.34</v>
      </c>
      <c r="DL7" s="38">
        <v>19.93</v>
      </c>
      <c r="DM7" s="38">
        <v>22.45</v>
      </c>
      <c r="DN7" s="38">
        <v>44.55</v>
      </c>
      <c r="DO7" s="38">
        <v>45.79</v>
      </c>
      <c r="DP7" s="38">
        <v>47.06</v>
      </c>
      <c r="DQ7" s="38">
        <v>48.25</v>
      </c>
      <c r="DR7" s="38">
        <v>49.35</v>
      </c>
      <c r="DS7" s="38">
        <v>36.520000000000003</v>
      </c>
      <c r="DT7" s="38">
        <v>0</v>
      </c>
      <c r="DU7" s="38">
        <v>7.0000000000000007E-2</v>
      </c>
      <c r="DV7" s="38">
        <v>0.59</v>
      </c>
      <c r="DW7" s="38">
        <v>1.48</v>
      </c>
      <c r="DX7" s="38">
        <v>1.6</v>
      </c>
      <c r="DY7" s="38">
        <v>8.25</v>
      </c>
      <c r="DZ7" s="38">
        <v>9</v>
      </c>
      <c r="EA7" s="38">
        <v>9.6300000000000008</v>
      </c>
      <c r="EB7" s="38">
        <v>10.76</v>
      </c>
      <c r="EC7" s="38">
        <v>12.06</v>
      </c>
      <c r="ED7" s="38">
        <v>5.72</v>
      </c>
      <c r="EE7" s="38">
        <v>0</v>
      </c>
      <c r="EF7" s="38">
        <v>0</v>
      </c>
      <c r="EG7" s="38">
        <v>0</v>
      </c>
      <c r="EH7" s="38">
        <v>0</v>
      </c>
      <c r="EI7" s="38">
        <v>0</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2022-01-26T07:10:57Z</cp:lastPrinted>
  <dcterms:created xsi:type="dcterms:W3CDTF">2021-12-03T07:10:59Z</dcterms:created>
  <dcterms:modified xsi:type="dcterms:W3CDTF">2022-01-26T08:01:10Z</dcterms:modified>
  <cp:category/>
</cp:coreProperties>
</file>