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cwgwsrv01\経営管理課\財務係（H25から）\200　定例調査・統計・報告\02　経営比較分析表\R2経営比較分析\"/>
    </mc:Choice>
  </mc:AlternateContent>
  <workbookProtection workbookAlgorithmName="SHA-512" workbookHashValue="MxCb71LYqFHvbzUNrvHPuCpL09C+SrfBzspJw9//O3a80Wl4R/qvpmqGPwAnIjsQnvdqf9HZwDcSD2LOgJIo1A==" workbookSaltValue="cbgdDIyeJzKFY6v9p4jSA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<sst xmlns="http://schemas.openxmlformats.org/spreadsheetml/2006/main" count="228" uniqueCount="115">
  <si>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</si>
  <si>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</si>
  <si>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</si>
  <si>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</si>
  <si>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</si>
  <si>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</si>
  <si>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</si>
  <si>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</si>
  <si>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</si>
  <si>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</si>
  <si>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</si>
  <si>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</si>
  <si>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</si>
  <si>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</si>
  <si>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</si>
  <si>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</si>
  <si>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</si>
  <si>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</si>
  <si>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</si>
  <si>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</si>
  <si>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</si>
  <si>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</si>
  <si>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</si>
  <si>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</si>
  <si>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</si>
  <si>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</si>
  <si>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</si>
  <si>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</si>
  <si>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</si>
  <si>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</si>
  <si>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</si>
  <si>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</si>
  <si>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</si>
  <si>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</si>
  <si>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</si>
  <si>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</si>
  <si>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</si>
  <si>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</si>
  <si>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</si>
  <si>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</si>
  <si>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</si>
  <si>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</si>
  <si>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</si>
  <si>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</si>
  <si>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</si>
  <si>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</si>
  <si>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</si>
  <si>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</si>
  <si>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</si>
  <si>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</si>
  <si>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</si>
  <si>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</si>
  <si>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</si>
  <si>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</si>
  <si>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</si>
  <si>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</si>
  <si>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</si>
  <si>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</si>
  <si>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</si>
  <si>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</si>
  <si>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</si>
  <si>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</si>
  <si>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</si>
  <si>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</si>
  <si>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</si>
  <si>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</si>
  <si>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</si>
  <si>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</si>
  <si>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</si>
  <si>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</si>
  <si>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</si>
  <si>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</si>
  <si>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</si>
  <si>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</si>
  <si>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</si>
  <si>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</si>
  <si>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</si>
  <si>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</si>
  <si>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</si>
  <si>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</si>
  <si>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</si>
  <si>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</si>
  <si>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</si>
  <si>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</si>
  <si>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</si>
  <si>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</si>
  <si>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</si>
  <si>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</si>
  <si>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</si>
  <si>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</si>
  <si>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</si>
  <si>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</si>
  <si>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</si>
  <si>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</si>
  <si>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</si>
  <si>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</si>
  <si>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</si>
  <si>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</si>
  <si>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</si>
  <si>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</si>
  <si>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</si>
  <si>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</si>
  <si>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</si>
  <si>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</si>
  <si>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</si>
  <si>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</si>
  <si>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</si>
  <si>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</si>
  <si>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</si>
  <si>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</si>
  <si>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</si>
  <si>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</si>
  <si>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前年度に比べ低下しましたが、比率は100%を上回っており、堅実な経営が確保されています。
</t>
    </r>
    <r>
      <rPr>
        <b/>
        <sz val="11"/>
        <color theme="1"/>
        <rFont val="ＭＳ ゴシック"/>
        <family val="3"/>
        <charset val="128"/>
      </rPr>
      <t>③流動比率</t>
    </r>
    <r>
      <rPr>
        <sz val="11"/>
        <color theme="1"/>
        <rFont val="ＭＳ ゴシック"/>
        <family val="3"/>
        <charset val="128"/>
      </rPr>
      <t xml:space="preserve">
　前年度に比べ僅かに増加しました。短期的な債務に対する支払能力に問題はありませんが、今後は給水収益の減少などにより、現金等の流動資産が減少することが考えられます。
</t>
    </r>
    <r>
      <rPr>
        <b/>
        <sz val="11"/>
        <color theme="1"/>
        <rFont val="ＭＳ ゴシック"/>
        <family val="3"/>
        <charset val="128"/>
      </rPr>
      <t>④企業債残高対給水収益比率</t>
    </r>
    <r>
      <rPr>
        <sz val="11"/>
        <color theme="1"/>
        <rFont val="ＭＳ ゴシック"/>
        <family val="3"/>
        <charset val="128"/>
      </rPr>
      <t xml:space="preserve">
　増加傾向にあり、類似団体に比べ高い水準となっています。企業債は施設更新の重要な財源ですが、将来の過度な負担とならないよう、上昇を抑制する必要があります。
</t>
    </r>
    <r>
      <rPr>
        <b/>
        <sz val="11"/>
        <color theme="1"/>
        <rFont val="ＭＳ ゴシック"/>
        <family val="3"/>
        <charset val="128"/>
      </rPr>
      <t>⑤料金回収率　⑥給水原価</t>
    </r>
    <r>
      <rPr>
        <sz val="11"/>
        <color theme="1"/>
        <rFont val="ＭＳ ゴシック"/>
        <family val="3"/>
        <charset val="128"/>
      </rPr>
      <t xml:space="preserve">
　給水原価は若干の増加傾向となっていますが、類似団体に比べ低い水準を維持しています。料金回収率は給水原価が低いこともあり、類似団体に比べ高い水準を維持しています。
</t>
    </r>
    <r>
      <rPr>
        <b/>
        <sz val="11"/>
        <color theme="1"/>
        <rFont val="ＭＳ ゴシック"/>
        <family val="3"/>
        <charset val="128"/>
      </rPr>
      <t>⑦施設利用率
　</t>
    </r>
    <r>
      <rPr>
        <sz val="11"/>
        <color theme="1"/>
        <rFont val="ＭＳ ゴシック"/>
        <family val="3"/>
        <charset val="128"/>
      </rPr>
      <t>類似団体と比べ高い水準を維持し、効率的に施設を利用しています。今後も水需要の動向に注視し、施設規模の適正化を進める必要があります。</t>
    </r>
    <r>
      <rPr>
        <b/>
        <sz val="11"/>
        <color theme="1"/>
        <rFont val="ＭＳ ゴシック"/>
        <family val="3"/>
        <charset val="128"/>
      </rPr>
      <t xml:space="preserve">
⑧有収率</t>
    </r>
    <r>
      <rPr>
        <sz val="11"/>
        <color theme="1"/>
        <rFont val="ＭＳ ゴシック"/>
        <family val="3"/>
        <charset val="128"/>
      </rPr>
      <t xml:space="preserve">
　類似団体と同程度の水準を維持しています。前年度に比べ若干の増加となりましたが、閏年の影響によるものと考えられます。</t>
    </r>
    <rPh sb="38" eb="40">
      <t>ケンジツ</t>
    </rPh>
    <rPh sb="41" eb="43">
      <t>ケイエイ</t>
    </rPh>
    <rPh sb="44" eb="46">
      <t>カクホ</t>
    </rPh>
    <rPh sb="67" eb="68">
      <t>ワズ</t>
    </rPh>
    <rPh sb="157" eb="159">
      <t>ゾウカ</t>
    </rPh>
    <rPh sb="159" eb="161">
      <t>ケイコウ</t>
    </rPh>
    <rPh sb="253" eb="255">
      <t>ジャッカン</t>
    </rPh>
    <rPh sb="256" eb="258">
      <t>ゾウカ</t>
    </rPh>
    <rPh sb="258" eb="260">
      <t>ケイコウ</t>
    </rPh>
    <rPh sb="269" eb="271">
      <t>ルイジ</t>
    </rPh>
    <rPh sb="271" eb="273">
      <t>ダンタイ</t>
    </rPh>
    <rPh sb="274" eb="275">
      <t>クラ</t>
    </rPh>
    <rPh sb="276" eb="277">
      <t>ヒク</t>
    </rPh>
    <rPh sb="281" eb="283">
      <t>イジ</t>
    </rPh>
    <rPh sb="289" eb="291">
      <t>リョウキン</t>
    </rPh>
    <rPh sb="291" eb="293">
      <t>カイシュウ</t>
    </rPh>
    <rPh sb="293" eb="294">
      <t>リツ</t>
    </rPh>
    <rPh sb="295" eb="297">
      <t>キュウスイ</t>
    </rPh>
    <rPh sb="297" eb="299">
      <t>ゲンカ</t>
    </rPh>
    <rPh sb="317" eb="319">
      <t>スイジュン</t>
    </rPh>
    <rPh sb="337" eb="339">
      <t>ルイジ</t>
    </rPh>
    <rPh sb="339" eb="341">
      <t>ダンタイ</t>
    </rPh>
    <rPh sb="342" eb="343">
      <t>クラ</t>
    </rPh>
    <rPh sb="344" eb="345">
      <t>タカ</t>
    </rPh>
    <rPh sb="346" eb="348">
      <t>スイジュン</t>
    </rPh>
    <rPh sb="349" eb="351">
      <t>イジ</t>
    </rPh>
    <rPh sb="353" eb="356">
      <t>コウリツテキ</t>
    </rPh>
    <rPh sb="357" eb="359">
      <t>シセツ</t>
    </rPh>
    <rPh sb="360" eb="362">
      <t>リヨウ</t>
    </rPh>
    <rPh sb="429" eb="432">
      <t>ゼンネンド</t>
    </rPh>
    <rPh sb="433" eb="434">
      <t>クラ</t>
    </rPh>
    <rPh sb="435" eb="437">
      <t>ジャッカン</t>
    </rPh>
    <rPh sb="438" eb="440">
      <t>ゾウカ</t>
    </rPh>
    <rPh sb="448" eb="450">
      <t>ウルウドシ</t>
    </rPh>
    <rPh sb="451" eb="453">
      <t>エイキョウ</t>
    </rPh>
    <rPh sb="459" eb="460">
      <t>カンガ</t>
    </rPh>
    <phoneticPr fontId="4"/>
  </si>
  <si>
    <t>　有形固定資産減価償却率は、類似団体より低い水準となっていますが、本市の浄配水施設の多くは、高度経済成長期の後期から安定経済成長期に集中的に建設され、管路施設は、昭和39年に発生した新潟地震により布設した災害復旧管路が多いため、順次更新していく必要があります。
　事業費の平準化を図り、中長期経営計画に基づき計画的かつ効率的な更新を進めることが必要となります。
　なお、配水支管に比べ費用と時間のかかる基幹管路の更新に重点を置いているため、管路更新率が低くなっています。　　　　　　　　　　　　　　　　　　　　　　　　　　　　　　　　　　　　　　　　　　　　　　　　　　　　　　　　　　　　　　　　　　　</t>
    <rPh sb="220" eb="222">
      <t>カンロ</t>
    </rPh>
    <rPh sb="222" eb="224">
      <t>コウシン</t>
    </rPh>
    <rPh sb="224" eb="225">
      <t>リツ</t>
    </rPh>
    <phoneticPr fontId="4"/>
  </si>
  <si>
    <t>　老朽化施設の更新や耐震化を計画的に進めていますが、一方で、人口減少などにより給水収益が減少し、施設更新にかける財源確保が厳しくなると見込まれています。
　将来世代に過度な負担を残さないよう企業債残高の増高を抑制しながら、事業運営に必要な資金を安定的に確保する方策を検討する必要があります。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</si>
</sst>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0.64</c:v>
                </c:pt>
                <c:pt idx="1">
                  <c:v>0.55000000000000004</c:v>
                </c:pt>
                <c:pt idx="2">
                  <c:v>0.47</c:v>
                </c:pt>
                <c:pt idx="3">
                  <c:v>0.53</c:v>
                </c:pt>
                <c:pt idx="4">
                  <c:v>0.39</c:v>
                </c:pt>
              </c:numCache>
            </c:numRef>
          </c:val>
          <c:extLst>
            <c:ext xmlns:c16="http://schemas.microsoft.com/office/drawing/2014/chart" uri="{C3380CC4-5D6E-409C-BE32-E72D297353CC}">
              <c16:uniqueId val="{00000000-2607-4AC4-A851-7F5E89A19A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2607-4AC4-A851-7F5E89A19A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63.3</c:v>
                </c:pt>
                <c:pt idx="1">
                  <c:v>64.05</c:v>
                </c:pt>
                <c:pt idx="2">
                  <c:v>62.93</c:v>
                </c:pt>
                <c:pt idx="3">
                  <c:v>65.02</c:v>
                </c:pt>
                <c:pt idx="4">
                  <c:v>65.59</c:v>
                </c:pt>
              </c:numCache>
            </c:numRef>
          </c:val>
          <c:extLst>
            <c:ext xmlns:c16="http://schemas.microsoft.com/office/drawing/2014/chart" uri="{C3380CC4-5D6E-409C-BE32-E72D297353CC}">
              <c16:uniqueId val="{00000000-68DE-4422-ACD3-CC885CA081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68DE-4422-ACD3-CC885CA081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94.41</c:v>
                </c:pt>
                <c:pt idx="1">
                  <c:v>93.29</c:v>
                </c:pt>
                <c:pt idx="2">
                  <c:v>94.03</c:v>
                </c:pt>
                <c:pt idx="3">
                  <c:v>93.66</c:v>
                </c:pt>
                <c:pt idx="4">
                  <c:v>93.73</c:v>
                </c:pt>
              </c:numCache>
            </c:numRef>
          </c:val>
          <c:extLst>
            <c:ext xmlns:c16="http://schemas.microsoft.com/office/drawing/2014/chart" uri="{C3380CC4-5D6E-409C-BE32-E72D297353CC}">
              <c16:uniqueId val="{00000000-480F-4BC6-AECA-B98528E4E6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480F-4BC6-AECA-B98528E4E6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116.92</c:v>
                </c:pt>
                <c:pt idx="1">
                  <c:v>117.19</c:v>
                </c:pt>
                <c:pt idx="2">
                  <c:v>114.17</c:v>
                </c:pt>
                <c:pt idx="3">
                  <c:v>112.64</c:v>
                </c:pt>
                <c:pt idx="4">
                  <c:v>110.28</c:v>
                </c:pt>
              </c:numCache>
            </c:numRef>
          </c:val>
          <c:extLst>
            <c:ext xmlns:c16="http://schemas.microsoft.com/office/drawing/2014/chart" uri="{C3380CC4-5D6E-409C-BE32-E72D297353CC}">
              <c16:uniqueId val="{00000000-803B-4EFE-BDB9-7EC1614AA1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803B-4EFE-BDB9-7EC1614AA1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46.22</c:v>
                </c:pt>
                <c:pt idx="1">
                  <c:v>47.28</c:v>
                </c:pt>
                <c:pt idx="2">
                  <c:v>47.71</c:v>
                </c:pt>
                <c:pt idx="3">
                  <c:v>47.36</c:v>
                </c:pt>
                <c:pt idx="4">
                  <c:v>47.95</c:v>
                </c:pt>
              </c:numCache>
            </c:numRef>
          </c:val>
          <c:extLst>
            <c:ext xmlns:c16="http://schemas.microsoft.com/office/drawing/2014/chart" uri="{C3380CC4-5D6E-409C-BE32-E72D297353CC}">
              <c16:uniqueId val="{00000000-C508-4CED-A3EF-8580960B3E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C508-4CED-A3EF-8580960B3E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18.420000000000002</c:v>
                </c:pt>
                <c:pt idx="1">
                  <c:v>20.05</c:v>
                </c:pt>
                <c:pt idx="2">
                  <c:v>22.68</c:v>
                </c:pt>
                <c:pt idx="3">
                  <c:v>24.33</c:v>
                </c:pt>
                <c:pt idx="4">
                  <c:v>26</c:v>
                </c:pt>
              </c:numCache>
            </c:numRef>
          </c:val>
          <c:extLst>
            <c:ext xmlns:c16="http://schemas.microsoft.com/office/drawing/2014/chart" uri="{C3380CC4-5D6E-409C-BE32-E72D297353CC}">
              <c16:uniqueId val="{00000000-2B71-4ABB-BB90-C07C321A5B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2B71-4ABB-BB90-C07C321A5B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58-40DA-A104-1735BA7B4A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58-40DA-A104-1735BA7B4A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145.96</c:v>
                </c:pt>
                <c:pt idx="1">
                  <c:v>148.38</c:v>
                </c:pt>
                <c:pt idx="2">
                  <c:v>139.62</c:v>
                </c:pt>
                <c:pt idx="3">
                  <c:v>142.09</c:v>
                </c:pt>
                <c:pt idx="4">
                  <c:v>147.62</c:v>
                </c:pt>
              </c:numCache>
            </c:numRef>
          </c:val>
          <c:extLst>
            <c:ext xmlns:c16="http://schemas.microsoft.com/office/drawing/2014/chart" uri="{C3380CC4-5D6E-409C-BE32-E72D297353CC}">
              <c16:uniqueId val="{00000000-A81C-4268-AD79-99DF7BB294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A81C-4268-AD79-99DF7BB294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321.29000000000002</c:v>
                </c:pt>
                <c:pt idx="1">
                  <c:v>330.71</c:v>
                </c:pt>
                <c:pt idx="2">
                  <c:v>343.71</c:v>
                </c:pt>
                <c:pt idx="3">
                  <c:v>354.39</c:v>
                </c:pt>
                <c:pt idx="4">
                  <c:v>358.8</c:v>
                </c:pt>
              </c:numCache>
            </c:numRef>
          </c:val>
          <c:extLst>
            <c:ext xmlns:c16="http://schemas.microsoft.com/office/drawing/2014/chart" uri="{C3380CC4-5D6E-409C-BE32-E72D297353CC}">
              <c16:uniqueId val="{00000000-2C0A-43C1-A2D1-B10CECA3FC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2C0A-43C1-A2D1-B10CECA3FC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115.08</c:v>
                </c:pt>
                <c:pt idx="1">
                  <c:v>115.07</c:v>
                </c:pt>
                <c:pt idx="2">
                  <c:v>112.31</c:v>
                </c:pt>
                <c:pt idx="3">
                  <c:v>110.41</c:v>
                </c:pt>
                <c:pt idx="4">
                  <c:v>108</c:v>
                </c:pt>
              </c:numCache>
            </c:numRef>
          </c:val>
          <c:extLst>
            <c:ext xmlns:c16="http://schemas.microsoft.com/office/drawing/2014/chart" uri="{C3380CC4-5D6E-409C-BE32-E72D297353CC}">
              <c16:uniqueId val="{00000000-3872-432E-A12E-6FE6E66568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3872-432E-A12E-6FE6E66568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125.65</c:v>
                </c:pt>
                <c:pt idx="1">
                  <c:v>125.87</c:v>
                </c:pt>
                <c:pt idx="2">
                  <c:v>129.44999999999999</c:v>
                </c:pt>
                <c:pt idx="3">
                  <c:v>132.19</c:v>
                </c:pt>
                <c:pt idx="4">
                  <c:v>133.87</c:v>
                </c:pt>
              </c:numCache>
            </c:numRef>
          </c:val>
          <c:extLst>
            <c:ext xmlns:c16="http://schemas.microsoft.com/office/drawing/2014/chart" uri="{C3380CC4-5D6E-409C-BE32-E72D297353CC}">
              <c16:uniqueId val="{00000000-7990-466D-82B1-FDF5D9154C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7990-466D-82B1-FDF5D9154C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4"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新潟県　新潟市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3" t="str">
        <f>データ!$M$6</f>
        <v>自治体職員</v>
      </c>
      <c r="AE8" s="83"/>
      <c r="AF8" s="83"/>
      <c r="AG8" s="83"/>
      <c r="AH8" s="83"/>
      <c r="AI8" s="83"/>
      <c r="AJ8" s="83"/>
      <c r="AK8" s="4"/>
      <c r="AL8" s="71">
        <f>データ!$R$6</f>
        <v>784774</v>
      </c>
      <c r="AM8" s="71"/>
      <c r="AN8" s="71"/>
      <c r="AO8" s="71"/>
      <c r="AP8" s="71"/>
      <c r="AQ8" s="71"/>
      <c r="AR8" s="71"/>
      <c r="AS8" s="71"/>
      <c r="AT8" s="67">
        <f>データ!$S$6</f>
        <v>726.27</v>
      </c>
      <c r="AU8" s="68"/>
      <c r="AV8" s="68"/>
      <c r="AW8" s="68"/>
      <c r="AX8" s="68"/>
      <c r="AY8" s="68"/>
      <c r="AZ8" s="68"/>
      <c r="BA8" s="68"/>
      <c r="BB8" s="70">
        <f>データ!$T$6</f>
        <v>1080.55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65.56</v>
      </c>
      <c r="J10" s="68"/>
      <c r="K10" s="68"/>
      <c r="L10" s="68"/>
      <c r="M10" s="68"/>
      <c r="N10" s="68"/>
      <c r="O10" s="69"/>
      <c r="P10" s="70">
        <f>データ!$P$6</f>
        <v>99.64</v>
      </c>
      <c r="Q10" s="70"/>
      <c r="R10" s="70"/>
      <c r="S10" s="70"/>
      <c r="T10" s="70"/>
      <c r="U10" s="70"/>
      <c r="V10" s="70"/>
      <c r="W10" s="71">
        <f>データ!$Q$6</f>
        <v>2497</v>
      </c>
      <c r="X10" s="71"/>
      <c r="Y10" s="71"/>
      <c r="Z10" s="71"/>
      <c r="AA10" s="71"/>
      <c r="AB10" s="71"/>
      <c r="AC10" s="71"/>
      <c r="AD10" s="2"/>
      <c r="AE10" s="2"/>
      <c r="AF10" s="2"/>
      <c r="AG10" s="2"/>
      <c r="AH10" s="4"/>
      <c r="AI10" s="4"/>
      <c r="AJ10" s="4"/>
      <c r="AK10" s="4"/>
      <c r="AL10" s="71">
        <f>データ!$U$6</f>
        <v>779276</v>
      </c>
      <c r="AM10" s="71"/>
      <c r="AN10" s="71"/>
      <c r="AO10" s="71"/>
      <c r="AP10" s="71"/>
      <c r="AQ10" s="71"/>
      <c r="AR10" s="71"/>
      <c r="AS10" s="71"/>
      <c r="AT10" s="67">
        <f>データ!$V$6</f>
        <v>722.23</v>
      </c>
      <c r="AU10" s="68"/>
      <c r="AV10" s="68"/>
      <c r="AW10" s="68"/>
      <c r="AX10" s="68"/>
      <c r="AY10" s="68"/>
      <c r="AZ10" s="68"/>
      <c r="BA10" s="68"/>
      <c r="BB10" s="70">
        <f>データ!$W$6</f>
        <v>1078.99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lJPVFZ1cmlZyP9nbzMzEZ3cMZqVCgXMYGhkVIgOG7nRL6QMocPeHaLNMHmwt9OqVEyeXe99fLxA2RITQWpRmw==" saltValue="CWobbqpP1MAP2XGibQ6c3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151009</v>
      </c>
      <c r="D6" s="34">
        <f t="shared" si="3"/>
        <v>46</v>
      </c>
      <c r="E6" s="34">
        <f t="shared" si="3"/>
        <v>1</v>
      </c>
      <c r="F6" s="34">
        <f t="shared" si="3"/>
        <v>0</v>
      </c>
      <c r="G6" s="34">
        <f t="shared" si="3"/>
        <v>1</v>
      </c>
      <c r="H6" s="34" t="str">
        <f t="shared" si="3"/>
        <v>新潟県　新潟市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65.56</v>
      </c>
      <c r="P6" s="35">
        <f t="shared" si="3"/>
        <v>99.64</v>
      </c>
      <c r="Q6" s="35">
        <f t="shared" si="3"/>
        <v>2497</v>
      </c>
      <c r="R6" s="35">
        <f t="shared" si="3"/>
        <v>784774</v>
      </c>
      <c r="S6" s="35">
        <f t="shared" si="3"/>
        <v>726.27</v>
      </c>
      <c r="T6" s="35">
        <f t="shared" si="3"/>
        <v>1080.55</v>
      </c>
      <c r="U6" s="35">
        <f t="shared" si="3"/>
        <v>779276</v>
      </c>
      <c r="V6" s="35">
        <f t="shared" si="3"/>
        <v>722.23</v>
      </c>
      <c r="W6" s="35">
        <f t="shared" si="3"/>
        <v>1078.99</v>
      </c>
      <c r="X6" s="36">
        <f>IF(X7="",NA(),X7)</f>
        <v>116.92</v>
      </c>
      <c r="Y6" s="36">
        <f t="shared" ref="Y6:AG6" si="4">IF(Y7="",NA(),Y7)</f>
        <v>117.19</v>
      </c>
      <c r="Z6" s="36">
        <f t="shared" si="4"/>
        <v>114.17</v>
      </c>
      <c r="AA6" s="36">
        <f t="shared" si="4"/>
        <v>112.64</v>
      </c>
      <c r="AB6" s="36">
        <f t="shared" si="4"/>
        <v>110.28</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145.96</v>
      </c>
      <c r="AU6" s="36">
        <f t="shared" ref="AU6:BC6" si="6">IF(AU7="",NA(),AU7)</f>
        <v>148.38</v>
      </c>
      <c r="AV6" s="36">
        <f t="shared" si="6"/>
        <v>139.62</v>
      </c>
      <c r="AW6" s="36">
        <f t="shared" si="6"/>
        <v>142.09</v>
      </c>
      <c r="AX6" s="36">
        <f t="shared" si="6"/>
        <v>147.62</v>
      </c>
      <c r="AY6" s="36">
        <f t="shared" si="6"/>
        <v>159.12</v>
      </c>
      <c r="AZ6" s="36">
        <f t="shared" si="6"/>
        <v>169.68</v>
      </c>
      <c r="BA6" s="36">
        <f t="shared" si="6"/>
        <v>166.51</v>
      </c>
      <c r="BB6" s="36">
        <f t="shared" si="6"/>
        <v>172.47</v>
      </c>
      <c r="BC6" s="36">
        <f t="shared" si="6"/>
        <v>170.76</v>
      </c>
      <c r="BD6" s="35" t="str">
        <f>IF(BD7="","",IF(BD7="-","【-】","【"&amp;SUBSTITUTE(TEXT(BD7,"#,##0.00"),"-","△")&amp;"】"))</f>
        <v>【260.31】</v>
      </c>
      <c r="BE6" s="36">
        <f>IF(BE7="",NA(),BE7)</f>
        <v>321.29000000000002</v>
      </c>
      <c r="BF6" s="36">
        <f t="shared" ref="BF6:BN6" si="7">IF(BF7="",NA(),BF7)</f>
        <v>330.71</v>
      </c>
      <c r="BG6" s="36">
        <f t="shared" si="7"/>
        <v>343.71</v>
      </c>
      <c r="BH6" s="36">
        <f t="shared" si="7"/>
        <v>354.39</v>
      </c>
      <c r="BI6" s="36">
        <f t="shared" si="7"/>
        <v>358.8</v>
      </c>
      <c r="BJ6" s="36">
        <f t="shared" si="7"/>
        <v>206.16</v>
      </c>
      <c r="BK6" s="36">
        <f t="shared" si="7"/>
        <v>203.63</v>
      </c>
      <c r="BL6" s="36">
        <f t="shared" si="7"/>
        <v>198.51</v>
      </c>
      <c r="BM6" s="36">
        <f t="shared" si="7"/>
        <v>193.57</v>
      </c>
      <c r="BN6" s="36">
        <f t="shared" si="7"/>
        <v>200.12</v>
      </c>
      <c r="BO6" s="35" t="str">
        <f>IF(BO7="","",IF(BO7="-","【-】","【"&amp;SUBSTITUTE(TEXT(BO7,"#,##0.00"),"-","△")&amp;"】"))</f>
        <v>【275.67】</v>
      </c>
      <c r="BP6" s="36">
        <f>IF(BP7="",NA(),BP7)</f>
        <v>115.08</v>
      </c>
      <c r="BQ6" s="36">
        <f t="shared" ref="BQ6:BY6" si="8">IF(BQ7="",NA(),BQ7)</f>
        <v>115.07</v>
      </c>
      <c r="BR6" s="36">
        <f t="shared" si="8"/>
        <v>112.31</v>
      </c>
      <c r="BS6" s="36">
        <f t="shared" si="8"/>
        <v>110.41</v>
      </c>
      <c r="BT6" s="36">
        <f t="shared" si="8"/>
        <v>108</v>
      </c>
      <c r="BU6" s="36">
        <f t="shared" si="8"/>
        <v>104.03</v>
      </c>
      <c r="BV6" s="36">
        <f t="shared" si="8"/>
        <v>103.04</v>
      </c>
      <c r="BW6" s="36">
        <f t="shared" si="8"/>
        <v>103.28</v>
      </c>
      <c r="BX6" s="36">
        <f t="shared" si="8"/>
        <v>102.26</v>
      </c>
      <c r="BY6" s="36">
        <f t="shared" si="8"/>
        <v>98.26</v>
      </c>
      <c r="BZ6" s="35" t="str">
        <f>IF(BZ7="","",IF(BZ7="-","【-】","【"&amp;SUBSTITUTE(TEXT(BZ7,"#,##0.00"),"-","△")&amp;"】"))</f>
        <v>【100.05】</v>
      </c>
      <c r="CA6" s="36">
        <f>IF(CA7="",NA(),CA7)</f>
        <v>125.65</v>
      </c>
      <c r="CB6" s="36">
        <f t="shared" ref="CB6:CJ6" si="9">IF(CB7="",NA(),CB7)</f>
        <v>125.87</v>
      </c>
      <c r="CC6" s="36">
        <f t="shared" si="9"/>
        <v>129.44999999999999</v>
      </c>
      <c r="CD6" s="36">
        <f t="shared" si="9"/>
        <v>132.19</v>
      </c>
      <c r="CE6" s="36">
        <f t="shared" si="9"/>
        <v>133.87</v>
      </c>
      <c r="CF6" s="36">
        <f t="shared" si="9"/>
        <v>171.54</v>
      </c>
      <c r="CG6" s="36">
        <f t="shared" si="9"/>
        <v>173</v>
      </c>
      <c r="CH6" s="36">
        <f t="shared" si="9"/>
        <v>173.11</v>
      </c>
      <c r="CI6" s="36">
        <f t="shared" si="9"/>
        <v>174.34</v>
      </c>
      <c r="CJ6" s="36">
        <f t="shared" si="9"/>
        <v>172.33</v>
      </c>
      <c r="CK6" s="35" t="str">
        <f>IF(CK7="","",IF(CK7="-","【-】","【"&amp;SUBSTITUTE(TEXT(CK7,"#,##0.00"),"-","△")&amp;"】"))</f>
        <v>【166.40】</v>
      </c>
      <c r="CL6" s="36">
        <f>IF(CL7="",NA(),CL7)</f>
        <v>63.3</v>
      </c>
      <c r="CM6" s="36">
        <f t="shared" ref="CM6:CU6" si="10">IF(CM7="",NA(),CM7)</f>
        <v>64.05</v>
      </c>
      <c r="CN6" s="36">
        <f t="shared" si="10"/>
        <v>62.93</v>
      </c>
      <c r="CO6" s="36">
        <f t="shared" si="10"/>
        <v>65.02</v>
      </c>
      <c r="CP6" s="36">
        <f t="shared" si="10"/>
        <v>65.59</v>
      </c>
      <c r="CQ6" s="36">
        <f t="shared" si="10"/>
        <v>59</v>
      </c>
      <c r="CR6" s="36">
        <f t="shared" si="10"/>
        <v>59.36</v>
      </c>
      <c r="CS6" s="36">
        <f t="shared" si="10"/>
        <v>59.32</v>
      </c>
      <c r="CT6" s="36">
        <f t="shared" si="10"/>
        <v>59.12</v>
      </c>
      <c r="CU6" s="36">
        <f t="shared" si="10"/>
        <v>59.37</v>
      </c>
      <c r="CV6" s="35" t="str">
        <f>IF(CV7="","",IF(CV7="-","【-】","【"&amp;SUBSTITUTE(TEXT(CV7,"#,##0.00"),"-","△")&amp;"】"))</f>
        <v>【60.69】</v>
      </c>
      <c r="CW6" s="36">
        <f>IF(CW7="",NA(),CW7)</f>
        <v>94.41</v>
      </c>
      <c r="CX6" s="36">
        <f t="shared" ref="CX6:DF6" si="11">IF(CX7="",NA(),CX7)</f>
        <v>93.29</v>
      </c>
      <c r="CY6" s="36">
        <f t="shared" si="11"/>
        <v>94.03</v>
      </c>
      <c r="CZ6" s="36">
        <f t="shared" si="11"/>
        <v>93.66</v>
      </c>
      <c r="DA6" s="36">
        <f t="shared" si="11"/>
        <v>93.73</v>
      </c>
      <c r="DB6" s="36">
        <f t="shared" si="11"/>
        <v>93.69</v>
      </c>
      <c r="DC6" s="36">
        <f t="shared" si="11"/>
        <v>93.82</v>
      </c>
      <c r="DD6" s="36">
        <f t="shared" si="11"/>
        <v>93.74</v>
      </c>
      <c r="DE6" s="36">
        <f t="shared" si="11"/>
        <v>93.64</v>
      </c>
      <c r="DF6" s="36">
        <f t="shared" si="11"/>
        <v>93.68</v>
      </c>
      <c r="DG6" s="35" t="str">
        <f>IF(DG7="","",IF(DG7="-","【-】","【"&amp;SUBSTITUTE(TEXT(DG7,"#,##0.00"),"-","△")&amp;"】"))</f>
        <v>【89.82】</v>
      </c>
      <c r="DH6" s="36">
        <f>IF(DH7="",NA(),DH7)</f>
        <v>46.22</v>
      </c>
      <c r="DI6" s="36">
        <f t="shared" ref="DI6:DQ6" si="12">IF(DI7="",NA(),DI7)</f>
        <v>47.28</v>
      </c>
      <c r="DJ6" s="36">
        <f t="shared" si="12"/>
        <v>47.71</v>
      </c>
      <c r="DK6" s="36">
        <f t="shared" si="12"/>
        <v>47.36</v>
      </c>
      <c r="DL6" s="36">
        <f t="shared" si="12"/>
        <v>47.95</v>
      </c>
      <c r="DM6" s="36">
        <f t="shared" si="12"/>
        <v>48.05</v>
      </c>
      <c r="DN6" s="36">
        <f t="shared" si="12"/>
        <v>48.64</v>
      </c>
      <c r="DO6" s="36">
        <f t="shared" si="12"/>
        <v>49.23</v>
      </c>
      <c r="DP6" s="36">
        <f t="shared" si="12"/>
        <v>49.78</v>
      </c>
      <c r="DQ6" s="36">
        <f t="shared" si="12"/>
        <v>50.32</v>
      </c>
      <c r="DR6" s="35" t="str">
        <f>IF(DR7="","",IF(DR7="-","【-】","【"&amp;SUBSTITUTE(TEXT(DR7,"#,##0.00"),"-","△")&amp;"】"))</f>
        <v>【50.19】</v>
      </c>
      <c r="DS6" s="36">
        <f>IF(DS7="",NA(),DS7)</f>
        <v>18.420000000000002</v>
      </c>
      <c r="DT6" s="36">
        <f t="shared" ref="DT6:EB6" si="13">IF(DT7="",NA(),DT7)</f>
        <v>20.05</v>
      </c>
      <c r="DU6" s="36">
        <f t="shared" si="13"/>
        <v>22.68</v>
      </c>
      <c r="DV6" s="36">
        <f t="shared" si="13"/>
        <v>24.33</v>
      </c>
      <c r="DW6" s="36">
        <f t="shared" si="13"/>
        <v>26</v>
      </c>
      <c r="DX6" s="36">
        <f t="shared" si="13"/>
        <v>17.97</v>
      </c>
      <c r="DY6" s="36">
        <f t="shared" si="13"/>
        <v>19.95</v>
      </c>
      <c r="DZ6" s="36">
        <f t="shared" si="13"/>
        <v>21.62</v>
      </c>
      <c r="EA6" s="36">
        <f t="shared" si="13"/>
        <v>22.79</v>
      </c>
      <c r="EB6" s="36">
        <f t="shared" si="13"/>
        <v>24.26</v>
      </c>
      <c r="EC6" s="35" t="str">
        <f>IF(EC7="","",IF(EC7="-","【-】","【"&amp;SUBSTITUTE(TEXT(EC7,"#,##0.00"),"-","△")&amp;"】"))</f>
        <v>【20.63】</v>
      </c>
      <c r="ED6" s="36">
        <f>IF(ED7="",NA(),ED7)</f>
        <v>0.64</v>
      </c>
      <c r="EE6" s="36">
        <f t="shared" ref="EE6:EM6" si="14">IF(EE7="",NA(),EE7)</f>
        <v>0.55000000000000004</v>
      </c>
      <c r="EF6" s="36">
        <f t="shared" si="14"/>
        <v>0.47</v>
      </c>
      <c r="EG6" s="36">
        <f t="shared" si="14"/>
        <v>0.53</v>
      </c>
      <c r="EH6" s="36">
        <f t="shared" si="14"/>
        <v>0.39</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151009</v>
      </c>
      <c r="D7" s="38">
        <v>46</v>
      </c>
      <c r="E7" s="38">
        <v>1</v>
      </c>
      <c r="F7" s="38">
        <v>0</v>
      </c>
      <c r="G7" s="38">
        <v>1</v>
      </c>
      <c r="H7" s="38" t="s">
        <v>93</v>
      </c>
      <c r="I7" s="38" t="s">
        <v>94</v>
      </c>
      <c r="J7" s="38" t="s">
        <v>95</v>
      </c>
      <c r="K7" s="38" t="s">
        <v>96</v>
      </c>
      <c r="L7" s="38" t="s">
        <v>97</v>
      </c>
      <c r="M7" s="38" t="s">
        <v>98</v>
      </c>
      <c r="N7" s="39" t="s">
        <v>99</v>
      </c>
      <c r="O7" s="39">
        <v>65.56</v>
      </c>
      <c r="P7" s="39">
        <v>99.64</v>
      </c>
      <c r="Q7" s="39">
        <v>2497</v>
      </c>
      <c r="R7" s="39">
        <v>784774</v>
      </c>
      <c r="S7" s="39">
        <v>726.27</v>
      </c>
      <c r="T7" s="39">
        <v>1080.55</v>
      </c>
      <c r="U7" s="39">
        <v>779276</v>
      </c>
      <c r="V7" s="39">
        <v>722.23</v>
      </c>
      <c r="W7" s="39">
        <v>1078.99</v>
      </c>
      <c r="X7" s="39">
        <v>116.92</v>
      </c>
      <c r="Y7" s="39">
        <v>117.19</v>
      </c>
      <c r="Z7" s="39">
        <v>114.17</v>
      </c>
      <c r="AA7" s="39">
        <v>112.64</v>
      </c>
      <c r="AB7" s="39">
        <v>110.28</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145.96</v>
      </c>
      <c r="AU7" s="39">
        <v>148.38</v>
      </c>
      <c r="AV7" s="39">
        <v>139.62</v>
      </c>
      <c r="AW7" s="39">
        <v>142.09</v>
      </c>
      <c r="AX7" s="39">
        <v>147.62</v>
      </c>
      <c r="AY7" s="39">
        <v>159.12</v>
      </c>
      <c r="AZ7" s="39">
        <v>169.68</v>
      </c>
      <c r="BA7" s="39">
        <v>166.51</v>
      </c>
      <c r="BB7" s="39">
        <v>172.47</v>
      </c>
      <c r="BC7" s="39">
        <v>170.76</v>
      </c>
      <c r="BD7" s="39">
        <v>260.31</v>
      </c>
      <c r="BE7" s="39">
        <v>321.29000000000002</v>
      </c>
      <c r="BF7" s="39">
        <v>330.71</v>
      </c>
      <c r="BG7" s="39">
        <v>343.71</v>
      </c>
      <c r="BH7" s="39">
        <v>354.39</v>
      </c>
      <c r="BI7" s="39">
        <v>358.8</v>
      </c>
      <c r="BJ7" s="39">
        <v>206.16</v>
      </c>
      <c r="BK7" s="39">
        <v>203.63</v>
      </c>
      <c r="BL7" s="39">
        <v>198.51</v>
      </c>
      <c r="BM7" s="39">
        <v>193.57</v>
      </c>
      <c r="BN7" s="39">
        <v>200.12</v>
      </c>
      <c r="BO7" s="39">
        <v>275.67</v>
      </c>
      <c r="BP7" s="39">
        <v>115.08</v>
      </c>
      <c r="BQ7" s="39">
        <v>115.07</v>
      </c>
      <c r="BR7" s="39">
        <v>112.31</v>
      </c>
      <c r="BS7" s="39">
        <v>110.41</v>
      </c>
      <c r="BT7" s="39">
        <v>108</v>
      </c>
      <c r="BU7" s="39">
        <v>104.03</v>
      </c>
      <c r="BV7" s="39">
        <v>103.04</v>
      </c>
      <c r="BW7" s="39">
        <v>103.28</v>
      </c>
      <c r="BX7" s="39">
        <v>102.26</v>
      </c>
      <c r="BY7" s="39">
        <v>98.26</v>
      </c>
      <c r="BZ7" s="39">
        <v>100.05</v>
      </c>
      <c r="CA7" s="39">
        <v>125.65</v>
      </c>
      <c r="CB7" s="39">
        <v>125.87</v>
      </c>
      <c r="CC7" s="39">
        <v>129.44999999999999</v>
      </c>
      <c r="CD7" s="39">
        <v>132.19</v>
      </c>
      <c r="CE7" s="39">
        <v>133.87</v>
      </c>
      <c r="CF7" s="39">
        <v>171.54</v>
      </c>
      <c r="CG7" s="39">
        <v>173</v>
      </c>
      <c r="CH7" s="39">
        <v>173.11</v>
      </c>
      <c r="CI7" s="39">
        <v>174.34</v>
      </c>
      <c r="CJ7" s="39">
        <v>172.33</v>
      </c>
      <c r="CK7" s="39">
        <v>166.4</v>
      </c>
      <c r="CL7" s="39">
        <v>63.3</v>
      </c>
      <c r="CM7" s="39">
        <v>64.05</v>
      </c>
      <c r="CN7" s="39">
        <v>62.93</v>
      </c>
      <c r="CO7" s="39">
        <v>65.02</v>
      </c>
      <c r="CP7" s="39">
        <v>65.59</v>
      </c>
      <c r="CQ7" s="39">
        <v>59</v>
      </c>
      <c r="CR7" s="39">
        <v>59.36</v>
      </c>
      <c r="CS7" s="39">
        <v>59.32</v>
      </c>
      <c r="CT7" s="39">
        <v>59.12</v>
      </c>
      <c r="CU7" s="39">
        <v>59.37</v>
      </c>
      <c r="CV7" s="39">
        <v>60.69</v>
      </c>
      <c r="CW7" s="39">
        <v>94.41</v>
      </c>
      <c r="CX7" s="39">
        <v>93.29</v>
      </c>
      <c r="CY7" s="39">
        <v>94.03</v>
      </c>
      <c r="CZ7" s="39">
        <v>93.66</v>
      </c>
      <c r="DA7" s="39">
        <v>93.73</v>
      </c>
      <c r="DB7" s="39">
        <v>93.69</v>
      </c>
      <c r="DC7" s="39">
        <v>93.82</v>
      </c>
      <c r="DD7" s="39">
        <v>93.74</v>
      </c>
      <c r="DE7" s="39">
        <v>93.64</v>
      </c>
      <c r="DF7" s="39">
        <v>93.68</v>
      </c>
      <c r="DG7" s="39">
        <v>89.82</v>
      </c>
      <c r="DH7" s="39">
        <v>46.22</v>
      </c>
      <c r="DI7" s="39">
        <v>47.28</v>
      </c>
      <c r="DJ7" s="39">
        <v>47.71</v>
      </c>
      <c r="DK7" s="39">
        <v>47.36</v>
      </c>
      <c r="DL7" s="39">
        <v>47.95</v>
      </c>
      <c r="DM7" s="39">
        <v>48.05</v>
      </c>
      <c r="DN7" s="39">
        <v>48.64</v>
      </c>
      <c r="DO7" s="39">
        <v>49.23</v>
      </c>
      <c r="DP7" s="39">
        <v>49.78</v>
      </c>
      <c r="DQ7" s="39">
        <v>50.32</v>
      </c>
      <c r="DR7" s="39">
        <v>50.19</v>
      </c>
      <c r="DS7" s="39">
        <v>18.420000000000002</v>
      </c>
      <c r="DT7" s="39">
        <v>20.05</v>
      </c>
      <c r="DU7" s="39">
        <v>22.68</v>
      </c>
      <c r="DV7" s="39">
        <v>24.33</v>
      </c>
      <c r="DW7" s="39">
        <v>26</v>
      </c>
      <c r="DX7" s="39">
        <v>17.97</v>
      </c>
      <c r="DY7" s="39">
        <v>19.95</v>
      </c>
      <c r="DZ7" s="39">
        <v>21.62</v>
      </c>
      <c r="EA7" s="39">
        <v>22.79</v>
      </c>
      <c r="EB7" s="39">
        <v>24.26</v>
      </c>
      <c r="EC7" s="39">
        <v>20.63</v>
      </c>
      <c r="ED7" s="39">
        <v>0.64</v>
      </c>
      <c r="EE7" s="39">
        <v>0.55000000000000004</v>
      </c>
      <c r="EF7" s="39">
        <v>0.47</v>
      </c>
      <c r="EG7" s="39">
        <v>0.53</v>
      </c>
      <c r="EH7" s="39">
        <v>0.39</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2021-12-03T06:47:56Z</dcterms:created>
  <dcterms:modified xsi:type="dcterms:W3CDTF">2022-01-18T01:56:00Z</dcterms:modified>
  <cp:category/>
</cp:coreProperties>
</file>