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h-watanabe\Desktop\"/>
    </mc:Choice>
  </mc:AlternateContent>
  <xr:revisionPtr revIDLastSave="0" documentId="13_ncr:1_{46113E14-DB65-42E2-BFCB-5F364B0FD862}" xr6:coauthVersionLast="36" xr6:coauthVersionMax="36" xr10:uidLastSave="{00000000-0000-0000-0000-000000000000}"/>
  <workbookProtection workbookAlgorithmName="SHA-512" workbookHashValue="xzW6w5SPqzIuXl20VnhbqYU7E3Gvx6cK/SZMrru71R8ia7ZiklDasCz3b8Uu2hnOrKbPtKD9ERtN4Zx/8jEVEg==" workbookSaltValue="YrbUB3MFzTqABt7X4SuO4w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I85" i="4"/>
  <c r="H85" i="4"/>
  <c r="F85" i="4"/>
  <c r="E85" i="4"/>
  <c r="BB10" i="4"/>
  <c r="AT10" i="4"/>
  <c r="AL10" i="4"/>
  <c r="W10" i="4"/>
  <c r="I10" i="4"/>
  <c r="AT8" i="4"/>
  <c r="AL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<sst xmlns="http://schemas.openxmlformats.org/spreadsheetml/2006/main" count="231" uniqueCount="113">
  <si>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</si>
  <si>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</si>
  <si>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</si>
  <si>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</si>
  <si>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</si>
  <si>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</si>
  <si>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</si>
  <si>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</si>
  <si>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</si>
  <si>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</si>
  <si>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</si>
  <si>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</si>
  <si>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</si>
  <si>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</si>
  <si>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</si>
  <si>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</si>
  <si>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</si>
  <si>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</si>
  <si>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</si>
  <si>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</si>
  <si>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</si>
  <si>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</si>
  <si>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</si>
  <si>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</si>
  <si>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</si>
  <si>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</si>
  <si>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</si>
  <si>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</si>
  <si>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</si>
  <si>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</si>
  <si>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</si>
  <si>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</si>
  <si>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</si>
  <si>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</si>
  <si>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</si>
  <si>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</si>
  <si>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</si>
  <si>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</si>
  <si>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</si>
  <si>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</si>
  <si>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</si>
  <si>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</si>
  <si>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</si>
  <si>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</si>
  <si>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</si>
  <si>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</si>
  <si>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</si>
  <si>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</si>
  <si>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</si>
  <si>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</si>
  <si>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</si>
  <si>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</si>
  <si>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</si>
  <si>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</si>
  <si>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</si>
  <si>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</si>
  <si>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</si>
  <si>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</si>
  <si>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</si>
  <si>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</si>
  <si>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</si>
  <si>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</si>
  <si>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</si>
  <si>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</si>
  <si>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</si>
  <si>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</si>
  <si>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</si>
  <si>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</si>
  <si>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</si>
  <si>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</si>
  <si>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</si>
  <si>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</si>
  <si>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</si>
  <si>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</si>
  <si>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</si>
  <si>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</si>
  <si>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</si>
  <si>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</si>
  <si>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</si>
  <si>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</si>
  <si>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</si>
  <si>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</si>
  <si>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</si>
  <si>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</si>
  <si>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</si>
  <si>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</si>
  <si>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</si>
  <si>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</si>
  <si>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</si>
  <si>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</si>
  <si>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</si>
  <si>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</si>
  <si>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</si>
  <si>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新潟東港地域水道用水供給企業団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</si>
  <si>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</si>
  <si>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</si>
  <si>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</si>
  <si>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</si>
  <si>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</si>
  <si>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</si>
  <si>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</si>
  <si>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</si>
  <si>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</si>
  <si>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</si>
  <si>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</si>
  <si>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</si>
  <si>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</si>
  <si>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</si>
  <si>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</si>
  <si>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</si>
  <si>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清浄な水を安定的に供給し続ける当企業団の使命を果たすため、令和３年度より「新・新潟東港地域水道ビジョン」のもと「マスタープラン2021」を策定し、水の安全性確保、確実な用水供給の確保、危機管理機能の強化、業務改善の推進の4つの基本施策に取り組み、経営の健全性・効率性の維持向上に努めるとともに、老朽施設の更新や、災害に強い水道を目指して基幹施設の耐震化を進めていく。
</t>
    <phoneticPr fontId="4"/>
  </si>
  <si>
    <t>①経営収支比率
　比率は100％を上回り、また類似団体よりも高い水準を維持しており、堅調に推移している。
②累積欠損金比率
　当年度においても欠損金は発生していない。
③流動比率
　比率は100％を大きく上回り、また類似団体よりも高い水準を維持している。
④企業債残高対給水収益比率
　給水人口の減少等により、給水収益の減少が続く中でも、高い流動比率を維持しつつ、適正な施設更新を実施したうえで、企業債残高を一定以下に抑制できており、類似団体よりも低い水準を維持している。
⑤料金回収率
　供給単価が給水原価を超え、100％以上を維持している。
⑥給水原価
　類似団体より低い水準を維持している。
⑦施設利用率
　類似団体より低い水準となっている。
⑧有収率
　100％を下回っているのは、水質管理上の計画的な排水によるものである。</t>
    <rPh sb="25" eb="27">
      <t>ダンタイ</t>
    </rPh>
    <rPh sb="143" eb="147">
      <t>キュウスイジンコウ</t>
    </rPh>
    <rPh sb="148" eb="150">
      <t>ゲンショウ</t>
    </rPh>
    <rPh sb="150" eb="151">
      <t>トウ</t>
    </rPh>
    <rPh sb="155" eb="159">
      <t>キュウスイシュウエキ</t>
    </rPh>
    <rPh sb="160" eb="162">
      <t>ゲンショウ</t>
    </rPh>
    <rPh sb="163" eb="164">
      <t>ツヅ</t>
    </rPh>
    <rPh sb="165" eb="166">
      <t>ナカ</t>
    </rPh>
    <rPh sb="198" eb="201">
      <t>キギョウサイ</t>
    </rPh>
    <rPh sb="201" eb="203">
      <t>ザンダカ</t>
    </rPh>
    <rPh sb="204" eb="206">
      <t>イッテイ</t>
    </rPh>
    <rPh sb="206" eb="208">
      <t>イカ</t>
    </rPh>
    <rPh sb="209" eb="211">
      <t>ヨクセイ</t>
    </rPh>
    <rPh sb="347" eb="350">
      <t>カンリジョウ</t>
    </rPh>
    <phoneticPr fontId="4"/>
  </si>
  <si>
    <t>①有形固定資産減価償却率
　償却率の割合から折り返しの頃と推定される。類似団体と同水準で推移している。今後もマスタープランに基づいて計画的・効率的に更新を行っていく。
②管路経年化率
　管路の大半は昭和50年代中頃に布設しており、それらが耐用年数(40年)を超えたため急上昇している。
③管路更新率
　マスタープランに基づき、令和5年度以降に順次更新を行う予定としている。</t>
    <rPh sb="44" eb="46">
      <t>スイイ</t>
    </rPh>
    <rPh sb="51" eb="53">
      <t>コンゴ</t>
    </rPh>
    <rPh sb="62" eb="63">
      <t>モト</t>
    </rPh>
    <rPh sb="66" eb="68">
      <t>コウシン</t>
    </rPh>
    <rPh sb="69" eb="70">
      <t>オコナ</t>
    </rPh>
    <rPh sb="108" eb="110">
      <t>フセツ</t>
    </rPh>
    <rPh sb="134" eb="137">
      <t>キュウジョウショウ</t>
    </rPh>
    <rPh sb="144" eb="146">
      <t>カンロ</t>
    </rPh>
    <rPh sb="146" eb="149">
      <t>コウシンリツ</t>
    </rPh>
    <rPh sb="171" eb="173">
      <t>ジュンジ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</si>
</sst>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2.98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B-4392-97CB-05E09F350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B-4392-97CB-05E09F350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53.75</c:v>
                </c:pt>
                <c:pt idx="1">
                  <c:v>54.75</c:v>
                </c:pt>
                <c:pt idx="2">
                  <c:v>54.27</c:v>
                </c:pt>
                <c:pt idx="3">
                  <c:v>52.83</c:v>
                </c:pt>
                <c:pt idx="4">
                  <c:v>52.11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A-4839-9238-6C4A42A94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A-4839-9238-6C4A42A94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99.57</c:v>
                </c:pt>
                <c:pt idx="1">
                  <c:v>99.55</c:v>
                </c:pt>
                <c:pt idx="2">
                  <c:v>99.44</c:v>
                </c:pt>
                <c:pt idx="3">
                  <c:v>99.41</c:v>
                </c:pt>
                <c:pt idx="4">
                  <c:v>99.39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3-474E-A12E-8498C6C2C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3-474E-A12E-8498C6C2C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117.79</c:v>
                </c:pt>
                <c:pt idx="1">
                  <c:v>113.79</c:v>
                </c:pt>
                <c:pt idx="2">
                  <c:v>125.12</c:v>
                </c:pt>
                <c:pt idx="3">
                  <c:v>120.65</c:v>
                </c:pt>
                <c:pt idx="4">
                  <c:v>127.27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A-46EE-90CE-AF08510B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A-46EE-90CE-AF08510B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54.25</c:v>
                </c:pt>
                <c:pt idx="1">
                  <c:v>56.31</c:v>
                </c:pt>
                <c:pt idx="2">
                  <c:v>57.47</c:v>
                </c:pt>
                <c:pt idx="3">
                  <c:v>55.76</c:v>
                </c:pt>
                <c:pt idx="4">
                  <c:v>57.52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6-4C6B-BD43-E04C622E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6-4C6B-BD43-E04C622E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12.49</c:v>
                </c:pt>
                <c:pt idx="3" formatCode="#,##0.00;&quot;△&quot;#,##0.00;&quot;-&quot;">
                  <c:v>41.42</c:v>
                </c:pt>
                <c:pt idx="4" formatCode="#,##0.00;&quot;△&quot;#,##0.00;&quot;-&quot;">
                  <c:v>54.37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1-4178-ABC7-A52C41ED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1-4178-ABC7-A52C41ED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6-4A29-823B-F641B2FF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6-4A29-823B-F641B2FF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433.83</c:v>
                </c:pt>
                <c:pt idx="1">
                  <c:v>744.32</c:v>
                </c:pt>
                <c:pt idx="2">
                  <c:v>975.88</c:v>
                </c:pt>
                <c:pt idx="3">
                  <c:v>486.05</c:v>
                </c:pt>
                <c:pt idx="4">
                  <c:v>802.23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6-4C78-AEB7-E19DFBF3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6-4C78-AEB7-E19DFBF3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197.45</c:v>
                </c:pt>
                <c:pt idx="1">
                  <c:v>183.72</c:v>
                </c:pt>
                <c:pt idx="2">
                  <c:v>170.92</c:v>
                </c:pt>
                <c:pt idx="3">
                  <c:v>179</c:v>
                </c:pt>
                <c:pt idx="4">
                  <c:v>168.3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F-4541-9227-A768559B8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F-4541-9227-A768559B8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111.79</c:v>
                </c:pt>
                <c:pt idx="1">
                  <c:v>107.91</c:v>
                </c:pt>
                <c:pt idx="2">
                  <c:v>119.75</c:v>
                </c:pt>
                <c:pt idx="3">
                  <c:v>113.97</c:v>
                </c:pt>
                <c:pt idx="4">
                  <c:v>121.2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E-4E7A-834E-3359BD18D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E-4E7A-834E-3359BD18D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48.78</c:v>
                </c:pt>
                <c:pt idx="1">
                  <c:v>49.81</c:v>
                </c:pt>
                <c:pt idx="2">
                  <c:v>45.25</c:v>
                </c:pt>
                <c:pt idx="3">
                  <c:v>48.6</c:v>
                </c:pt>
                <c:pt idx="4">
                  <c:v>46.19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3-4173-9644-5CEC54304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3-4173-9644-5CEC54304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28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新潟県　新潟東港地域水道用水供給企業団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その他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82.6</v>
      </c>
      <c r="J10" s="53"/>
      <c r="K10" s="53"/>
      <c r="L10" s="53"/>
      <c r="M10" s="53"/>
      <c r="N10" s="53"/>
      <c r="O10" s="64"/>
      <c r="P10" s="54">
        <f>データ!$P$6</f>
        <v>99.53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883583</v>
      </c>
      <c r="AM10" s="61"/>
      <c r="AN10" s="61"/>
      <c r="AO10" s="61"/>
      <c r="AP10" s="61"/>
      <c r="AQ10" s="61"/>
      <c r="AR10" s="61"/>
      <c r="AS10" s="61"/>
      <c r="AT10" s="52">
        <f>データ!$V$6</f>
        <v>960.28</v>
      </c>
      <c r="AU10" s="53"/>
      <c r="AV10" s="53"/>
      <c r="AW10" s="53"/>
      <c r="AX10" s="53"/>
      <c r="AY10" s="53"/>
      <c r="AZ10" s="53"/>
      <c r="BA10" s="53"/>
      <c r="BB10" s="54">
        <f>データ!$W$6</f>
        <v>920.13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sCH3M4NL8TYU7863Kdd/JO2cLNC/6SudhJbs86Ae7i3H2oAwaE+B1ezKLCotfZvE1pd+shap53saUmk+/GrwDA==" saltValue="rWIqpt1ESVQdeOCMylVy6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159271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新潟県　新潟東港地域水道用水供給企業団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82.6</v>
      </c>
      <c r="P6" s="35">
        <f t="shared" si="3"/>
        <v>99.53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883583</v>
      </c>
      <c r="V6" s="35">
        <f t="shared" si="3"/>
        <v>960.28</v>
      </c>
      <c r="W6" s="35">
        <f t="shared" si="3"/>
        <v>920.13</v>
      </c>
      <c r="X6" s="36">
        <f>IF(X7="",NA(),X7)</f>
        <v>117.79</v>
      </c>
      <c r="Y6" s="36">
        <f t="shared" ref="Y6:AG6" si="4">IF(Y7="",NA(),Y7)</f>
        <v>113.79</v>
      </c>
      <c r="Z6" s="36">
        <f t="shared" si="4"/>
        <v>125.12</v>
      </c>
      <c r="AA6" s="36">
        <f t="shared" si="4"/>
        <v>120.65</v>
      </c>
      <c r="AB6" s="36">
        <f t="shared" si="4"/>
        <v>127.27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433.83</v>
      </c>
      <c r="AU6" s="36">
        <f t="shared" ref="AU6:BC6" si="6">IF(AU7="",NA(),AU7)</f>
        <v>744.32</v>
      </c>
      <c r="AV6" s="36">
        <f t="shared" si="6"/>
        <v>975.88</v>
      </c>
      <c r="AW6" s="36">
        <f t="shared" si="6"/>
        <v>486.05</v>
      </c>
      <c r="AX6" s="36">
        <f t="shared" si="6"/>
        <v>802.23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197.45</v>
      </c>
      <c r="BF6" s="36">
        <f t="shared" ref="BF6:BN6" si="7">IF(BF7="",NA(),BF7)</f>
        <v>183.72</v>
      </c>
      <c r="BG6" s="36">
        <f t="shared" si="7"/>
        <v>170.92</v>
      </c>
      <c r="BH6" s="36">
        <f t="shared" si="7"/>
        <v>179</v>
      </c>
      <c r="BI6" s="36">
        <f t="shared" si="7"/>
        <v>168.3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111.79</v>
      </c>
      <c r="BQ6" s="36">
        <f t="shared" ref="BQ6:BY6" si="8">IF(BQ7="",NA(),BQ7)</f>
        <v>107.91</v>
      </c>
      <c r="BR6" s="36">
        <f t="shared" si="8"/>
        <v>119.75</v>
      </c>
      <c r="BS6" s="36">
        <f t="shared" si="8"/>
        <v>113.97</v>
      </c>
      <c r="BT6" s="36">
        <f t="shared" si="8"/>
        <v>121.2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48.78</v>
      </c>
      <c r="CB6" s="36">
        <f t="shared" ref="CB6:CJ6" si="9">IF(CB7="",NA(),CB7)</f>
        <v>49.81</v>
      </c>
      <c r="CC6" s="36">
        <f t="shared" si="9"/>
        <v>45.25</v>
      </c>
      <c r="CD6" s="36">
        <f t="shared" si="9"/>
        <v>48.6</v>
      </c>
      <c r="CE6" s="36">
        <f t="shared" si="9"/>
        <v>46.19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53.75</v>
      </c>
      <c r="CM6" s="36">
        <f t="shared" ref="CM6:CU6" si="10">IF(CM7="",NA(),CM7)</f>
        <v>54.75</v>
      </c>
      <c r="CN6" s="36">
        <f t="shared" si="10"/>
        <v>54.27</v>
      </c>
      <c r="CO6" s="36">
        <f t="shared" si="10"/>
        <v>52.83</v>
      </c>
      <c r="CP6" s="36">
        <f t="shared" si="10"/>
        <v>52.11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99.57</v>
      </c>
      <c r="CX6" s="36">
        <f t="shared" ref="CX6:DF6" si="11">IF(CX7="",NA(),CX7)</f>
        <v>99.55</v>
      </c>
      <c r="CY6" s="36">
        <f t="shared" si="11"/>
        <v>99.44</v>
      </c>
      <c r="CZ6" s="36">
        <f t="shared" si="11"/>
        <v>99.41</v>
      </c>
      <c r="DA6" s="36">
        <f t="shared" si="11"/>
        <v>99.39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54.25</v>
      </c>
      <c r="DI6" s="36">
        <f t="shared" ref="DI6:DQ6" si="12">IF(DI7="",NA(),DI7)</f>
        <v>56.31</v>
      </c>
      <c r="DJ6" s="36">
        <f t="shared" si="12"/>
        <v>57.47</v>
      </c>
      <c r="DK6" s="36">
        <f t="shared" si="12"/>
        <v>55.76</v>
      </c>
      <c r="DL6" s="36">
        <f t="shared" si="12"/>
        <v>57.52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5">
        <f>IF(DS7="",NA(),DS7)</f>
        <v>0</v>
      </c>
      <c r="DT6" s="35">
        <f t="shared" ref="DT6:EB6" si="13">IF(DT7="",NA(),DT7)</f>
        <v>0</v>
      </c>
      <c r="DU6" s="36">
        <f t="shared" si="13"/>
        <v>12.49</v>
      </c>
      <c r="DV6" s="36">
        <f t="shared" si="13"/>
        <v>41.42</v>
      </c>
      <c r="DW6" s="36">
        <f t="shared" si="13"/>
        <v>54.37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5">
        <f>IF(ED7="",NA(),ED7)</f>
        <v>0</v>
      </c>
      <c r="EE6" s="36">
        <f t="shared" ref="EE6:EM6" si="14">IF(EE7="",NA(),EE7)</f>
        <v>2.98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15">
      <c r="A7" s="29"/>
      <c r="B7" s="38">
        <v>2020</v>
      </c>
      <c r="C7" s="38">
        <v>159271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82.6</v>
      </c>
      <c r="P7" s="39">
        <v>99.53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883583</v>
      </c>
      <c r="V7" s="39">
        <v>960.28</v>
      </c>
      <c r="W7" s="39">
        <v>920.13</v>
      </c>
      <c r="X7" s="39">
        <v>117.79</v>
      </c>
      <c r="Y7" s="39">
        <v>113.79</v>
      </c>
      <c r="Z7" s="39">
        <v>125.12</v>
      </c>
      <c r="AA7" s="39">
        <v>120.65</v>
      </c>
      <c r="AB7" s="39">
        <v>127.27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433.83</v>
      </c>
      <c r="AU7" s="39">
        <v>744.32</v>
      </c>
      <c r="AV7" s="39">
        <v>975.88</v>
      </c>
      <c r="AW7" s="39">
        <v>486.05</v>
      </c>
      <c r="AX7" s="39">
        <v>802.23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197.45</v>
      </c>
      <c r="BF7" s="39">
        <v>183.72</v>
      </c>
      <c r="BG7" s="39">
        <v>170.92</v>
      </c>
      <c r="BH7" s="39">
        <v>179</v>
      </c>
      <c r="BI7" s="39">
        <v>168.3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111.79</v>
      </c>
      <c r="BQ7" s="39">
        <v>107.91</v>
      </c>
      <c r="BR7" s="39">
        <v>119.75</v>
      </c>
      <c r="BS7" s="39">
        <v>113.97</v>
      </c>
      <c r="BT7" s="39">
        <v>121.2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48.78</v>
      </c>
      <c r="CB7" s="39">
        <v>49.81</v>
      </c>
      <c r="CC7" s="39">
        <v>45.25</v>
      </c>
      <c r="CD7" s="39">
        <v>48.6</v>
      </c>
      <c r="CE7" s="39">
        <v>46.19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53.75</v>
      </c>
      <c r="CM7" s="39">
        <v>54.75</v>
      </c>
      <c r="CN7" s="39">
        <v>54.27</v>
      </c>
      <c r="CO7" s="39">
        <v>52.83</v>
      </c>
      <c r="CP7" s="39">
        <v>52.11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99.57</v>
      </c>
      <c r="CX7" s="39">
        <v>99.55</v>
      </c>
      <c r="CY7" s="39">
        <v>99.44</v>
      </c>
      <c r="CZ7" s="39">
        <v>99.41</v>
      </c>
      <c r="DA7" s="39">
        <v>99.39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54.25</v>
      </c>
      <c r="DI7" s="39">
        <v>56.31</v>
      </c>
      <c r="DJ7" s="39">
        <v>57.47</v>
      </c>
      <c r="DK7" s="39">
        <v>55.76</v>
      </c>
      <c r="DL7" s="39">
        <v>57.52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0</v>
      </c>
      <c r="DT7" s="39">
        <v>0</v>
      </c>
      <c r="DU7" s="39">
        <v>12.49</v>
      </c>
      <c r="DV7" s="39">
        <v>41.42</v>
      </c>
      <c r="DW7" s="39">
        <v>54.37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</v>
      </c>
      <c r="EE7" s="39">
        <v>2.98</v>
      </c>
      <c r="EF7" s="39">
        <v>0</v>
      </c>
      <c r="EG7" s="39">
        <v>0</v>
      </c>
      <c r="EH7" s="39">
        <v>0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