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50308\Desktop\1／25経営比較分析表の分析等について（依頼）\"/>
    </mc:Choice>
  </mc:AlternateContent>
  <workbookProtection workbookAlgorithmName="SHA-512" workbookHashValue="sqPo2gvcaoFzh++mVZhS5rTdDhU0t2uBBBETM4wQnlryjKx1WGLgfJ5R9oHUc0uUB3eT3boSbEV9QVn5TJh7pg==" workbookSaltValue="O6ChZD4dsrgs6OpJCHH3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<sst xmlns="http://schemas.openxmlformats.org/spreadsheetml/2006/main" count="236" uniqueCount="119">
  <si>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</si>
  <si>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</si>
  <si>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</si>
  <si>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</si>
  <si>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</si>
  <si>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</si>
  <si>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</si>
  <si>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</si>
  <si>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</si>
  <si>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</si>
  <si>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</si>
  <si>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</si>
  <si>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</si>
  <si>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</si>
  <si>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</si>
  <si>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</si>
  <si>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</si>
  <si>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</si>
  <si>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</si>
  <si>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</si>
  <si>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</si>
  <si>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</si>
  <si>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</si>
  <si>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</si>
  <si>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</si>
  <si>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</si>
  <si>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</si>
  <si>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</si>
  <si>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</si>
  <si>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</si>
  <si>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</si>
  <si>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</si>
  <si>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</si>
  <si>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</si>
  <si>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</si>
  <si>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</si>
  <si>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</si>
  <si>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</si>
  <si>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</si>
  <si>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</si>
  <si>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</si>
  <si>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</si>
  <si>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</si>
  <si>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</si>
  <si>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</si>
  <si>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</si>
  <si>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</si>
  <si>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</si>
  <si>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</si>
  <si>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</si>
  <si>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</si>
  <si>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</si>
  <si>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</si>
  <si>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</si>
  <si>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</si>
  <si>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</si>
  <si>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</si>
  <si>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</si>
  <si>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</si>
  <si>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</si>
  <si>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</si>
  <si>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</si>
  <si>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</si>
  <si>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</si>
  <si>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</si>
  <si>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</si>
  <si>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</si>
  <si>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</si>
  <si>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</si>
  <si>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</si>
  <si>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</si>
  <si>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</si>
  <si>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</si>
  <si>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</si>
  <si>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</si>
  <si>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</si>
  <si>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</si>
  <si>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</si>
  <si>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</si>
  <si>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</si>
  <si>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</si>
  <si>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</si>
  <si>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</si>
  <si>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</si>
  <si>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</si>
  <si>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</si>
  <si>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</si>
  <si>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</si>
  <si>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</si>
  <si>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</si>
  <si>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</si>
  <si>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</si>
  <si>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</si>
  <si>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</si>
  <si>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</si>
  <si>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</si>
  <si>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</si>
  <si>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</si>
  <si>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</si>
  <si>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</si>
  <si>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</si>
  <si>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</si>
  <si>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</si>
  <si>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</si>
  <si>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</si>
  <si>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</si>
  <si>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</si>
  <si>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</si>
  <si>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</si>
  <si>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</si>
  <si>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</si>
  <si>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</si>
  <si>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</si>
  <si>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</si>
  <si>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</si>
  <si>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</si>
  <si>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使用料収入は微増の傾向があるものの、今後は人口減少等により減収に転じる可能性が高く、繰入金の依存度も高い状態が継続する見込みである。
　そういった事業環境等の中において、市内１１か所の処理施設を安定的に維持していくために、最適整備構想を策定し、必要な施設整備を効率的に進める整備計画を作成するとともに、地方公営企業法への移行を進め、経営マネジメントの強化を図っていく。</t>
    <rPh sb="22" eb="27">
      <t>ジンコウゲンショウナド</t>
    </rPh>
    <rPh sb="36" eb="39">
      <t>カノウセイ</t>
    </rPh>
    <rPh sb="40" eb="41">
      <t>タカ</t>
    </rPh>
    <rPh sb="74" eb="78">
      <t>ジギョウカンキョウ</t>
    </rPh>
    <rPh sb="78" eb="79">
      <t>ナド</t>
    </rPh>
    <rPh sb="80" eb="81">
      <t>ナカ</t>
    </rPh>
    <rPh sb="143" eb="145">
      <t>サクセイ</t>
    </rPh>
    <rPh sb="164" eb="165">
      <t>スス</t>
    </rPh>
    <rPh sb="167" eb="169">
      <t>ケイエイ</t>
    </rPh>
    <rPh sb="176" eb="178">
      <t>キョウカ</t>
    </rPh>
    <rPh sb="179" eb="180">
      <t>ハカ</t>
    </rPh>
    <phoneticPr fontId="4"/>
  </si>
  <si>
    <t>　施設利用率は、他都市と比べても値は高いことから、施設の規模は適正といえるが、起債の償還金においては100％、維持管理費もその大半を繰入金によって賄っていることから、収益的収支比率、経費回収率ともに低い値となっている。
　また、維持管理費用が増傾向にあり、施設整備における起債依存度も高いため、汚水処理原価も他都市に比べて高い値である。
　使用料収入は微増で推移しているものの、今後も施設整備を継続的に行っていくとすると、いずれの値も同程度で推移する見込みである。</t>
    <phoneticPr fontId="4"/>
  </si>
  <si>
    <t>【施設】
　供用開始から年数が経つ処理区については、令和２年度の葛沢地区の機器更新により、一通りの地区の更新が完了した。以後は最適整備構想を策定し、より効率的な更新に努めていく。
【管路】
　現時点では、早急に更新が必要な状態の管渠はないものの、管渠の耐用年数を考慮すると供用開始から年数がたつ処理区においては、更新に備える必要があるため、最適整備構想を踏まえた整備計画のなかで更新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</si>
</sst>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0E-43FF-9023-40A37445F8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40E-43FF-9023-40A37445F8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75.459999999999994</c:v>
                </c:pt>
                <c:pt idx="1">
                  <c:v>74.88</c:v>
                </c:pt>
                <c:pt idx="2">
                  <c:v>70.88</c:v>
                </c:pt>
                <c:pt idx="3">
                  <c:v>68.63</c:v>
                </c:pt>
                <c:pt idx="4">
                  <c:v>70.78</c:v>
                </c:pt>
              </c:numCache>
            </c:numRef>
          </c:val>
          <c:extLst>
            <c:ext xmlns:c16="http://schemas.microsoft.com/office/drawing/2014/chart" uri="{C3380CC4-5D6E-409C-BE32-E72D297353CC}">
              <c16:uniqueId val="{00000000-4C46-432E-8204-4676DAB115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C46-432E-8204-4676DAB115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74.16</c:v>
                </c:pt>
                <c:pt idx="1">
                  <c:v>75.16</c:v>
                </c:pt>
                <c:pt idx="2">
                  <c:v>76.760000000000005</c:v>
                </c:pt>
                <c:pt idx="3">
                  <c:v>77.37</c:v>
                </c:pt>
                <c:pt idx="4">
                  <c:v>77.62</c:v>
                </c:pt>
              </c:numCache>
            </c:numRef>
          </c:val>
          <c:extLst>
            <c:ext xmlns:c16="http://schemas.microsoft.com/office/drawing/2014/chart" uri="{C3380CC4-5D6E-409C-BE32-E72D297353CC}">
              <c16:uniqueId val="{00000000-483D-40FC-9CFA-A6F045C5E2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83D-40FC-9CFA-A6F045C5E2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61.69</c:v>
                </c:pt>
                <c:pt idx="1">
                  <c:v>62.67</c:v>
                </c:pt>
                <c:pt idx="2">
                  <c:v>63.04</c:v>
                </c:pt>
                <c:pt idx="3">
                  <c:v>58.47</c:v>
                </c:pt>
                <c:pt idx="4">
                  <c:v>56.56</c:v>
                </c:pt>
              </c:numCache>
            </c:numRef>
          </c:val>
          <c:extLst>
            <c:ext xmlns:c16="http://schemas.microsoft.com/office/drawing/2014/chart" uri="{C3380CC4-5D6E-409C-BE32-E72D297353CC}">
              <c16:uniqueId val="{00000000-E065-4B26-A286-DCCF343AED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65-4B26-A286-DCCF343AED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65-42BE-943C-AABE198063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5-42BE-943C-AABE198063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0A-4FA3-AAC0-496D84AB74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0A-4FA3-AAC0-496D84AB74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92-4D36-89FA-DDDAC17D04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92-4D36-89FA-DDDAC17D04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24-4AB6-AA58-61FAEAB8DF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4-4AB6-AA58-61FAEAB8DF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EE-45DA-BD6B-CC71699140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E8EE-45DA-BD6B-CC71699140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30.56</c:v>
                </c:pt>
                <c:pt idx="1">
                  <c:v>28.39</c:v>
                </c:pt>
                <c:pt idx="2">
                  <c:v>26.3</c:v>
                </c:pt>
                <c:pt idx="3">
                  <c:v>29.12</c:v>
                </c:pt>
                <c:pt idx="4">
                  <c:v>28.94</c:v>
                </c:pt>
              </c:numCache>
            </c:numRef>
          </c:val>
          <c:extLst>
            <c:ext xmlns:c16="http://schemas.microsoft.com/office/drawing/2014/chart" uri="{C3380CC4-5D6E-409C-BE32-E72D297353CC}">
              <c16:uniqueId val="{00000000-6348-4491-9166-78BFDC5441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348-4491-9166-78BFDC5441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265.88</c:v>
                </c:pt>
                <c:pt idx="1">
                  <c:v>293.83999999999997</c:v>
                </c:pt>
                <c:pt idx="2">
                  <c:v>337.78</c:v>
                </c:pt>
                <c:pt idx="3">
                  <c:v>320.22000000000003</c:v>
                </c:pt>
                <c:pt idx="4">
                  <c:v>314.74</c:v>
                </c:pt>
              </c:numCache>
            </c:numRef>
          </c:val>
          <c:extLst>
            <c:ext xmlns:c16="http://schemas.microsoft.com/office/drawing/2014/chart" uri="{C3380CC4-5D6E-409C-BE32-E72D297353CC}">
              <c16:uniqueId val="{00000000-4170-4CC9-90ED-5F49D77A30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170-4CC9-90ED-5F49D77A30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55" zoomScale="90" zoomScaleNormal="90" workbookViewId="0">
      <selection activeCell="BI62" sqref="BI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静岡市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694296</v>
      </c>
      <c r="AM8" s="51"/>
      <c r="AN8" s="51"/>
      <c r="AO8" s="51"/>
      <c r="AP8" s="51"/>
      <c r="AQ8" s="51"/>
      <c r="AR8" s="51"/>
      <c r="AS8" s="51"/>
      <c r="AT8" s="46">
        <f>データ!T6</f>
        <v>1411.83</v>
      </c>
      <c r="AU8" s="46"/>
      <c r="AV8" s="46"/>
      <c r="AW8" s="46"/>
      <c r="AX8" s="46"/>
      <c r="AY8" s="46"/>
      <c r="AZ8" s="46"/>
      <c r="BA8" s="46"/>
      <c r="BB8" s="46">
        <f>データ!U6</f>
        <v>491.77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0.61</v>
      </c>
      <c r="Q10" s="46"/>
      <c r="R10" s="46"/>
      <c r="S10" s="46"/>
      <c r="T10" s="46"/>
      <c r="U10" s="46"/>
      <c r="V10" s="46"/>
      <c r="W10" s="46">
        <f>データ!Q6</f>
        <v>100</v>
      </c>
      <c r="X10" s="46"/>
      <c r="Y10" s="46"/>
      <c r="Z10" s="46"/>
      <c r="AA10" s="46"/>
      <c r="AB10" s="46"/>
      <c r="AC10" s="46"/>
      <c r="AD10" s="51">
        <f>データ!R6</f>
        <v>2750</v>
      </c>
      <c r="AE10" s="51"/>
      <c r="AF10" s="51"/>
      <c r="AG10" s="51"/>
      <c r="AH10" s="51"/>
      <c r="AI10" s="51"/>
      <c r="AJ10" s="51"/>
      <c r="AK10" s="2"/>
      <c r="AL10" s="51">
        <f>データ!V6</f>
        <v>4253</v>
      </c>
      <c r="AM10" s="51"/>
      <c r="AN10" s="51"/>
      <c r="AO10" s="51"/>
      <c r="AP10" s="51"/>
      <c r="AQ10" s="51"/>
      <c r="AR10" s="51"/>
      <c r="AS10" s="51"/>
      <c r="AT10" s="46">
        <f>データ!W6</f>
        <v>1.74</v>
      </c>
      <c r="AU10" s="46"/>
      <c r="AV10" s="46"/>
      <c r="AW10" s="46"/>
      <c r="AX10" s="46"/>
      <c r="AY10" s="46"/>
      <c r="AZ10" s="46"/>
      <c r="BA10" s="46"/>
      <c r="BB10" s="46">
        <f>データ!X6</f>
        <v>2444.25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7OS1a9uUJjHMQNILNXlfgXSx1xoPSjMDT5BaTCc0Y7YNGGeRJOEov0zH0DSDtn/dCLDCk1zROlnetoZEN795IA==" saltValue="cSHckmohUv1Qh7TrlJq9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221007</v>
      </c>
      <c r="D6" s="33">
        <f t="shared" si="3"/>
        <v>47</v>
      </c>
      <c r="E6" s="33">
        <f t="shared" si="3"/>
        <v>17</v>
      </c>
      <c r="F6" s="33">
        <f t="shared" si="3"/>
        <v>5</v>
      </c>
      <c r="G6" s="33">
        <f t="shared" si="3"/>
        <v>0</v>
      </c>
      <c r="H6" s="33" t="str">
        <f t="shared" si="3"/>
        <v>静岡県　静岡市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0.61</v>
      </c>
      <c r="Q6" s="34">
        <f t="shared" si="3"/>
        <v>100</v>
      </c>
      <c r="R6" s="34">
        <f t="shared" si="3"/>
        <v>2750</v>
      </c>
      <c r="S6" s="34">
        <f t="shared" si="3"/>
        <v>694296</v>
      </c>
      <c r="T6" s="34">
        <f t="shared" si="3"/>
        <v>1411.83</v>
      </c>
      <c r="U6" s="34">
        <f t="shared" si="3"/>
        <v>491.77</v>
      </c>
      <c r="V6" s="34">
        <f t="shared" si="3"/>
        <v>4253</v>
      </c>
      <c r="W6" s="34">
        <f t="shared" si="3"/>
        <v>1.74</v>
      </c>
      <c r="X6" s="34">
        <f t="shared" si="3"/>
        <v>2444.25</v>
      </c>
      <c r="Y6" s="35">
        <f>IF(Y7="",NA(),Y7)</f>
        <v>61.69</v>
      </c>
      <c r="Z6" s="35">
        <f t="shared" ref="Z6:AH6" si="4">IF(Z7="",NA(),Z7)</f>
        <v>62.67</v>
      </c>
      <c r="AA6" s="35">
        <f t="shared" si="4"/>
        <v>63.04</v>
      </c>
      <c r="AB6" s="35">
        <f t="shared" si="4"/>
        <v>58.47</v>
      </c>
      <c r="AC6" s="35">
        <f t="shared" si="4"/>
        <v>56.56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30.56</v>
      </c>
      <c r="BR6" s="35">
        <f t="shared" ref="BR6:BZ6" si="8">IF(BR7="",NA(),BR7)</f>
        <v>28.39</v>
      </c>
      <c r="BS6" s="35">
        <f t="shared" si="8"/>
        <v>26.3</v>
      </c>
      <c r="BT6" s="35">
        <f t="shared" si="8"/>
        <v>29.12</v>
      </c>
      <c r="BU6" s="35">
        <f t="shared" si="8"/>
        <v>28.94</v>
      </c>
      <c r="BV6" s="35">
        <f t="shared" si="8"/>
        <v>55.32</v>
      </c>
      <c r="BW6" s="35">
        <f t="shared" si="8"/>
        <v>59.8</v>
      </c>
      <c r="BX6" s="35">
        <f t="shared" si="8"/>
        <v>57.77</v>
      </c>
      <c r="BY6" s="35">
        <f t="shared" si="8"/>
        <v>57.31</v>
      </c>
      <c r="BZ6" s="35">
        <f t="shared" si="8"/>
        <v>57.08</v>
      </c>
      <c r="CA6" s="34" t="str">
        <f>IF(CA7="","",IF(CA7="-","【-】","【"&amp;SUBSTITUTE(TEXT(CA7,"#,##0.00"),"-","△")&amp;"】"))</f>
        <v>【60.94】</v>
      </c>
      <c r="CB6" s="35">
        <f>IF(CB7="",NA(),CB7)</f>
        <v>265.88</v>
      </c>
      <c r="CC6" s="35">
        <f t="shared" ref="CC6:CK6" si="9">IF(CC7="",NA(),CC7)</f>
        <v>293.83999999999997</v>
      </c>
      <c r="CD6" s="35">
        <f t="shared" si="9"/>
        <v>337.78</v>
      </c>
      <c r="CE6" s="35">
        <f t="shared" si="9"/>
        <v>320.22000000000003</v>
      </c>
      <c r="CF6" s="35">
        <f t="shared" si="9"/>
        <v>314.74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75.459999999999994</v>
      </c>
      <c r="CN6" s="35">
        <f t="shared" ref="CN6:CV6" si="10">IF(CN7="",NA(),CN7)</f>
        <v>74.88</v>
      </c>
      <c r="CO6" s="35">
        <f t="shared" si="10"/>
        <v>70.88</v>
      </c>
      <c r="CP6" s="35">
        <f t="shared" si="10"/>
        <v>68.63</v>
      </c>
      <c r="CQ6" s="35">
        <f t="shared" si="10"/>
        <v>70.78</v>
      </c>
      <c r="CR6" s="35">
        <f t="shared" si="10"/>
        <v>60.65</v>
      </c>
      <c r="CS6" s="35">
        <f t="shared" si="10"/>
        <v>51.75</v>
      </c>
      <c r="CT6" s="35">
        <f t="shared" si="10"/>
        <v>50.68</v>
      </c>
      <c r="CU6" s="35">
        <f t="shared" si="10"/>
        <v>50.14</v>
      </c>
      <c r="CV6" s="35">
        <f t="shared" si="10"/>
        <v>54.83</v>
      </c>
      <c r="CW6" s="34" t="str">
        <f>IF(CW7="","",IF(CW7="-","【-】","【"&amp;SUBSTITUTE(TEXT(CW7,"#,##0.00"),"-","△")&amp;"】"))</f>
        <v>【54.84】</v>
      </c>
      <c r="CX6" s="35">
        <f>IF(CX7="",NA(),CX7)</f>
        <v>74.16</v>
      </c>
      <c r="CY6" s="35">
        <f t="shared" ref="CY6:DG6" si="11">IF(CY7="",NA(),CY7)</f>
        <v>75.16</v>
      </c>
      <c r="CZ6" s="35">
        <f t="shared" si="11"/>
        <v>76.760000000000005</v>
      </c>
      <c r="DA6" s="35">
        <f t="shared" si="11"/>
        <v>77.37</v>
      </c>
      <c r="DB6" s="35">
        <f t="shared" si="11"/>
        <v>77.62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221007</v>
      </c>
      <c r="D7" s="37">
        <v>47</v>
      </c>
      <c r="E7" s="37">
        <v>17</v>
      </c>
      <c r="F7" s="37">
        <v>5</v>
      </c>
      <c r="G7" s="37">
        <v>0</v>
      </c>
      <c r="H7" s="37" t="s">
        <v>98</v>
      </c>
      <c r="I7" s="37" t="s">
        <v>99</v>
      </c>
      <c r="J7" s="37" t="s">
        <v>100</v>
      </c>
      <c r="K7" s="37" t="s">
        <v>101</v>
      </c>
      <c r="L7" s="37" t="s">
        <v>102</v>
      </c>
      <c r="M7" s="37" t="s">
        <v>103</v>
      </c>
      <c r="N7" s="38" t="s">
        <v>104</v>
      </c>
      <c r="O7" s="38" t="s">
        <v>105</v>
      </c>
      <c r="P7" s="38">
        <v>0.61</v>
      </c>
      <c r="Q7" s="38">
        <v>100</v>
      </c>
      <c r="R7" s="38">
        <v>2750</v>
      </c>
      <c r="S7" s="38">
        <v>694296</v>
      </c>
      <c r="T7" s="38">
        <v>1411.83</v>
      </c>
      <c r="U7" s="38">
        <v>491.77</v>
      </c>
      <c r="V7" s="38">
        <v>4253</v>
      </c>
      <c r="W7" s="38">
        <v>1.74</v>
      </c>
      <c r="X7" s="38">
        <v>2444.25</v>
      </c>
      <c r="Y7" s="38">
        <v>61.69</v>
      </c>
      <c r="Z7" s="38">
        <v>62.67</v>
      </c>
      <c r="AA7" s="38">
        <v>63.04</v>
      </c>
      <c r="AB7" s="38">
        <v>58.47</v>
      </c>
      <c r="AC7" s="38">
        <v>56.56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30.56</v>
      </c>
      <c r="BR7" s="38">
        <v>28.39</v>
      </c>
      <c r="BS7" s="38">
        <v>26.3</v>
      </c>
      <c r="BT7" s="38">
        <v>29.12</v>
      </c>
      <c r="BU7" s="38">
        <v>28.94</v>
      </c>
      <c r="BV7" s="38">
        <v>55.32</v>
      </c>
      <c r="BW7" s="38">
        <v>59.8</v>
      </c>
      <c r="BX7" s="38">
        <v>57.77</v>
      </c>
      <c r="BY7" s="38">
        <v>57.31</v>
      </c>
      <c r="BZ7" s="38">
        <v>57.08</v>
      </c>
      <c r="CA7" s="38">
        <v>60.94</v>
      </c>
      <c r="CB7" s="38">
        <v>265.88</v>
      </c>
      <c r="CC7" s="38">
        <v>293.83999999999997</v>
      </c>
      <c r="CD7" s="38">
        <v>337.78</v>
      </c>
      <c r="CE7" s="38">
        <v>320.22000000000003</v>
      </c>
      <c r="CF7" s="38">
        <v>314.74</v>
      </c>
      <c r="CG7" s="38">
        <v>283.17</v>
      </c>
      <c r="CH7" s="38">
        <v>263.76</v>
      </c>
      <c r="CI7" s="38">
        <v>274.35000000000002</v>
      </c>
      <c r="CJ7" s="38">
        <v>273.52</v>
      </c>
      <c r="CK7" s="38">
        <v>274.99</v>
      </c>
      <c r="CL7" s="38">
        <v>253.04</v>
      </c>
      <c r="CM7" s="38">
        <v>75.459999999999994</v>
      </c>
      <c r="CN7" s="38">
        <v>74.88</v>
      </c>
      <c r="CO7" s="38">
        <v>70.88</v>
      </c>
      <c r="CP7" s="38">
        <v>68.63</v>
      </c>
      <c r="CQ7" s="38">
        <v>70.78</v>
      </c>
      <c r="CR7" s="38">
        <v>60.65</v>
      </c>
      <c r="CS7" s="38">
        <v>51.75</v>
      </c>
      <c r="CT7" s="38">
        <v>50.68</v>
      </c>
      <c r="CU7" s="38">
        <v>50.14</v>
      </c>
      <c r="CV7" s="38">
        <v>54.83</v>
      </c>
      <c r="CW7" s="38">
        <v>54.84</v>
      </c>
      <c r="CX7" s="38">
        <v>74.16</v>
      </c>
      <c r="CY7" s="38">
        <v>75.16</v>
      </c>
      <c r="CZ7" s="38">
        <v>76.760000000000005</v>
      </c>
      <c r="DA7" s="38">
        <v>77.37</v>
      </c>
      <c r="DB7" s="38">
        <v>77.62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2021-12-03T07:59:15Z</dcterms:created>
  <dcterms:modified xsi:type="dcterms:W3CDTF">2022-01-24T07:38:16Z</dcterms:modified>
  <cp:category/>
</cp:coreProperties>
</file>