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R2\009 課長修正\"/>
    </mc:Choice>
  </mc:AlternateContent>
  <workbookProtection workbookAlgorithmName="SHA-512" workbookHashValue="o8Njt7jEBPWmevbnWLjF0hMFVv8pJWM8NNx/vcyjQbeAmNMh9g55IKL9q5cKo37tBeUfKz5MArrQXS6/yMzidA==" workbookSaltValue="Sp+8nmKq5zuyOk3aU7jBgQ=="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<sst xmlns="http://schemas.openxmlformats.org/spreadsheetml/2006/main" count="231" uniqueCount="117">
  <si>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</si>
  <si>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</si>
  <si>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</si>
  <si>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</si>
  <si>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</si>
  <si>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</si>
  <si>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</si>
  <si>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</si>
  <si>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</si>
  <si>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</si>
  <si>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</si>
  <si>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</si>
  <si>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</si>
  <si>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</si>
  <si>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</si>
  <si>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</si>
  <si>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</si>
  <si>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</si>
  <si>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</si>
  <si>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</si>
  <si>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</si>
  <si>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</si>
  <si>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</si>
  <si>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</si>
  <si>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</si>
  <si>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</si>
  <si>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</si>
  <si>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</si>
  <si>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</si>
  <si>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</si>
  <si>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</si>
  <si>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</si>
  <si>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</si>
  <si>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</si>
  <si>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</si>
  <si>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</si>
  <si>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</si>
  <si>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</si>
  <si>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</si>
  <si>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</si>
  <si>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</si>
  <si>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</si>
  <si>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</si>
  <si>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</si>
  <si>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</si>
  <si>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</si>
  <si>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</si>
  <si>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</si>
  <si>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</si>
  <si>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</si>
  <si>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</si>
  <si>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</si>
  <si>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</si>
  <si>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</si>
  <si>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</si>
  <si>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</si>
  <si>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</si>
  <si>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</si>
  <si>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</si>
  <si>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</si>
  <si>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</si>
  <si>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</si>
  <si>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</si>
  <si>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</si>
  <si>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</si>
  <si>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</si>
  <si>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</si>
  <si>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</si>
  <si>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</si>
  <si>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</si>
  <si>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</si>
  <si>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</si>
  <si>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</si>
  <si>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</si>
  <si>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</si>
  <si>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</si>
  <si>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</si>
  <si>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</si>
  <si>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</si>
  <si>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</si>
  <si>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</si>
  <si>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</si>
  <si>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</si>
  <si>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</si>
  <si>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</si>
  <si>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</si>
  <si>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</si>
  <si>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</si>
  <si>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</si>
  <si>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</si>
  <si>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</si>
  <si>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</si>
  <si>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</si>
  <si>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</si>
  <si>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</si>
  <si>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</si>
  <si>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</si>
  <si>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</si>
  <si>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</si>
  <si>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</si>
  <si>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</si>
  <si>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</si>
  <si>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</si>
  <si>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</si>
  <si>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</si>
  <si>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</si>
  <si>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</si>
  <si>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</si>
  <si>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</si>
  <si>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</si>
  <si>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</si>
  <si>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</si>
  <si>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</si>
  <si>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</si>
  <si>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令和２年度の下水道使用料は、新型コロナウイルス感染症の影響により大幅に減少しており、今後も厳しい状況が見込まれます。
　一方で、施設の老朽化対策や南海トラフ巨大地震を見据えた地震対策、大雨に対する備えとしての浸水対策などに取り組んでいく必要があります。
　このように、経営環境は非常に厳しい状況にありますが、引き続き効率的かつ効果的な事業執行を図るとともに、将来を見据えた投資を積極的・計画的に行うことにより、持続可能な事業運営に努めていきます。</t>
    <rPh sb="65" eb="67">
      <t>シセツ</t>
    </rPh>
    <rPh sb="68" eb="71">
      <t>ロウキュウカ</t>
    </rPh>
    <rPh sb="71" eb="73">
      <t>タイサク</t>
    </rPh>
    <rPh sb="74" eb="76">
      <t>ナンカイ</t>
    </rPh>
    <rPh sb="79" eb="81">
      <t>キョダイ</t>
    </rPh>
    <rPh sb="81" eb="83">
      <t>ジシン</t>
    </rPh>
    <rPh sb="84" eb="86">
      <t>ミス</t>
    </rPh>
    <rPh sb="88" eb="90">
      <t>ジシン</t>
    </rPh>
    <rPh sb="90" eb="92">
      <t>タイサク</t>
    </rPh>
    <rPh sb="93" eb="95">
      <t>オオアメ</t>
    </rPh>
    <rPh sb="96" eb="97">
      <t>タイ</t>
    </rPh>
    <rPh sb="99" eb="100">
      <t>ソナ</t>
    </rPh>
    <rPh sb="105" eb="107">
      <t>シンスイ</t>
    </rPh>
    <rPh sb="107" eb="109">
      <t>タイサク</t>
    </rPh>
    <rPh sb="112" eb="113">
      <t>ト</t>
    </rPh>
    <rPh sb="114" eb="115">
      <t>ク</t>
    </rPh>
    <rPh sb="119" eb="121">
      <t>ヒツヨウ</t>
    </rPh>
    <phoneticPr fontId="3"/>
  </si>
  <si>
    <t>　①②有形固定資産減価償却率については類似団体の平均値を下回っているものの、管渠老朽化率はやや上回っており、法定耐用年数を超えた管渠延長の割合が高いと言えます。しかし、アセットマネジメントに基づく施設の長寿命化により、法定耐用年数を上回る目標耐用年数を設定しているため、老朽化対策の遅れをあらわすものではありません。
　③管渠改善率は類似団体の平均値を上回っており、下水管をはじめとした施設について、調査・点検などの適切な維持管理を行い、計画的に施設の改築を行っています。</t>
    <rPh sb="3" eb="5">
      <t>ユウケイ</t>
    </rPh>
    <rPh sb="5" eb="7">
      <t>コテイ</t>
    </rPh>
    <rPh sb="7" eb="9">
      <t>シサン</t>
    </rPh>
    <rPh sb="9" eb="11">
      <t>ゲンカ</t>
    </rPh>
    <rPh sb="11" eb="13">
      <t>ショウキャク</t>
    </rPh>
    <rPh sb="13" eb="14">
      <t>リツ</t>
    </rPh>
    <rPh sb="19" eb="21">
      <t>ルイジ</t>
    </rPh>
    <rPh sb="21" eb="23">
      <t>ダンタイ</t>
    </rPh>
    <rPh sb="24" eb="27">
      <t>ヘイキンチ</t>
    </rPh>
    <rPh sb="28" eb="30">
      <t>シタマワ</t>
    </rPh>
    <rPh sb="38" eb="40">
      <t>カンキョ</t>
    </rPh>
    <rPh sb="40" eb="43">
      <t>ロウキュウカ</t>
    </rPh>
    <rPh sb="43" eb="44">
      <t>リツ</t>
    </rPh>
    <rPh sb="47" eb="49">
      <t>ウワマワ</t>
    </rPh>
    <rPh sb="54" eb="56">
      <t>ホウテイ</t>
    </rPh>
    <rPh sb="56" eb="58">
      <t>タイヨウ</t>
    </rPh>
    <rPh sb="58" eb="60">
      <t>ネンスウ</t>
    </rPh>
    <rPh sb="61" eb="62">
      <t>コ</t>
    </rPh>
    <rPh sb="64" eb="66">
      <t>カンキョ</t>
    </rPh>
    <rPh sb="66" eb="68">
      <t>エンチョウ</t>
    </rPh>
    <rPh sb="69" eb="71">
      <t>ワリアイ</t>
    </rPh>
    <rPh sb="72" eb="73">
      <t>タカ</t>
    </rPh>
    <rPh sb="75" eb="76">
      <t>イ</t>
    </rPh>
    <rPh sb="98" eb="100">
      <t>シセツ</t>
    </rPh>
    <rPh sb="101" eb="105">
      <t>チョウジュミョウカ</t>
    </rPh>
    <rPh sb="109" eb="111">
      <t>ホウテイ</t>
    </rPh>
    <rPh sb="111" eb="113">
      <t>タイヨウ</t>
    </rPh>
    <rPh sb="113" eb="115">
      <t>ネンスウ</t>
    </rPh>
    <rPh sb="116" eb="118">
      <t>ウワマワ</t>
    </rPh>
    <rPh sb="119" eb="121">
      <t>モクヒョウ</t>
    </rPh>
    <rPh sb="121" eb="123">
      <t>タイヨウ</t>
    </rPh>
    <rPh sb="123" eb="125">
      <t>ネンスウ</t>
    </rPh>
    <rPh sb="126" eb="128">
      <t>セッテイ</t>
    </rPh>
    <rPh sb="161" eb="163">
      <t>カンキョ</t>
    </rPh>
    <rPh sb="163" eb="165">
      <t>カイゼン</t>
    </rPh>
    <rPh sb="165" eb="166">
      <t>リツ</t>
    </rPh>
    <rPh sb="167" eb="169">
      <t>ルイジ</t>
    </rPh>
    <rPh sb="169" eb="171">
      <t>ダンタイ</t>
    </rPh>
    <rPh sb="172" eb="175">
      <t>ヘイキンチ</t>
    </rPh>
    <rPh sb="176" eb="178">
      <t>ウワマワ</t>
    </rPh>
    <rPh sb="226" eb="228">
      <t>カイチク</t>
    </rPh>
    <phoneticPr fontId="3"/>
  </si>
  <si>
    <t>　①②経常収支比率は過去５ヶ年とも100％を上回っており、累積欠損金もありません。
　③流動比率は100％を下回っていますが、流動負債の大部分は１年以内に返済期限が到来する企業債であり、償還に係る資金は返済までに下水道使用料収入などで賄うことが予定されているため、短期的な資金面においてのリスクは低いと言えます。
　④企業債残高対事業規模比率は、新型コロナウイルス感染症の影響による下水道使用料の大幅な減収により、類似団体の平均値をやや上回っています。しかし、企業債残高については、償還により減少傾向にあり、支払利息による将来の財政負担が軽減していることから長期的な経営の安定性は向上しています。
　⑤経費回収率は、下水道使用料の減収により100％を下回っています。今後の社会経済活動の状況が経営に与える影響を注視し、収益確保に努めていきます。
　⑥汚水処理原価は、汚水処理に係る維持管理費の減少に伴い、汚水処理費が減少したこともあり、類似団体の平均値を下回っています。
　⑦施設利用率は類似団体の平均値を下回っていますが、処理能力に対する一日平均処理水量の割合を示すものであり、一日最大処理水量に対して適切な施設規模と言えます。
　⑧水洗化率は類似団体の平均値を上回っています。今後も新規整備が進められる予定のため、引き続き普及促進業務を進めていきます。</t>
    <rPh sb="7" eb="9">
      <t>ヒリツ</t>
    </rPh>
    <rPh sb="22" eb="24">
      <t>ウワマワ</t>
    </rPh>
    <rPh sb="159" eb="161">
      <t>キギョウ</t>
    </rPh>
    <rPh sb="161" eb="162">
      <t>サイ</t>
    </rPh>
    <rPh sb="162" eb="164">
      <t>ザンダカ</t>
    </rPh>
    <rPh sb="164" eb="165">
      <t>タイ</t>
    </rPh>
    <rPh sb="165" eb="167">
      <t>ジギョウ</t>
    </rPh>
    <rPh sb="167" eb="169">
      <t>キボ</t>
    </rPh>
    <rPh sb="169" eb="171">
      <t>ヒリツ</t>
    </rPh>
    <rPh sb="214" eb="215">
      <t>チ</t>
    </rPh>
    <rPh sb="230" eb="232">
      <t>キギョウ</t>
    </rPh>
    <rPh sb="232" eb="233">
      <t>サイ</t>
    </rPh>
    <rPh sb="233" eb="235">
      <t>ザンダカ</t>
    </rPh>
    <rPh sb="241" eb="243">
      <t>ショウカン</t>
    </rPh>
    <rPh sb="246" eb="248">
      <t>ゲンショウ</t>
    </rPh>
    <rPh sb="248" eb="250">
      <t>ケイコウ</t>
    </rPh>
    <rPh sb="254" eb="256">
      <t>シハライ</t>
    </rPh>
    <rPh sb="256" eb="258">
      <t>リソク</t>
    </rPh>
    <rPh sb="261" eb="263">
      <t>ショウライ</t>
    </rPh>
    <rPh sb="264" eb="266">
      <t>ザイセイ</t>
    </rPh>
    <rPh sb="266" eb="268">
      <t>フタン</t>
    </rPh>
    <rPh sb="269" eb="271">
      <t>ケイゲン</t>
    </rPh>
    <rPh sb="279" eb="282">
      <t>チョウキテキ</t>
    </rPh>
    <rPh sb="283" eb="285">
      <t>ケイエイ</t>
    </rPh>
    <rPh sb="286" eb="289">
      <t>アンテイセイ</t>
    </rPh>
    <rPh sb="290" eb="292">
      <t>コウジョウ</t>
    </rPh>
    <rPh sb="301" eb="306">
      <t>ケイヒカイシュウリツ</t>
    </rPh>
    <rPh sb="379" eb="381">
      <t>ゲンカ</t>
    </rPh>
    <rPh sb="383" eb="385">
      <t>オスイ</t>
    </rPh>
    <rPh sb="385" eb="387">
      <t>ショリ</t>
    </rPh>
    <rPh sb="388" eb="389">
      <t>カカ</t>
    </rPh>
    <rPh sb="390" eb="392">
      <t>イジ</t>
    </rPh>
    <rPh sb="392" eb="395">
      <t>カンリヒ</t>
    </rPh>
    <rPh sb="396" eb="398">
      <t>ゲンショウ</t>
    </rPh>
    <rPh sb="399" eb="400">
      <t>トモナ</t>
    </rPh>
    <rPh sb="402" eb="404">
      <t>オスイ</t>
    </rPh>
    <rPh sb="404" eb="406">
      <t>ショリ</t>
    </rPh>
    <rPh sb="406" eb="407">
      <t>ヒ</t>
    </rPh>
    <rPh sb="408" eb="410">
      <t>ゲンショウ</t>
    </rPh>
    <rPh sb="418" eb="420">
      <t>ルイジ</t>
    </rPh>
    <rPh sb="420" eb="422">
      <t>ダンタイ</t>
    </rPh>
    <rPh sb="423" eb="426">
      <t>ヘイキンチ</t>
    </rPh>
    <rPh sb="453" eb="454">
      <t>シタ</t>
    </rPh>
    <rPh sb="510" eb="511">
      <t>イ</t>
    </rPh>
    <rPh sb="559" eb="560">
      <t>ヒ</t>
    </rPh>
    <rPh sb="561" eb="562">
      <t>ツヅ</t>
    </rPh>
    <rPh sb="570" eb="571">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</si>
</sst>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0.6</c:v>
                </c:pt>
                <c:pt idx="1">
                  <c:v>0.57999999999999996</c:v>
                </c:pt>
                <c:pt idx="2">
                  <c:v>0.52</c:v>
                </c:pt>
                <c:pt idx="3">
                  <c:v>0.56000000000000005</c:v>
                </c:pt>
                <c:pt idx="4">
                  <c:v>0.57999999999999996</c:v>
                </c:pt>
              </c:numCache>
            </c:numRef>
          </c:val>
          <c:extLst>
            <c:ext xmlns:c16="http://schemas.microsoft.com/office/drawing/2014/chart" uri="{C3380CC4-5D6E-409C-BE32-E72D297353CC}">
              <c16:uniqueId val="{00000000-F6A7-4CFA-9252-426A3B87A4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F6A7-4CFA-9252-426A3B87A4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53.36</c:v>
                </c:pt>
                <c:pt idx="1">
                  <c:v>55.95</c:v>
                </c:pt>
                <c:pt idx="2">
                  <c:v>54.8</c:v>
                </c:pt>
                <c:pt idx="3">
                  <c:v>53.99</c:v>
                </c:pt>
                <c:pt idx="4">
                  <c:v>54.08</c:v>
                </c:pt>
              </c:numCache>
            </c:numRef>
          </c:val>
          <c:extLst>
            <c:ext xmlns:c16="http://schemas.microsoft.com/office/drawing/2014/chart" uri="{C3380CC4-5D6E-409C-BE32-E72D297353CC}">
              <c16:uniqueId val="{00000000-9C83-4515-889E-BD5387BDE6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9C83-4515-889E-BD5387BDE6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99.79</c:v>
                </c:pt>
                <c:pt idx="1">
                  <c:v>99.79</c:v>
                </c:pt>
                <c:pt idx="2">
                  <c:v>99.8</c:v>
                </c:pt>
                <c:pt idx="3">
                  <c:v>99.83</c:v>
                </c:pt>
                <c:pt idx="4">
                  <c:v>99.83</c:v>
                </c:pt>
              </c:numCache>
            </c:numRef>
          </c:val>
          <c:extLst>
            <c:ext xmlns:c16="http://schemas.microsoft.com/office/drawing/2014/chart" uri="{C3380CC4-5D6E-409C-BE32-E72D297353CC}">
              <c16:uniqueId val="{00000000-2BF4-46D7-B32C-D268D26972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2BF4-46D7-B32C-D268D26972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103.16</c:v>
                </c:pt>
                <c:pt idx="1">
                  <c:v>105.19</c:v>
                </c:pt>
                <c:pt idx="2">
                  <c:v>104.2</c:v>
                </c:pt>
                <c:pt idx="3">
                  <c:v>103.11</c:v>
                </c:pt>
                <c:pt idx="4">
                  <c:v>102.44</c:v>
                </c:pt>
              </c:numCache>
            </c:numRef>
          </c:val>
          <c:extLst>
            <c:ext xmlns:c16="http://schemas.microsoft.com/office/drawing/2014/chart" uri="{C3380CC4-5D6E-409C-BE32-E72D297353CC}">
              <c16:uniqueId val="{00000000-7478-4C7B-BC55-D3859B3602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7478-4C7B-BC55-D3859B3602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45.26</c:v>
                </c:pt>
                <c:pt idx="1">
                  <c:v>45.57</c:v>
                </c:pt>
                <c:pt idx="2">
                  <c:v>46.88</c:v>
                </c:pt>
                <c:pt idx="3">
                  <c:v>47.67</c:v>
                </c:pt>
                <c:pt idx="4">
                  <c:v>48.53</c:v>
                </c:pt>
              </c:numCache>
            </c:numRef>
          </c:val>
          <c:extLst>
            <c:ext xmlns:c16="http://schemas.microsoft.com/office/drawing/2014/chart" uri="{C3380CC4-5D6E-409C-BE32-E72D297353CC}">
              <c16:uniqueId val="{00000000-6A0B-4FDD-8C75-05D1D06EF1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6A0B-4FDD-8C75-05D1D06EF1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18.510000000000002</c:v>
                </c:pt>
                <c:pt idx="1">
                  <c:v>19.2</c:v>
                </c:pt>
                <c:pt idx="2">
                  <c:v>20.56</c:v>
                </c:pt>
                <c:pt idx="3">
                  <c:v>21.33</c:v>
                </c:pt>
                <c:pt idx="4">
                  <c:v>22.82</c:v>
                </c:pt>
              </c:numCache>
            </c:numRef>
          </c:val>
          <c:extLst>
            <c:ext xmlns:c16="http://schemas.microsoft.com/office/drawing/2014/chart" uri="{C3380CC4-5D6E-409C-BE32-E72D297353CC}">
              <c16:uniqueId val="{00000000-AF33-41A8-8EB6-0C35D065B2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AF33-41A8-8EB6-0C35D065B2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0-42C8-B846-82B94B12AC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96D0-42C8-B846-82B94B12AC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84.86</c:v>
                </c:pt>
                <c:pt idx="1">
                  <c:v>90.07</c:v>
                </c:pt>
                <c:pt idx="2">
                  <c:v>99.76</c:v>
                </c:pt>
                <c:pt idx="3">
                  <c:v>105.22</c:v>
                </c:pt>
                <c:pt idx="4">
                  <c:v>87.54</c:v>
                </c:pt>
              </c:numCache>
            </c:numRef>
          </c:val>
          <c:extLst>
            <c:ext xmlns:c16="http://schemas.microsoft.com/office/drawing/2014/chart" uri="{C3380CC4-5D6E-409C-BE32-E72D297353CC}">
              <c16:uniqueId val="{00000000-C343-4A95-B0BE-376E5E75D4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C343-4A95-B0BE-376E5E75D4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568.4</c:v>
                </c:pt>
                <c:pt idx="1">
                  <c:v>524.87</c:v>
                </c:pt>
                <c:pt idx="2">
                  <c:v>521.03</c:v>
                </c:pt>
                <c:pt idx="3">
                  <c:v>525.1</c:v>
                </c:pt>
                <c:pt idx="4">
                  <c:v>554.49</c:v>
                </c:pt>
              </c:numCache>
            </c:numRef>
          </c:val>
          <c:extLst>
            <c:ext xmlns:c16="http://schemas.microsoft.com/office/drawing/2014/chart" uri="{C3380CC4-5D6E-409C-BE32-E72D297353CC}">
              <c16:uniqueId val="{00000000-FDBD-4FBA-84D6-CA541B1284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FDBD-4FBA-84D6-CA541B1284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100.99</c:v>
                </c:pt>
                <c:pt idx="1">
                  <c:v>106.11</c:v>
                </c:pt>
                <c:pt idx="2">
                  <c:v>104.18</c:v>
                </c:pt>
                <c:pt idx="3">
                  <c:v>101.52</c:v>
                </c:pt>
                <c:pt idx="4">
                  <c:v>98.27</c:v>
                </c:pt>
              </c:numCache>
            </c:numRef>
          </c:val>
          <c:extLst>
            <c:ext xmlns:c16="http://schemas.microsoft.com/office/drawing/2014/chart" uri="{C3380CC4-5D6E-409C-BE32-E72D297353CC}">
              <c16:uniqueId val="{00000000-D3C1-46B6-A30D-0C49A2549E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D3C1-46B6-A30D-0C49A2549E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119.9</c:v>
                </c:pt>
                <c:pt idx="1">
                  <c:v>113.92</c:v>
                </c:pt>
                <c:pt idx="2">
                  <c:v>116.18</c:v>
                </c:pt>
                <c:pt idx="3">
                  <c:v>118.25</c:v>
                </c:pt>
                <c:pt idx="4">
                  <c:v>117.52</c:v>
                </c:pt>
              </c:numCache>
            </c:numRef>
          </c:val>
          <c:extLst>
            <c:ext xmlns:c16="http://schemas.microsoft.com/office/drawing/2014/chart" uri="{C3380CC4-5D6E-409C-BE32-E72D297353CC}">
              <c16:uniqueId val="{00000000-ABA4-462C-805C-D244D35F6A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ABA4-462C-805C-D244D35F6A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名古屋市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2300949</v>
      </c>
      <c r="AM8" s="51"/>
      <c r="AN8" s="51"/>
      <c r="AO8" s="51"/>
      <c r="AP8" s="51"/>
      <c r="AQ8" s="51"/>
      <c r="AR8" s="51"/>
      <c r="AS8" s="51"/>
      <c r="AT8" s="46">
        <f>データ!T6</f>
        <v>326.5</v>
      </c>
      <c r="AU8" s="46"/>
      <c r="AV8" s="46"/>
      <c r="AW8" s="46"/>
      <c r="AX8" s="46"/>
      <c r="AY8" s="46"/>
      <c r="AZ8" s="46"/>
      <c r="BA8" s="46"/>
      <c r="BB8" s="46">
        <f>データ!U6</f>
        <v>7047.32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57.43</v>
      </c>
      <c r="J10" s="46"/>
      <c r="K10" s="46"/>
      <c r="L10" s="46"/>
      <c r="M10" s="46"/>
      <c r="N10" s="46"/>
      <c r="O10" s="46"/>
      <c r="P10" s="46">
        <f>データ!P6</f>
        <v>99.33</v>
      </c>
      <c r="Q10" s="46"/>
      <c r="R10" s="46"/>
      <c r="S10" s="46"/>
      <c r="T10" s="46"/>
      <c r="U10" s="46"/>
      <c r="V10" s="46"/>
      <c r="W10" s="46">
        <f>データ!Q6</f>
        <v>65.63</v>
      </c>
      <c r="X10" s="46"/>
      <c r="Y10" s="46"/>
      <c r="Z10" s="46"/>
      <c r="AA10" s="46"/>
      <c r="AB10" s="46"/>
      <c r="AC10" s="46"/>
      <c r="AD10" s="51">
        <f>データ!R6</f>
        <v>1804</v>
      </c>
      <c r="AE10" s="51"/>
      <c r="AF10" s="51"/>
      <c r="AG10" s="51"/>
      <c r="AH10" s="51"/>
      <c r="AI10" s="51"/>
      <c r="AJ10" s="51"/>
      <c r="AK10" s="2"/>
      <c r="AL10" s="51">
        <f>データ!V6</f>
        <v>2278100</v>
      </c>
      <c r="AM10" s="51"/>
      <c r="AN10" s="51"/>
      <c r="AO10" s="51"/>
      <c r="AP10" s="51"/>
      <c r="AQ10" s="51"/>
      <c r="AR10" s="51"/>
      <c r="AS10" s="51"/>
      <c r="AT10" s="46">
        <f>データ!W6</f>
        <v>284.2</v>
      </c>
      <c r="AU10" s="46"/>
      <c r="AV10" s="46"/>
      <c r="AW10" s="46"/>
      <c r="AX10" s="46"/>
      <c r="AY10" s="46"/>
      <c r="AZ10" s="46"/>
      <c r="BA10" s="46"/>
      <c r="BB10" s="46">
        <f>データ!X6</f>
        <v>8015.83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fJe3B58tbWHgAR8zOg2zrXHFuc8QefhhcAgGch+rEegHrtUVrnqkcQEPZfdtsVb1zLGjObaZSM0LtmdfkCbnQ==" saltValue="g06spuCVDLSvO8eWZJTG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231002</v>
      </c>
      <c r="D6" s="33">
        <f t="shared" si="3"/>
        <v>46</v>
      </c>
      <c r="E6" s="33">
        <f t="shared" si="3"/>
        <v>17</v>
      </c>
      <c r="F6" s="33">
        <f t="shared" si="3"/>
        <v>1</v>
      </c>
      <c r="G6" s="33">
        <f t="shared" si="3"/>
        <v>0</v>
      </c>
      <c r="H6" s="33" t="str">
        <f t="shared" si="3"/>
        <v>愛知県　名古屋市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57.43</v>
      </c>
      <c r="P6" s="34">
        <f t="shared" si="3"/>
        <v>99.33</v>
      </c>
      <c r="Q6" s="34">
        <f t="shared" si="3"/>
        <v>65.63</v>
      </c>
      <c r="R6" s="34">
        <f t="shared" si="3"/>
        <v>1804</v>
      </c>
      <c r="S6" s="34">
        <f t="shared" si="3"/>
        <v>2300949</v>
      </c>
      <c r="T6" s="34">
        <f t="shared" si="3"/>
        <v>326.5</v>
      </c>
      <c r="U6" s="34">
        <f t="shared" si="3"/>
        <v>7047.32</v>
      </c>
      <c r="V6" s="34">
        <f t="shared" si="3"/>
        <v>2278100</v>
      </c>
      <c r="W6" s="34">
        <f t="shared" si="3"/>
        <v>284.2</v>
      </c>
      <c r="X6" s="34">
        <f t="shared" si="3"/>
        <v>8015.83</v>
      </c>
      <c r="Y6" s="35">
        <f>IF(Y7="",NA(),Y7)</f>
        <v>103.16</v>
      </c>
      <c r="Z6" s="35">
        <f t="shared" ref="Z6:AH6" si="4">IF(Z7="",NA(),Z7)</f>
        <v>105.19</v>
      </c>
      <c r="AA6" s="35">
        <f t="shared" si="4"/>
        <v>104.2</v>
      </c>
      <c r="AB6" s="35">
        <f t="shared" si="4"/>
        <v>103.11</v>
      </c>
      <c r="AC6" s="35">
        <f t="shared" si="4"/>
        <v>102.44</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84.86</v>
      </c>
      <c r="AV6" s="35">
        <f t="shared" ref="AV6:BD6" si="6">IF(AV7="",NA(),AV7)</f>
        <v>90.07</v>
      </c>
      <c r="AW6" s="35">
        <f t="shared" si="6"/>
        <v>99.76</v>
      </c>
      <c r="AX6" s="35">
        <f t="shared" si="6"/>
        <v>105.22</v>
      </c>
      <c r="AY6" s="35">
        <f t="shared" si="6"/>
        <v>87.54</v>
      </c>
      <c r="AZ6" s="35">
        <f t="shared" si="6"/>
        <v>59.45</v>
      </c>
      <c r="BA6" s="35">
        <f t="shared" si="6"/>
        <v>64.94</v>
      </c>
      <c r="BB6" s="35">
        <f t="shared" si="6"/>
        <v>70.08</v>
      </c>
      <c r="BC6" s="35">
        <f t="shared" si="6"/>
        <v>72.92</v>
      </c>
      <c r="BD6" s="35">
        <f t="shared" si="6"/>
        <v>71.39</v>
      </c>
      <c r="BE6" s="34" t="str">
        <f>IF(BE7="","",IF(BE7="-","【-】","【"&amp;SUBSTITUTE(TEXT(BE7,"#,##0.00"),"-","△")&amp;"】"))</f>
        <v>【67.52】</v>
      </c>
      <c r="BF6" s="35">
        <f>IF(BF7="",NA(),BF7)</f>
        <v>568.4</v>
      </c>
      <c r="BG6" s="35">
        <f t="shared" ref="BG6:BO6" si="7">IF(BG7="",NA(),BG7)</f>
        <v>524.87</v>
      </c>
      <c r="BH6" s="35">
        <f t="shared" si="7"/>
        <v>521.03</v>
      </c>
      <c r="BI6" s="35">
        <f t="shared" si="7"/>
        <v>525.1</v>
      </c>
      <c r="BJ6" s="35">
        <f t="shared" si="7"/>
        <v>554.49</v>
      </c>
      <c r="BK6" s="35">
        <f t="shared" si="7"/>
        <v>576.02</v>
      </c>
      <c r="BL6" s="35">
        <f t="shared" si="7"/>
        <v>549.48</v>
      </c>
      <c r="BM6" s="35">
        <f t="shared" si="7"/>
        <v>537.13</v>
      </c>
      <c r="BN6" s="35">
        <f t="shared" si="7"/>
        <v>531.38</v>
      </c>
      <c r="BO6" s="35">
        <f t="shared" si="7"/>
        <v>551.04</v>
      </c>
      <c r="BP6" s="34" t="str">
        <f>IF(BP7="","",IF(BP7="-","【-】","【"&amp;SUBSTITUTE(TEXT(BP7,"#,##0.00"),"-","△")&amp;"】"))</f>
        <v>【705.21】</v>
      </c>
      <c r="BQ6" s="35">
        <f>IF(BQ7="",NA(),BQ7)</f>
        <v>100.99</v>
      </c>
      <c r="BR6" s="35">
        <f t="shared" ref="BR6:BZ6" si="8">IF(BR7="",NA(),BR7)</f>
        <v>106.11</v>
      </c>
      <c r="BS6" s="35">
        <f t="shared" si="8"/>
        <v>104.18</v>
      </c>
      <c r="BT6" s="35">
        <f t="shared" si="8"/>
        <v>101.52</v>
      </c>
      <c r="BU6" s="35">
        <f t="shared" si="8"/>
        <v>98.27</v>
      </c>
      <c r="BV6" s="35">
        <f t="shared" si="8"/>
        <v>113.34</v>
      </c>
      <c r="BW6" s="35">
        <f t="shared" si="8"/>
        <v>113.83</v>
      </c>
      <c r="BX6" s="35">
        <f t="shared" si="8"/>
        <v>112.43</v>
      </c>
      <c r="BY6" s="35">
        <f t="shared" si="8"/>
        <v>110.92</v>
      </c>
      <c r="BZ6" s="35">
        <f t="shared" si="8"/>
        <v>105.67</v>
      </c>
      <c r="CA6" s="34" t="str">
        <f>IF(CA7="","",IF(CA7="-","【-】","【"&amp;SUBSTITUTE(TEXT(CA7,"#,##0.00"),"-","△")&amp;"】"))</f>
        <v>【98.96】</v>
      </c>
      <c r="CB6" s="35">
        <f>IF(CB7="",NA(),CB7)</f>
        <v>119.9</v>
      </c>
      <c r="CC6" s="35">
        <f t="shared" ref="CC6:CK6" si="9">IF(CC7="",NA(),CC7)</f>
        <v>113.92</v>
      </c>
      <c r="CD6" s="35">
        <f t="shared" si="9"/>
        <v>116.18</v>
      </c>
      <c r="CE6" s="35">
        <f t="shared" si="9"/>
        <v>118.25</v>
      </c>
      <c r="CF6" s="35">
        <f t="shared" si="9"/>
        <v>117.52</v>
      </c>
      <c r="CG6" s="35">
        <f t="shared" si="9"/>
        <v>117.4</v>
      </c>
      <c r="CH6" s="35">
        <f t="shared" si="9"/>
        <v>116.87</v>
      </c>
      <c r="CI6" s="35">
        <f t="shared" si="9"/>
        <v>118.55</v>
      </c>
      <c r="CJ6" s="35">
        <f t="shared" si="9"/>
        <v>119.33</v>
      </c>
      <c r="CK6" s="35">
        <f t="shared" si="9"/>
        <v>118.72</v>
      </c>
      <c r="CL6" s="34" t="str">
        <f>IF(CL7="","",IF(CL7="-","【-】","【"&amp;SUBSTITUTE(TEXT(CL7,"#,##0.00"),"-","△")&amp;"】"))</f>
        <v>【134.52】</v>
      </c>
      <c r="CM6" s="35">
        <f>IF(CM7="",NA(),CM7)</f>
        <v>53.36</v>
      </c>
      <c r="CN6" s="35">
        <f t="shared" ref="CN6:CV6" si="10">IF(CN7="",NA(),CN7)</f>
        <v>55.95</v>
      </c>
      <c r="CO6" s="35">
        <f t="shared" si="10"/>
        <v>54.8</v>
      </c>
      <c r="CP6" s="35">
        <f t="shared" si="10"/>
        <v>53.99</v>
      </c>
      <c r="CQ6" s="35">
        <f t="shared" si="10"/>
        <v>54.08</v>
      </c>
      <c r="CR6" s="35">
        <f t="shared" si="10"/>
        <v>59.16</v>
      </c>
      <c r="CS6" s="35">
        <f t="shared" si="10"/>
        <v>59.44</v>
      </c>
      <c r="CT6" s="35">
        <f t="shared" si="10"/>
        <v>57.38</v>
      </c>
      <c r="CU6" s="35">
        <f t="shared" si="10"/>
        <v>58.09</v>
      </c>
      <c r="CV6" s="35">
        <f t="shared" si="10"/>
        <v>58.16</v>
      </c>
      <c r="CW6" s="34" t="str">
        <f>IF(CW7="","",IF(CW7="-","【-】","【"&amp;SUBSTITUTE(TEXT(CW7,"#,##0.00"),"-","△")&amp;"】"))</f>
        <v>【59.57】</v>
      </c>
      <c r="CX6" s="35">
        <f>IF(CX7="",NA(),CX7)</f>
        <v>99.79</v>
      </c>
      <c r="CY6" s="35">
        <f t="shared" ref="CY6:DG6" si="11">IF(CY7="",NA(),CY7)</f>
        <v>99.79</v>
      </c>
      <c r="CZ6" s="35">
        <f t="shared" si="11"/>
        <v>99.8</v>
      </c>
      <c r="DA6" s="35">
        <f t="shared" si="11"/>
        <v>99.83</v>
      </c>
      <c r="DB6" s="35">
        <f t="shared" si="11"/>
        <v>99.83</v>
      </c>
      <c r="DC6" s="35">
        <f t="shared" si="11"/>
        <v>98.86</v>
      </c>
      <c r="DD6" s="35">
        <f t="shared" si="11"/>
        <v>98.9</v>
      </c>
      <c r="DE6" s="35">
        <f t="shared" si="11"/>
        <v>98.98</v>
      </c>
      <c r="DF6" s="35">
        <f t="shared" si="11"/>
        <v>99.01</v>
      </c>
      <c r="DG6" s="35">
        <f t="shared" si="11"/>
        <v>99.1</v>
      </c>
      <c r="DH6" s="34" t="str">
        <f>IF(DH7="","",IF(DH7="-","【-】","【"&amp;SUBSTITUTE(TEXT(DH7,"#,##0.00"),"-","△")&amp;"】"))</f>
        <v>【95.57】</v>
      </c>
      <c r="DI6" s="35">
        <f>IF(DI7="",NA(),DI7)</f>
        <v>45.26</v>
      </c>
      <c r="DJ6" s="35">
        <f t="shared" ref="DJ6:DR6" si="12">IF(DJ7="",NA(),DJ7)</f>
        <v>45.57</v>
      </c>
      <c r="DK6" s="35">
        <f t="shared" si="12"/>
        <v>46.88</v>
      </c>
      <c r="DL6" s="35">
        <f t="shared" si="12"/>
        <v>47.67</v>
      </c>
      <c r="DM6" s="35">
        <f t="shared" si="12"/>
        <v>48.53</v>
      </c>
      <c r="DN6" s="35">
        <f t="shared" si="12"/>
        <v>44.55</v>
      </c>
      <c r="DO6" s="35">
        <f t="shared" si="12"/>
        <v>45.79</v>
      </c>
      <c r="DP6" s="35">
        <f t="shared" si="12"/>
        <v>47.06</v>
      </c>
      <c r="DQ6" s="35">
        <f t="shared" si="12"/>
        <v>48.25</v>
      </c>
      <c r="DR6" s="35">
        <f t="shared" si="12"/>
        <v>49.35</v>
      </c>
      <c r="DS6" s="34" t="str">
        <f>IF(DS7="","",IF(DS7="-","【-】","【"&amp;SUBSTITUTE(TEXT(DS7,"#,##0.00"),"-","△")&amp;"】"))</f>
        <v>【36.52】</v>
      </c>
      <c r="DT6" s="35">
        <f>IF(DT7="",NA(),DT7)</f>
        <v>18.510000000000002</v>
      </c>
      <c r="DU6" s="35">
        <f t="shared" ref="DU6:EC6" si="13">IF(DU7="",NA(),DU7)</f>
        <v>19.2</v>
      </c>
      <c r="DV6" s="35">
        <f t="shared" si="13"/>
        <v>20.56</v>
      </c>
      <c r="DW6" s="35">
        <f t="shared" si="13"/>
        <v>21.33</v>
      </c>
      <c r="DX6" s="35">
        <f t="shared" si="13"/>
        <v>22.82</v>
      </c>
      <c r="DY6" s="35">
        <f t="shared" si="13"/>
        <v>8.25</v>
      </c>
      <c r="DZ6" s="35">
        <f t="shared" si="13"/>
        <v>9</v>
      </c>
      <c r="EA6" s="35">
        <f t="shared" si="13"/>
        <v>9.6300000000000008</v>
      </c>
      <c r="EB6" s="35">
        <f t="shared" si="13"/>
        <v>10.76</v>
      </c>
      <c r="EC6" s="35">
        <f t="shared" si="13"/>
        <v>12.06</v>
      </c>
      <c r="ED6" s="34" t="str">
        <f>IF(ED7="","",IF(ED7="-","【-】","【"&amp;SUBSTITUTE(TEXT(ED7,"#,##0.00"),"-","△")&amp;"】"))</f>
        <v>【5.72】</v>
      </c>
      <c r="EE6" s="35">
        <f>IF(EE7="",NA(),EE7)</f>
        <v>0.6</v>
      </c>
      <c r="EF6" s="35">
        <f t="shared" ref="EF6:EN6" si="14">IF(EF7="",NA(),EF7)</f>
        <v>0.57999999999999996</v>
      </c>
      <c r="EG6" s="35">
        <f t="shared" si="14"/>
        <v>0.52</v>
      </c>
      <c r="EH6" s="35">
        <f t="shared" si="14"/>
        <v>0.56000000000000005</v>
      </c>
      <c r="EI6" s="35">
        <f t="shared" si="14"/>
        <v>0.57999999999999996</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231002</v>
      </c>
      <c r="D7" s="37">
        <v>46</v>
      </c>
      <c r="E7" s="37">
        <v>17</v>
      </c>
      <c r="F7" s="37">
        <v>1</v>
      </c>
      <c r="G7" s="37">
        <v>0</v>
      </c>
      <c r="H7" s="37" t="s">
        <v>96</v>
      </c>
      <c r="I7" s="37" t="s">
        <v>97</v>
      </c>
      <c r="J7" s="37" t="s">
        <v>98</v>
      </c>
      <c r="K7" s="37" t="s">
        <v>99</v>
      </c>
      <c r="L7" s="37" t="s">
        <v>100</v>
      </c>
      <c r="M7" s="37" t="s">
        <v>101</v>
      </c>
      <c r="N7" s="38" t="s">
        <v>102</v>
      </c>
      <c r="O7" s="38">
        <v>57.43</v>
      </c>
      <c r="P7" s="38">
        <v>99.33</v>
      </c>
      <c r="Q7" s="38">
        <v>65.63</v>
      </c>
      <c r="R7" s="38">
        <v>1804</v>
      </c>
      <c r="S7" s="38">
        <v>2300949</v>
      </c>
      <c r="T7" s="38">
        <v>326.5</v>
      </c>
      <c r="U7" s="38">
        <v>7047.32</v>
      </c>
      <c r="V7" s="38">
        <v>2278100</v>
      </c>
      <c r="W7" s="38">
        <v>284.2</v>
      </c>
      <c r="X7" s="38">
        <v>8015.83</v>
      </c>
      <c r="Y7" s="38">
        <v>103.16</v>
      </c>
      <c r="Z7" s="38">
        <v>105.19</v>
      </c>
      <c r="AA7" s="38">
        <v>104.2</v>
      </c>
      <c r="AB7" s="38">
        <v>103.11</v>
      </c>
      <c r="AC7" s="38">
        <v>102.44</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84.86</v>
      </c>
      <c r="AV7" s="38">
        <v>90.07</v>
      </c>
      <c r="AW7" s="38">
        <v>99.76</v>
      </c>
      <c r="AX7" s="38">
        <v>105.22</v>
      </c>
      <c r="AY7" s="38">
        <v>87.54</v>
      </c>
      <c r="AZ7" s="38">
        <v>59.45</v>
      </c>
      <c r="BA7" s="38">
        <v>64.94</v>
      </c>
      <c r="BB7" s="38">
        <v>70.08</v>
      </c>
      <c r="BC7" s="38">
        <v>72.92</v>
      </c>
      <c r="BD7" s="38">
        <v>71.39</v>
      </c>
      <c r="BE7" s="38">
        <v>67.52</v>
      </c>
      <c r="BF7" s="38">
        <v>568.4</v>
      </c>
      <c r="BG7" s="38">
        <v>524.87</v>
      </c>
      <c r="BH7" s="38">
        <v>521.03</v>
      </c>
      <c r="BI7" s="38">
        <v>525.1</v>
      </c>
      <c r="BJ7" s="38">
        <v>554.49</v>
      </c>
      <c r="BK7" s="38">
        <v>576.02</v>
      </c>
      <c r="BL7" s="38">
        <v>549.48</v>
      </c>
      <c r="BM7" s="38">
        <v>537.13</v>
      </c>
      <c r="BN7" s="38">
        <v>531.38</v>
      </c>
      <c r="BO7" s="38">
        <v>551.04</v>
      </c>
      <c r="BP7" s="38">
        <v>705.21</v>
      </c>
      <c r="BQ7" s="38">
        <v>100.99</v>
      </c>
      <c r="BR7" s="38">
        <v>106.11</v>
      </c>
      <c r="BS7" s="38">
        <v>104.18</v>
      </c>
      <c r="BT7" s="38">
        <v>101.52</v>
      </c>
      <c r="BU7" s="38">
        <v>98.27</v>
      </c>
      <c r="BV7" s="38">
        <v>113.34</v>
      </c>
      <c r="BW7" s="38">
        <v>113.83</v>
      </c>
      <c r="BX7" s="38">
        <v>112.43</v>
      </c>
      <c r="BY7" s="38">
        <v>110.92</v>
      </c>
      <c r="BZ7" s="38">
        <v>105.67</v>
      </c>
      <c r="CA7" s="38">
        <v>98.96</v>
      </c>
      <c r="CB7" s="38">
        <v>119.9</v>
      </c>
      <c r="CC7" s="38">
        <v>113.92</v>
      </c>
      <c r="CD7" s="38">
        <v>116.18</v>
      </c>
      <c r="CE7" s="38">
        <v>118.25</v>
      </c>
      <c r="CF7" s="38">
        <v>117.52</v>
      </c>
      <c r="CG7" s="38">
        <v>117.4</v>
      </c>
      <c r="CH7" s="38">
        <v>116.87</v>
      </c>
      <c r="CI7" s="38">
        <v>118.55</v>
      </c>
      <c r="CJ7" s="38">
        <v>119.33</v>
      </c>
      <c r="CK7" s="38">
        <v>118.72</v>
      </c>
      <c r="CL7" s="38">
        <v>134.52000000000001</v>
      </c>
      <c r="CM7" s="38">
        <v>53.36</v>
      </c>
      <c r="CN7" s="38">
        <v>55.95</v>
      </c>
      <c r="CO7" s="38">
        <v>54.8</v>
      </c>
      <c r="CP7" s="38">
        <v>53.99</v>
      </c>
      <c r="CQ7" s="38">
        <v>54.08</v>
      </c>
      <c r="CR7" s="38">
        <v>59.16</v>
      </c>
      <c r="CS7" s="38">
        <v>59.44</v>
      </c>
      <c r="CT7" s="38">
        <v>57.38</v>
      </c>
      <c r="CU7" s="38">
        <v>58.09</v>
      </c>
      <c r="CV7" s="38">
        <v>58.16</v>
      </c>
      <c r="CW7" s="38">
        <v>59.57</v>
      </c>
      <c r="CX7" s="38">
        <v>99.79</v>
      </c>
      <c r="CY7" s="38">
        <v>99.79</v>
      </c>
      <c r="CZ7" s="38">
        <v>99.8</v>
      </c>
      <c r="DA7" s="38">
        <v>99.83</v>
      </c>
      <c r="DB7" s="38">
        <v>99.83</v>
      </c>
      <c r="DC7" s="38">
        <v>98.86</v>
      </c>
      <c r="DD7" s="38">
        <v>98.9</v>
      </c>
      <c r="DE7" s="38">
        <v>98.98</v>
      </c>
      <c r="DF7" s="38">
        <v>99.01</v>
      </c>
      <c r="DG7" s="38">
        <v>99.1</v>
      </c>
      <c r="DH7" s="38">
        <v>95.57</v>
      </c>
      <c r="DI7" s="38">
        <v>45.26</v>
      </c>
      <c r="DJ7" s="38">
        <v>45.57</v>
      </c>
      <c r="DK7" s="38">
        <v>46.88</v>
      </c>
      <c r="DL7" s="38">
        <v>47.67</v>
      </c>
      <c r="DM7" s="38">
        <v>48.53</v>
      </c>
      <c r="DN7" s="38">
        <v>44.55</v>
      </c>
      <c r="DO7" s="38">
        <v>45.79</v>
      </c>
      <c r="DP7" s="38">
        <v>47.06</v>
      </c>
      <c r="DQ7" s="38">
        <v>48.25</v>
      </c>
      <c r="DR7" s="38">
        <v>49.35</v>
      </c>
      <c r="DS7" s="38">
        <v>36.520000000000003</v>
      </c>
      <c r="DT7" s="38">
        <v>18.510000000000002</v>
      </c>
      <c r="DU7" s="38">
        <v>19.2</v>
      </c>
      <c r="DV7" s="38">
        <v>20.56</v>
      </c>
      <c r="DW7" s="38">
        <v>21.33</v>
      </c>
      <c r="DX7" s="38">
        <v>22.82</v>
      </c>
      <c r="DY7" s="38">
        <v>8.25</v>
      </c>
      <c r="DZ7" s="38">
        <v>9</v>
      </c>
      <c r="EA7" s="38">
        <v>9.6300000000000008</v>
      </c>
      <c r="EB7" s="38">
        <v>10.76</v>
      </c>
      <c r="EC7" s="38">
        <v>12.06</v>
      </c>
      <c r="ED7" s="38">
        <v>5.72</v>
      </c>
      <c r="EE7" s="38">
        <v>0.6</v>
      </c>
      <c r="EF7" s="38">
        <v>0.57999999999999996</v>
      </c>
      <c r="EG7" s="38">
        <v>0.52</v>
      </c>
      <c r="EH7" s="38">
        <v>0.56000000000000005</v>
      </c>
      <c r="EI7" s="38">
        <v>0.57999999999999996</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2022-01-17T04:50:57Z</cp:lastPrinted>
  <dcterms:created xsi:type="dcterms:W3CDTF">2021-12-03T07:13:43Z</dcterms:created>
  <dcterms:modified xsi:type="dcterms:W3CDTF">2022-01-28T08:40:10Z</dcterms:modified>
  <cp:category/>
</cp:coreProperties>
</file>