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9915\Desktop\経営分析\"/>
    </mc:Choice>
  </mc:AlternateContent>
  <workbookProtection workbookAlgorithmName="SHA-512" workbookHashValue="U0ZezMTFzhTvylSUKjZe9JkQymqlcoExquCysdgFLBmv3tgS+9s6YNOBoaFHhDfZOVU4cDUSQnHQC7Tcba3x5A==" workbookSaltValue="Tqxu+jBxO8ynkEEX/kpBEg==" workbookSpinCount="100000" lockStructure="1"/>
  <bookViews>
    <workbookView xWindow="0" yWindow="0" windowWidth="20490" windowHeight="678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R11" i="5"/>
  <c r="CX11" i="5"/>
  <c r="CT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KF32" i="4" l="1"/>
  <c r="ER32" i="4"/>
  <c r="HT32" i="4"/>
  <c r="PT32" i="4"/>
  <c r="LT54" i="4"/>
  <c r="ER55" i="4"/>
  <c r="HT55" i="4"/>
  <c r="PT55" i="4"/>
  <c r="PZ79" i="4"/>
  <c r="V10" i="5"/>
  <c r="AF10" i="5"/>
  <c r="AJ10" i="5"/>
  <c r="AT10" i="5"/>
  <c r="BD10" i="5"/>
  <c r="BN10" i="5"/>
  <c r="BX10" i="5"/>
  <c r="CB10" i="5"/>
  <c r="CL10" i="5"/>
  <c r="CV10" i="5"/>
  <c r="DF10" i="5"/>
  <c r="DP10" i="5"/>
  <c r="DT10" i="5"/>
  <c r="ED10" i="5"/>
  <c r="BE10" i="5"/>
  <c r="CW10" i="5"/>
  <c r="X11" i="5"/>
  <c r="BP11" i="5"/>
  <c r="CJ11" i="5"/>
  <c r="AI12" i="5"/>
  <c r="BC12" i="5"/>
  <c r="CA12" i="5"/>
  <c r="CU12" i="5"/>
  <c r="X10" i="5"/>
  <c r="AH10" i="5"/>
  <c r="AR10" i="5"/>
  <c r="BB10" i="5"/>
  <c r="BF10" i="5"/>
  <c r="BP10" i="5"/>
  <c r="BZ10" i="5"/>
  <c r="CJ10" i="5"/>
  <c r="CT10" i="5"/>
  <c r="CX10" i="5"/>
  <c r="DH10" i="5"/>
  <c r="DR10" i="5"/>
  <c r="EB10" i="5"/>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<sst xmlns="http://schemas.openxmlformats.org/spreadsheetml/2006/main" count="262" uniqueCount="106">
  <si>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</si>
  <si>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</si>
  <si>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</si>
  <si>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</si>
  <si>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</si>
  <si>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</si>
  <si>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</si>
  <si>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</si>
  <si>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</si>
  <si>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</si>
  <si>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</si>
  <si>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</si>
  <si>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</si>
  <si>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</si>
  <si>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</si>
  <si>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</si>
  <si>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</si>
  <si>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</si>
  <si>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</si>
  <si>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</si>
  <si>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</si>
  <si>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</si>
  <si>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</si>
  <si>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</si>
  <si>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</si>
  <si>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</si>
  <si>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</si>
  <si>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</si>
  <si>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</si>
  <si>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</si>
  <si>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</si>
  <si>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</si>
  <si>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</si>
  <si>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</si>
  <si>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</si>
  <si>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</si>
  <si>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</si>
  <si>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</si>
  <si>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</si>
  <si>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</si>
  <si>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</si>
  <si>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</si>
  <si>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</si>
  <si>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</si>
  <si>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</si>
  <si>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</si>
  <si>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</si>
  <si>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</si>
  <si>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</si>
  <si>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</si>
  <si>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</si>
  <si>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</si>
  <si>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</si>
  <si>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</si>
  <si>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</si>
  <si>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</si>
  <si>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</si>
  <si>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</si>
  <si>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</si>
  <si>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</si>
  <si>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</si>
  <si>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</si>
  <si>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</si>
  <si>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</si>
  <si>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</si>
  <si>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</si>
  <si>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</si>
  <si>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</si>
  <si>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</si>
  <si>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</si>
  <si>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</si>
  <si>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</si>
  <si>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</si>
  <si>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</si>
  <si>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</si>
  <si>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</si>
  <si>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</si>
  <si>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</si>
  <si>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</si>
  <si>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</si>
  <si>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</si>
  <si>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</si>
  <si>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</si>
  <si>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</si>
  <si>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</si>
  <si>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</si>
  <si>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</si>
  <si>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271004</t>
  </si>
  <si>
    <t>46</t>
  </si>
  <si>
    <t>02</t>
  </si>
  <si>
    <t>0</t>
  </si>
  <si>
    <t>000</t>
  </si>
  <si>
    <t>大阪府　大阪市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</si>
  <si>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</si>
  <si>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</si>
  <si>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</si>
  <si>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</si>
  <si>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</si>
  <si>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</si>
  <si>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</si>
  <si>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</si>
  <si>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</si>
  <si>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</si>
  <si>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・①有形固定資産減価償却率は、資産の減価償却がどの程度進んでいるか、また、②管路経年化率は法定耐用年数を超過した管路の割合を示す指標です。
どちらも類似団体と比べて高くなっています。
・③管路更新率は、管路の更新ペースが把握できる指標です。年度毎でバラつきはあるものの、令和２年度については、類似団体よりやや高い水準となっています。
　こうした状況を踏まえ、本市では、アセットマネジメントの取り組みに基づき、漏水事故リスクが高い老朽化管路について、必要となる整備を進めています。
 なお、平成30年度については、29年度に現場施工は完了したものの、埋戻材料に係る履行確認により、30年度に繰り越した更新延長1.3km（更新率0.45％）を含む2.0km（更新率0.69％）となっているため、他の年度より高くなっています。</t>
    <rPh sb="135" eb="137">
      <t>レイワ</t>
    </rPh>
    <rPh sb="138" eb="139">
      <t>ネン</t>
    </rPh>
    <rPh sb="139" eb="140">
      <t>ド</t>
    </rPh>
    <rPh sb="154" eb="155">
      <t>タカ</t>
    </rPh>
    <rPh sb="200" eb="201">
      <t>モト</t>
    </rPh>
    <rPh sb="204" eb="208">
      <t>ロウスイジコ</t>
    </rPh>
    <rPh sb="212" eb="213">
      <t>タカ</t>
    </rPh>
    <rPh sb="217" eb="219">
      <t>カンロ</t>
    </rPh>
    <phoneticPr fontId="5"/>
  </si>
  <si>
    <t>・経営面に関する指標は、経営改善の取組による一定の効果が見られるものの給水収益は減少が続き、また施設の老朽化に関する指標は類似団体平均値に比べても高い水準で推移しています。
・本市では、平成30年３月に「大阪市水道経営戦略」を策定しており、経常費用の削減や更新投資の平準化などの経営改善方策を推進することとしていますが、同戦略における収支見通しでは、それらの方策を実施しても同戦略の期間中（2018～2027年度）に収支ギャップ（単年度赤字）が生じる見込みであり、新たな官民連携手法の導入など抜本的な経営改革に取り組む必要があります。
・そこで、平成30年度より公共施設等運営権制度の導入に向けた検討を行っており、令和２年度は「大阪工業用水道特定運営事業等」の公募を開始し、令和３年度には事業者を選定するなど、令和４年４月からの事業開始に向け、手続きを進めています。</t>
    <rPh sb="35" eb="39">
      <t>キュウスイシュウエキ</t>
    </rPh>
    <rPh sb="40" eb="42">
      <t>ゲンショウ</t>
    </rPh>
    <rPh sb="43" eb="44">
      <t>ツヅキ</t>
    </rPh>
    <rPh sb="128" eb="130">
      <t>コウシン</t>
    </rPh>
    <rPh sb="130" eb="132">
      <t>トウシ</t>
    </rPh>
    <rPh sb="133" eb="136">
      <t>ヘイジュンカ</t>
    </rPh>
    <rPh sb="139" eb="141">
      <t>ケイエイ</t>
    </rPh>
    <rPh sb="141" eb="143">
      <t>カイゼン</t>
    </rPh>
    <rPh sb="143" eb="145">
      <t>ホウサク</t>
    </rPh>
    <rPh sb="146" eb="148">
      <t>スイシン</t>
    </rPh>
    <rPh sb="160" eb="161">
      <t>ドウ</t>
    </rPh>
    <rPh sb="161" eb="163">
      <t>センリャク</t>
    </rPh>
    <rPh sb="167" eb="169">
      <t>シュウシ</t>
    </rPh>
    <rPh sb="169" eb="171">
      <t>ミトオ</t>
    </rPh>
    <rPh sb="179" eb="181">
      <t>ホウサク</t>
    </rPh>
    <rPh sb="182" eb="184">
      <t>ジッシ</t>
    </rPh>
    <rPh sb="187" eb="188">
      <t>ドウ</t>
    </rPh>
    <rPh sb="188" eb="190">
      <t>センリャク</t>
    </rPh>
    <rPh sb="191" eb="193">
      <t>キカン</t>
    </rPh>
    <rPh sb="193" eb="194">
      <t>チュウ</t>
    </rPh>
    <rPh sb="204" eb="206">
      <t>ネンド</t>
    </rPh>
    <rPh sb="208" eb="210">
      <t>シュウシ</t>
    </rPh>
    <rPh sb="215" eb="218">
      <t>タンネンド</t>
    </rPh>
    <rPh sb="218" eb="220">
      <t>アカジ</t>
    </rPh>
    <rPh sb="222" eb="223">
      <t>ショウ</t>
    </rPh>
    <rPh sb="225" eb="227">
      <t>ミコ</t>
    </rPh>
    <rPh sb="232" eb="233">
      <t>アラ</t>
    </rPh>
    <rPh sb="237" eb="239">
      <t>レンケイ</t>
    </rPh>
    <rPh sb="239" eb="241">
      <t>シュホウ</t>
    </rPh>
    <rPh sb="242" eb="244">
      <t>ドウニュウ</t>
    </rPh>
    <rPh sb="246" eb="249">
      <t>バッポンテキ</t>
    </rPh>
    <rPh sb="250" eb="252">
      <t>ケイエイ</t>
    </rPh>
    <rPh sb="252" eb="254">
      <t>カイカク</t>
    </rPh>
    <rPh sb="255" eb="256">
      <t>ト</t>
    </rPh>
    <rPh sb="257" eb="258">
      <t>ク</t>
    </rPh>
    <rPh sb="277" eb="279">
      <t>ネンド</t>
    </rPh>
    <rPh sb="281" eb="283">
      <t>コウキョウ</t>
    </rPh>
    <rPh sb="283" eb="285">
      <t>シセツ</t>
    </rPh>
    <rPh sb="285" eb="286">
      <t>トウ</t>
    </rPh>
    <rPh sb="286" eb="288">
      <t>ウンエイ</t>
    </rPh>
    <rPh sb="288" eb="289">
      <t>ケン</t>
    </rPh>
    <rPh sb="289" eb="291">
      <t>セイド</t>
    </rPh>
    <rPh sb="292" eb="294">
      <t>ドウニュウ</t>
    </rPh>
    <rPh sb="298" eb="300">
      <t>ケントウ</t>
    </rPh>
    <rPh sb="301" eb="302">
      <t>オコナ</t>
    </rPh>
    <rPh sb="310" eb="312">
      <t>ネンド</t>
    </rPh>
    <rPh sb="314" eb="316">
      <t>オオサカ</t>
    </rPh>
    <rPh sb="319" eb="321">
      <t>スイドウ</t>
    </rPh>
    <rPh sb="321" eb="323">
      <t>トクテイ</t>
    </rPh>
    <rPh sb="323" eb="325">
      <t>ウンエイ</t>
    </rPh>
    <rPh sb="325" eb="327">
      <t>ジギョウ</t>
    </rPh>
    <rPh sb="327" eb="328">
      <t>トウ</t>
    </rPh>
    <rPh sb="330" eb="332">
      <t>コウボ</t>
    </rPh>
    <rPh sb="333" eb="335">
      <t>カイシ</t>
    </rPh>
    <rPh sb="337" eb="339">
      <t>レイワ</t>
    </rPh>
    <rPh sb="340" eb="342">
      <t>ネンド</t>
    </rPh>
    <rPh sb="344" eb="347">
      <t>ジギョウシャ</t>
    </rPh>
    <rPh sb="348" eb="350">
      <t>センテイ</t>
    </rPh>
    <rPh sb="372" eb="374">
      <t>テツヅ</t>
    </rPh>
    <phoneticPr fontId="5"/>
  </si>
  <si>
    <t>・①経常収支比率は、黒字であれば100％以上となる指標です。類似団体と比べて高く、事業の効率的運営に努めてきた結果100％を超えており、黒字を確保しています。
・②累積欠損金は発生していません。
・③流動比率は、当座の支払能力を表す指標で、100％以上であることが必要です。類似団体と比べて高く、常に100％を上回っています。
・④企業債残高対給水収益比率は、企業債残高の規模を示す指標です。類似団体と比べて低い水準となっています。
・⑤料金回収率は、100％以上であれば健全な指標です。類似団体と比べて高く、常に100％を上回っています。
・⑥給水原価は、有収水量（料金の対象となった水量）1㎥あたりにかかる費用を表す指標です。類似団体と比べて高いものの、一定の水準で推移しています。
・⑦施設利用率は、高いほど健全な指標です。給水能力の見直しにより一定の改善はしたものの、依然として、50％を下回る水準であり、給水能力に余裕が生じている状況となっています。
・⑧契約率は、100％に近いほど収益性が高く、適切な投資ができているといえます。施設利用率と同様に、給水能力の見直しで一定の改善はしたものの、依然として契約水量と施設規模に乖離が生じています。</t>
    <rPh sb="454" eb="456">
      <t>テキセツ</t>
    </rPh>
    <rPh sb="457" eb="459">
      <t>トウシ</t>
    </rPh>
    <rPh sb="471" eb="473">
      <t>シセツ</t>
    </rPh>
    <rPh sb="473" eb="476">
      <t>リヨウリツ</t>
    </rPh>
    <rPh sb="477" eb="479">
      <t>ドウヨウ</t>
    </rPh>
    <rPh sb="481" eb="483">
      <t>キュウスイ</t>
    </rPh>
    <rPh sb="483" eb="485">
      <t>ノウリョク</t>
    </rPh>
    <rPh sb="486" eb="488">
      <t>ミナオ</t>
    </rPh>
    <rPh sb="490" eb="492">
      <t>イッテイ</t>
    </rPh>
    <rPh sb="493" eb="495">
      <t>カイゼン</t>
    </rPh>
    <rPh sb="502" eb="504">
      <t>イゼン</t>
    </rPh>
    <rPh sb="507" eb="509">
      <t>ケイヤク</t>
    </rPh>
    <rPh sb="509" eb="511">
      <t>スイリョウ</t>
    </rPh>
    <rPh sb="512" eb="514">
      <t>シセツ</t>
    </rPh>
    <rPh sb="514" eb="516">
      <t>キボ</t>
    </rPh>
    <rPh sb="517" eb="519">
      <t>カイリ</t>
    </rPh>
    <rPh sb="520" eb="521">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</si>
</sst>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64.66</c:v>
                </c:pt>
                <c:pt idx="1">
                  <c:v>65.52</c:v>
                </c:pt>
                <c:pt idx="2">
                  <c:v>65.27</c:v>
                </c:pt>
                <c:pt idx="3">
                  <c:v>66.12</c:v>
                </c:pt>
                <c:pt idx="4">
                  <c:v>66.64</c:v>
                </c:pt>
              </c:numCache>
            </c:numRef>
          </c:val>
          <c:extLst>
            <c:ext xmlns:c16="http://schemas.microsoft.com/office/drawing/2014/chart" uri="{C3380CC4-5D6E-409C-BE32-E72D297353CC}">
              <c16:uniqueId val="{00000000-DACD-4569-A952-5C194498C1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57.11</c:v>
                </c:pt>
                <c:pt idx="3">
                  <c:v>57.57</c:v>
                </c:pt>
                <c:pt idx="4">
                  <c:v>57.63</c:v>
                </c:pt>
              </c:numCache>
            </c:numRef>
          </c:val>
          <c:smooth val="0"/>
          <c:extLst>
            <c:ext xmlns:c16="http://schemas.microsoft.com/office/drawing/2014/chart" uri="{C3380CC4-5D6E-409C-BE32-E72D297353CC}">
              <c16:uniqueId val="{00000001-DACD-4569-A952-5C194498C1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A7-4D76-9A65-03AC888EC7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50.25</c:v>
                </c:pt>
                <c:pt idx="3">
                  <c:v>51.91</c:v>
                </c:pt>
                <c:pt idx="4">
                  <c:v>53.86</c:v>
                </c:pt>
              </c:numCache>
            </c:numRef>
          </c:val>
          <c:smooth val="0"/>
          <c:extLst>
            <c:ext xmlns:c16="http://schemas.microsoft.com/office/drawing/2014/chart" uri="{C3380CC4-5D6E-409C-BE32-E72D297353CC}">
              <c16:uniqueId val="{00000001-7AA7-4D76-9A65-03AC888EC7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125.77</c:v>
                </c:pt>
                <c:pt idx="1">
                  <c:v>126.07</c:v>
                </c:pt>
                <c:pt idx="2">
                  <c:v>129.22999999999999</c:v>
                </c:pt>
                <c:pt idx="3">
                  <c:v>127.01</c:v>
                </c:pt>
                <c:pt idx="4">
                  <c:v>131.91</c:v>
                </c:pt>
              </c:numCache>
            </c:numRef>
          </c:val>
          <c:extLst>
            <c:ext xmlns:c16="http://schemas.microsoft.com/office/drawing/2014/chart" uri="{C3380CC4-5D6E-409C-BE32-E72D297353CC}">
              <c16:uniqueId val="{00000000-6257-40C5-9C75-B3B82E000F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116.96</c:v>
                </c:pt>
                <c:pt idx="3">
                  <c:v>117.47</c:v>
                </c:pt>
                <c:pt idx="4">
                  <c:v>115.38</c:v>
                </c:pt>
              </c:numCache>
            </c:numRef>
          </c:val>
          <c:smooth val="0"/>
          <c:extLst>
            <c:ext xmlns:c16="http://schemas.microsoft.com/office/drawing/2014/chart" uri="{C3380CC4-5D6E-409C-BE32-E72D297353CC}">
              <c16:uniqueId val="{00000001-6257-40C5-9C75-B3B82E000F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77.36</c:v>
                </c:pt>
                <c:pt idx="1">
                  <c:v>78.34</c:v>
                </c:pt>
                <c:pt idx="2">
                  <c:v>78.400000000000006</c:v>
                </c:pt>
                <c:pt idx="3">
                  <c:v>78.23</c:v>
                </c:pt>
                <c:pt idx="4">
                  <c:v>78.87</c:v>
                </c:pt>
              </c:numCache>
            </c:numRef>
          </c:val>
          <c:extLst>
            <c:ext xmlns:c16="http://schemas.microsoft.com/office/drawing/2014/chart" uri="{C3380CC4-5D6E-409C-BE32-E72D297353CC}">
              <c16:uniqueId val="{00000000-C5B0-4263-839F-71A19BCFA1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51.87</c:v>
                </c:pt>
                <c:pt idx="3">
                  <c:v>52.33</c:v>
                </c:pt>
                <c:pt idx="4">
                  <c:v>52.35</c:v>
                </c:pt>
              </c:numCache>
            </c:numRef>
          </c:val>
          <c:smooth val="0"/>
          <c:extLst>
            <c:ext xmlns:c16="http://schemas.microsoft.com/office/drawing/2014/chart" uri="{C3380CC4-5D6E-409C-BE32-E72D297353CC}">
              <c16:uniqueId val="{00000001-C5B0-4263-839F-71A19BCFA1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0.18</c:v>
                </c:pt>
                <c:pt idx="1">
                  <c:v>0.06</c:v>
                </c:pt>
                <c:pt idx="2">
                  <c:v>0.69</c:v>
                </c:pt>
                <c:pt idx="3">
                  <c:v>0.23</c:v>
                </c:pt>
                <c:pt idx="4">
                  <c:v>0.28000000000000003</c:v>
                </c:pt>
              </c:numCache>
            </c:numRef>
          </c:val>
          <c:extLst>
            <c:ext xmlns:c16="http://schemas.microsoft.com/office/drawing/2014/chart" uri="{C3380CC4-5D6E-409C-BE32-E72D297353CC}">
              <c16:uniqueId val="{00000000-3822-446C-A872-1F18ED0295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0.28000000000000003</c:v>
                </c:pt>
                <c:pt idx="3">
                  <c:v>0.77</c:v>
                </c:pt>
                <c:pt idx="4">
                  <c:v>0.24</c:v>
                </c:pt>
              </c:numCache>
            </c:numRef>
          </c:val>
          <c:smooth val="0"/>
          <c:extLst>
            <c:ext xmlns:c16="http://schemas.microsoft.com/office/drawing/2014/chart" uri="{C3380CC4-5D6E-409C-BE32-E72D297353CC}">
              <c16:uniqueId val="{00000001-3822-446C-A872-1F18ED0295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885.81</c:v>
                </c:pt>
                <c:pt idx="1">
                  <c:v>1180.3499999999999</c:v>
                </c:pt>
                <c:pt idx="2">
                  <c:v>1131.8900000000001</c:v>
                </c:pt>
                <c:pt idx="3">
                  <c:v>1200.96</c:v>
                </c:pt>
                <c:pt idx="4">
                  <c:v>901.47</c:v>
                </c:pt>
              </c:numCache>
            </c:numRef>
          </c:val>
          <c:extLst>
            <c:ext xmlns:c16="http://schemas.microsoft.com/office/drawing/2014/chart" uri="{C3380CC4-5D6E-409C-BE32-E72D297353CC}">
              <c16:uniqueId val="{00000000-8239-40F6-ADD9-020FC5CEF3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655.75</c:v>
                </c:pt>
                <c:pt idx="3">
                  <c:v>578.19000000000005</c:v>
                </c:pt>
                <c:pt idx="4">
                  <c:v>638.35</c:v>
                </c:pt>
              </c:numCache>
            </c:numRef>
          </c:val>
          <c:smooth val="0"/>
          <c:extLst>
            <c:ext xmlns:c16="http://schemas.microsoft.com/office/drawing/2014/chart" uri="{C3380CC4-5D6E-409C-BE32-E72D297353CC}">
              <c16:uniqueId val="{00000001-8239-40F6-ADD9-020FC5CEF3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58.31</c:v>
                </c:pt>
                <c:pt idx="1">
                  <c:v>48.07</c:v>
                </c:pt>
                <c:pt idx="2">
                  <c:v>40.590000000000003</c:v>
                </c:pt>
                <c:pt idx="3">
                  <c:v>33.26</c:v>
                </c:pt>
                <c:pt idx="4">
                  <c:v>26.18</c:v>
                </c:pt>
              </c:numCache>
            </c:numRef>
          </c:val>
          <c:extLst>
            <c:ext xmlns:c16="http://schemas.microsoft.com/office/drawing/2014/chart" uri="{C3380CC4-5D6E-409C-BE32-E72D297353CC}">
              <c16:uniqueId val="{00000000-BA88-4ED6-A191-0E9812119F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193.85</c:v>
                </c:pt>
                <c:pt idx="3">
                  <c:v>204.31</c:v>
                </c:pt>
                <c:pt idx="4">
                  <c:v>214.2</c:v>
                </c:pt>
              </c:numCache>
            </c:numRef>
          </c:val>
          <c:smooth val="0"/>
          <c:extLst>
            <c:ext xmlns:c16="http://schemas.microsoft.com/office/drawing/2014/chart" uri="{C3380CC4-5D6E-409C-BE32-E72D297353CC}">
              <c16:uniqueId val="{00000001-BA88-4ED6-A191-0E9812119F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130.59</c:v>
                </c:pt>
                <c:pt idx="1">
                  <c:v>130.5</c:v>
                </c:pt>
                <c:pt idx="2">
                  <c:v>131.11000000000001</c:v>
                </c:pt>
                <c:pt idx="3">
                  <c:v>126.03</c:v>
                </c:pt>
                <c:pt idx="4">
                  <c:v>134.59</c:v>
                </c:pt>
              </c:numCache>
            </c:numRef>
          </c:val>
          <c:extLst>
            <c:ext xmlns:c16="http://schemas.microsoft.com/office/drawing/2014/chart" uri="{C3380CC4-5D6E-409C-BE32-E72D297353CC}">
              <c16:uniqueId val="{00000000-BAFC-4C28-BD9D-F52DC4FE71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105.06</c:v>
                </c:pt>
                <c:pt idx="3">
                  <c:v>106.98</c:v>
                </c:pt>
                <c:pt idx="4">
                  <c:v>103.06</c:v>
                </c:pt>
              </c:numCache>
            </c:numRef>
          </c:val>
          <c:smooth val="0"/>
          <c:extLst>
            <c:ext xmlns:c16="http://schemas.microsoft.com/office/drawing/2014/chart" uri="{C3380CC4-5D6E-409C-BE32-E72D297353CC}">
              <c16:uniqueId val="{00000001-BAFC-4C28-BD9D-F52DC4FE71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37.47</c:v>
                </c:pt>
                <c:pt idx="1">
                  <c:v>37.590000000000003</c:v>
                </c:pt>
                <c:pt idx="2">
                  <c:v>37.08</c:v>
                </c:pt>
                <c:pt idx="3">
                  <c:v>38.29</c:v>
                </c:pt>
                <c:pt idx="4">
                  <c:v>35.51</c:v>
                </c:pt>
              </c:numCache>
            </c:numRef>
          </c:val>
          <c:extLst>
            <c:ext xmlns:c16="http://schemas.microsoft.com/office/drawing/2014/chart" uri="{C3380CC4-5D6E-409C-BE32-E72D297353CC}">
              <c16:uniqueId val="{00000000-E106-4C2C-94B5-1F9642821C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26.84</c:v>
                </c:pt>
                <c:pt idx="3">
                  <c:v>26.08</c:v>
                </c:pt>
                <c:pt idx="4">
                  <c:v>26.92</c:v>
                </c:pt>
              </c:numCache>
            </c:numRef>
          </c:val>
          <c:smooth val="0"/>
          <c:extLst>
            <c:ext xmlns:c16="http://schemas.microsoft.com/office/drawing/2014/chart" uri="{C3380CC4-5D6E-409C-BE32-E72D297353CC}">
              <c16:uniqueId val="{00000001-E106-4C2C-94B5-1F9642821C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25.81</c:v>
                </c:pt>
                <c:pt idx="1">
                  <c:v>25.89</c:v>
                </c:pt>
                <c:pt idx="2">
                  <c:v>44.27</c:v>
                </c:pt>
                <c:pt idx="3">
                  <c:v>42.57</c:v>
                </c:pt>
                <c:pt idx="4">
                  <c:v>37.35</c:v>
                </c:pt>
              </c:numCache>
            </c:numRef>
          </c:val>
          <c:extLst>
            <c:ext xmlns:c16="http://schemas.microsoft.com/office/drawing/2014/chart" uri="{C3380CC4-5D6E-409C-BE32-E72D297353CC}">
              <c16:uniqueId val="{00000000-5D74-448F-B4F1-48ECDBB45B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40.89</c:v>
                </c:pt>
                <c:pt idx="3">
                  <c:v>41.59</c:v>
                </c:pt>
                <c:pt idx="4">
                  <c:v>40.29</c:v>
                </c:pt>
              </c:numCache>
            </c:numRef>
          </c:val>
          <c:smooth val="0"/>
          <c:extLst>
            <c:ext xmlns:c16="http://schemas.microsoft.com/office/drawing/2014/chart" uri="{C3380CC4-5D6E-409C-BE32-E72D297353CC}">
              <c16:uniqueId val="{00000001-5D74-448F-B4F1-48ECDBB45B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36.44</c:v>
                </c:pt>
                <c:pt idx="1">
                  <c:v>35.409999999999997</c:v>
                </c:pt>
                <c:pt idx="2">
                  <c:v>60.45</c:v>
                </c:pt>
                <c:pt idx="3">
                  <c:v>60.41</c:v>
                </c:pt>
                <c:pt idx="4">
                  <c:v>59.47</c:v>
                </c:pt>
              </c:numCache>
            </c:numRef>
          </c:val>
          <c:extLst>
            <c:ext xmlns:c16="http://schemas.microsoft.com/office/drawing/2014/chart" uri="{C3380CC4-5D6E-409C-BE32-E72D297353CC}">
              <c16:uniqueId val="{00000000-94A2-4325-B356-CF8177C290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61.76</c:v>
                </c:pt>
                <c:pt idx="3">
                  <c:v>62.75</c:v>
                </c:pt>
                <c:pt idx="4">
                  <c:v>61.99</c:v>
                </c:pt>
              </c:numCache>
            </c:numRef>
          </c:val>
          <c:smooth val="0"/>
          <c:extLst>
            <c:ext xmlns:c16="http://schemas.microsoft.com/office/drawing/2014/chart" uri="{C3380CC4-5D6E-409C-BE32-E72D297353CC}">
              <c16:uniqueId val="{00000001-94A2-4325-B356-CF8177C290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SG22" zoomScale="80" zoomScaleNormal="80" workbookViewId="0">
      <selection activeCell="TD9" sqref="TD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大阪府　大阪市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151000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56392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94.8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342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89793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105</v>
      </c>
      <c r="SN16" s="160"/>
      <c r="SO16" s="160"/>
      <c r="SP16" s="160"/>
      <c r="SQ16" s="160"/>
      <c r="SR16" s="160"/>
      <c r="SS16" s="160"/>
      <c r="ST16" s="160"/>
      <c r="SU16" s="160"/>
      <c r="SV16" s="160"/>
      <c r="SW16" s="160"/>
      <c r="SX16" s="160"/>
      <c r="SY16" s="160"/>
      <c r="SZ16" s="160"/>
      <c r="TA16" s="16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125.77</v>
      </c>
      <c r="Y32" s="129"/>
      <c r="Z32" s="129"/>
      <c r="AA32" s="129"/>
      <c r="AB32" s="129"/>
      <c r="AC32" s="129"/>
      <c r="AD32" s="129"/>
      <c r="AE32" s="129"/>
      <c r="AF32" s="129"/>
      <c r="AG32" s="129"/>
      <c r="AH32" s="129"/>
      <c r="AI32" s="129"/>
      <c r="AJ32" s="129"/>
      <c r="AK32" s="129"/>
      <c r="AL32" s="129"/>
      <c r="AM32" s="129"/>
      <c r="AN32" s="129"/>
      <c r="AO32" s="129"/>
      <c r="AP32" s="129"/>
      <c r="AQ32" s="130"/>
      <c r="AR32" s="128">
        <f>データ!U6</f>
        <v>126.07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129.22999999999999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127.01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131.91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885.81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1180.3499999999999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1131.8900000000001</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1200.96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901.47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58.31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48.07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40.590000000000003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33.26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26.18</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121.58</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121.19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116.96</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117.47</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115.38</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22.44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18.82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50.25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51.91</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53.86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345.05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379.14</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655.75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578.19000000000005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638.35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255.89</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242.57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193.85</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204.31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214.2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130.59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130.5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131.11000000000001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126.03</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134.59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37.47</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37.590000000000003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37.08</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38.29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35.51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25.81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25.89</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44.27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42.57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37.35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36.44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35.409999999999997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60.45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60.41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59.47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118.99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119.17</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105.06</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106.98</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103.06</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26.84</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26.08</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26.92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57.55</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40.89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41.59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40.29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79.42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61.76</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62.75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61.99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64.66</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65.52</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65.27</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66.12</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66.64</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77.36</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78.34</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78.400000000000006</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78.23</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78.87</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0.18</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0.06</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0.69</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0.23</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0.28000000000000003</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57.93</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58.88</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57.11</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57.57</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57.63</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41.79</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43.44</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51.87</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52.33</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52.35</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0.32</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0.21</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0.28000000000000003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0.77</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0.24</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iXrOakb6kXLhJPmWggrzxLWh5Keuwlc5wad380mOXGt0zGdEO9CACXFvfWBE3XZE2/lIul+N1/KszNDTCQvH5A==" saltValue="2mGrKpyk3XKyp6UD9/Z7B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125.77</v>
      </c>
      <c r="U6" s="52">
        <f>U7</f>
        <v>126.07</v>
      </c>
      <c r="V6" s="52">
        <f>V7</f>
        <v>129.22999999999999</v>
      </c>
      <c r="W6" s="52">
        <f>W7</f>
        <v>127.01</v>
      </c>
      <c r="X6" s="52">
        <f t="shared" si="3"/>
        <v>131.91</v>
      </c>
      <c r="Y6" s="52">
        <f t="shared" si="3"/>
        <v>121.58</v>
      </c>
      <c r="Z6" s="52">
        <f t="shared" si="3"/>
        <v>121.19</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50.25</v>
      </c>
      <c r="AM6" s="52">
        <f t="shared" si="3"/>
        <v>51.91</v>
      </c>
      <c r="AN6" s="52">
        <f t="shared" si="3"/>
        <v>53.86</v>
      </c>
      <c r="AO6" s="50" t="str">
        <f>IF(AO7="-","【-】","【"&amp;SUBSTITUTE(TEXT(AO7,"#,##0.00"),"-","△")&amp;"】")</f>
        <v>【19.58】</v>
      </c>
      <c r="AP6" s="52">
        <f t="shared" si="3"/>
        <v>885.81</v>
      </c>
      <c r="AQ6" s="52">
        <f>AQ7</f>
        <v>1180.3499999999999</v>
      </c>
      <c r="AR6" s="52">
        <f>AR7</f>
        <v>1131.8900000000001</v>
      </c>
      <c r="AS6" s="52">
        <f>AS7</f>
        <v>1200.96</v>
      </c>
      <c r="AT6" s="52">
        <f t="shared" si="3"/>
        <v>901.47</v>
      </c>
      <c r="AU6" s="52">
        <f t="shared" si="3"/>
        <v>345.05</v>
      </c>
      <c r="AV6" s="52">
        <f t="shared" si="3"/>
        <v>379.14</v>
      </c>
      <c r="AW6" s="52">
        <f t="shared" si="3"/>
        <v>655.75</v>
      </c>
      <c r="AX6" s="52">
        <f t="shared" si="3"/>
        <v>578.19000000000005</v>
      </c>
      <c r="AY6" s="52">
        <f t="shared" si="3"/>
        <v>638.35</v>
      </c>
      <c r="AZ6" s="50" t="str">
        <f>IF(AZ7="-","【-】","【"&amp;SUBSTITUTE(TEXT(AZ7,"#,##0.00"),"-","△")&amp;"】")</f>
        <v>【436.32】</v>
      </c>
      <c r="BA6" s="52">
        <f t="shared" si="3"/>
        <v>58.31</v>
      </c>
      <c r="BB6" s="52">
        <f>BB7</f>
        <v>48.07</v>
      </c>
      <c r="BC6" s="52">
        <f>BC7</f>
        <v>40.590000000000003</v>
      </c>
      <c r="BD6" s="52">
        <f>BD7</f>
        <v>33.26</v>
      </c>
      <c r="BE6" s="52">
        <f t="shared" si="3"/>
        <v>26.18</v>
      </c>
      <c r="BF6" s="52">
        <f t="shared" si="3"/>
        <v>255.89</v>
      </c>
      <c r="BG6" s="52">
        <f t="shared" si="3"/>
        <v>242.57</v>
      </c>
      <c r="BH6" s="52">
        <f t="shared" si="3"/>
        <v>193.85</v>
      </c>
      <c r="BI6" s="52">
        <f t="shared" si="3"/>
        <v>204.31</v>
      </c>
      <c r="BJ6" s="52">
        <f t="shared" si="3"/>
        <v>214.2</v>
      </c>
      <c r="BK6" s="50" t="str">
        <f>IF(BK7="-","【-】","【"&amp;SUBSTITUTE(TEXT(BK7,"#,##0.00"),"-","△")&amp;"】")</f>
        <v>【238.21】</v>
      </c>
      <c r="BL6" s="52">
        <f t="shared" si="3"/>
        <v>130.59</v>
      </c>
      <c r="BM6" s="52">
        <f>BM7</f>
        <v>130.5</v>
      </c>
      <c r="BN6" s="52">
        <f>BN7</f>
        <v>131.11000000000001</v>
      </c>
      <c r="BO6" s="52">
        <f>BO7</f>
        <v>126.03</v>
      </c>
      <c r="BP6" s="52">
        <f t="shared" si="3"/>
        <v>134.59</v>
      </c>
      <c r="BQ6" s="52">
        <f t="shared" si="3"/>
        <v>118.99</v>
      </c>
      <c r="BR6" s="52">
        <f t="shared" si="3"/>
        <v>119.17</v>
      </c>
      <c r="BS6" s="52">
        <f t="shared" si="3"/>
        <v>105.06</v>
      </c>
      <c r="BT6" s="52">
        <f t="shared" si="3"/>
        <v>106.98</v>
      </c>
      <c r="BU6" s="52">
        <f t="shared" si="3"/>
        <v>103.06</v>
      </c>
      <c r="BV6" s="50" t="str">
        <f>IF(BV7="-","【-】","【"&amp;SUBSTITUTE(TEXT(BV7,"#,##0.00"),"-","△")&amp;"】")</f>
        <v>【113.30】</v>
      </c>
      <c r="BW6" s="52">
        <f t="shared" si="3"/>
        <v>37.47</v>
      </c>
      <c r="BX6" s="52">
        <f>BX7</f>
        <v>37.590000000000003</v>
      </c>
      <c r="BY6" s="52">
        <f>BY7</f>
        <v>37.08</v>
      </c>
      <c r="BZ6" s="52">
        <f>BZ7</f>
        <v>38.29</v>
      </c>
      <c r="CA6" s="52">
        <f t="shared" si="3"/>
        <v>35.51</v>
      </c>
      <c r="CB6" s="52">
        <f t="shared" si="3"/>
        <v>16.850000000000001</v>
      </c>
      <c r="CC6" s="52">
        <f t="shared" si="3"/>
        <v>16.8</v>
      </c>
      <c r="CD6" s="52">
        <f t="shared" si="3"/>
        <v>26.84</v>
      </c>
      <c r="CE6" s="52">
        <f t="shared" si="3"/>
        <v>26.08</v>
      </c>
      <c r="CF6" s="52">
        <f t="shared" ref="CF6" si="4">CF7</f>
        <v>26.92</v>
      </c>
      <c r="CG6" s="50" t="str">
        <f>IF(CG7="-","【-】","【"&amp;SUBSTITUTE(TEXT(CG7,"#,##0.00"),"-","△")&amp;"】")</f>
        <v>【18.87】</v>
      </c>
      <c r="CH6" s="52">
        <f t="shared" ref="CH6:CQ6" si="5">CH7</f>
        <v>25.81</v>
      </c>
      <c r="CI6" s="52">
        <f>CI7</f>
        <v>25.89</v>
      </c>
      <c r="CJ6" s="52">
        <f>CJ7</f>
        <v>44.27</v>
      </c>
      <c r="CK6" s="52">
        <f>CK7</f>
        <v>42.57</v>
      </c>
      <c r="CL6" s="52">
        <f t="shared" si="5"/>
        <v>37.35</v>
      </c>
      <c r="CM6" s="52">
        <f t="shared" si="5"/>
        <v>57.55</v>
      </c>
      <c r="CN6" s="52">
        <f t="shared" si="5"/>
        <v>57.69</v>
      </c>
      <c r="CO6" s="52">
        <f t="shared" si="5"/>
        <v>40.89</v>
      </c>
      <c r="CP6" s="52">
        <f t="shared" si="5"/>
        <v>41.59</v>
      </c>
      <c r="CQ6" s="52">
        <f t="shared" si="5"/>
        <v>40.29</v>
      </c>
      <c r="CR6" s="50" t="str">
        <f>IF(CR7="-","【-】","【"&amp;SUBSTITUTE(TEXT(CR7,"#,##0.00"),"-","△")&amp;"】")</f>
        <v>【53.39】</v>
      </c>
      <c r="CS6" s="52">
        <f t="shared" ref="CS6:DB6" si="6">CS7</f>
        <v>36.44</v>
      </c>
      <c r="CT6" s="52">
        <f>CT7</f>
        <v>35.409999999999997</v>
      </c>
      <c r="CU6" s="52">
        <f>CU7</f>
        <v>60.45</v>
      </c>
      <c r="CV6" s="52">
        <f>CV7</f>
        <v>60.41</v>
      </c>
      <c r="CW6" s="52">
        <f t="shared" si="6"/>
        <v>59.47</v>
      </c>
      <c r="CX6" s="52">
        <f t="shared" si="6"/>
        <v>79.42</v>
      </c>
      <c r="CY6" s="52">
        <f t="shared" si="6"/>
        <v>79.2</v>
      </c>
      <c r="CZ6" s="52">
        <f t="shared" si="6"/>
        <v>61.76</v>
      </c>
      <c r="DA6" s="52">
        <f t="shared" si="6"/>
        <v>62.75</v>
      </c>
      <c r="DB6" s="52">
        <f t="shared" si="6"/>
        <v>61.99</v>
      </c>
      <c r="DC6" s="50" t="str">
        <f>IF(DC7="-","【-】","【"&amp;SUBSTITUTE(TEXT(DC7,"#,##0.00"),"-","△")&amp;"】")</f>
        <v>【76.89】</v>
      </c>
      <c r="DD6" s="52">
        <f t="shared" ref="DD6:DM6" si="7">DD7</f>
        <v>64.66</v>
      </c>
      <c r="DE6" s="52">
        <f>DE7</f>
        <v>65.52</v>
      </c>
      <c r="DF6" s="52">
        <f>DF7</f>
        <v>65.27</v>
      </c>
      <c r="DG6" s="52">
        <f>DG7</f>
        <v>66.12</v>
      </c>
      <c r="DH6" s="52">
        <f t="shared" si="7"/>
        <v>66.64</v>
      </c>
      <c r="DI6" s="52">
        <f t="shared" si="7"/>
        <v>57.93</v>
      </c>
      <c r="DJ6" s="52">
        <f t="shared" si="7"/>
        <v>58.88</v>
      </c>
      <c r="DK6" s="52">
        <f t="shared" si="7"/>
        <v>57.11</v>
      </c>
      <c r="DL6" s="52">
        <f t="shared" si="7"/>
        <v>57.57</v>
      </c>
      <c r="DM6" s="52">
        <f t="shared" si="7"/>
        <v>57.63</v>
      </c>
      <c r="DN6" s="50" t="str">
        <f>IF(DN7="-","【-】","【"&amp;SUBSTITUTE(TEXT(DN7,"#,##0.00"),"-","△")&amp;"】")</f>
        <v>【59.52】</v>
      </c>
      <c r="DO6" s="52">
        <f t="shared" ref="DO6:DX6" si="8">DO7</f>
        <v>77.36</v>
      </c>
      <c r="DP6" s="52">
        <f>DP7</f>
        <v>78.34</v>
      </c>
      <c r="DQ6" s="52">
        <f>DQ7</f>
        <v>78.400000000000006</v>
      </c>
      <c r="DR6" s="52">
        <f>DR7</f>
        <v>78.23</v>
      </c>
      <c r="DS6" s="52">
        <f t="shared" si="8"/>
        <v>78.87</v>
      </c>
      <c r="DT6" s="52">
        <f t="shared" si="8"/>
        <v>41.79</v>
      </c>
      <c r="DU6" s="52">
        <f t="shared" si="8"/>
        <v>43.44</v>
      </c>
      <c r="DV6" s="52">
        <f t="shared" si="8"/>
        <v>51.87</v>
      </c>
      <c r="DW6" s="52">
        <f t="shared" si="8"/>
        <v>52.33</v>
      </c>
      <c r="DX6" s="52">
        <f t="shared" si="8"/>
        <v>52.35</v>
      </c>
      <c r="DY6" s="50" t="str">
        <f>IF(DY7="-","【-】","【"&amp;SUBSTITUTE(TEXT(DY7,"#,##0.00"),"-","△")&amp;"】")</f>
        <v>【49.06】</v>
      </c>
      <c r="DZ6" s="52">
        <f t="shared" ref="DZ6:EI6" si="9">DZ7</f>
        <v>0.18</v>
      </c>
      <c r="EA6" s="52">
        <f>EA7</f>
        <v>0.06</v>
      </c>
      <c r="EB6" s="52">
        <f>EB7</f>
        <v>0.69</v>
      </c>
      <c r="EC6" s="52">
        <f>EC7</f>
        <v>0.23</v>
      </c>
      <c r="ED6" s="52">
        <f t="shared" si="9"/>
        <v>0.28000000000000003</v>
      </c>
      <c r="EE6" s="52">
        <f t="shared" si="9"/>
        <v>0.32</v>
      </c>
      <c r="EF6" s="52">
        <f t="shared" si="9"/>
        <v>0.21</v>
      </c>
      <c r="EG6" s="52">
        <f t="shared" si="9"/>
        <v>0.28000000000000003</v>
      </c>
      <c r="EH6" s="52">
        <f t="shared" si="9"/>
        <v>0.77</v>
      </c>
      <c r="EI6" s="52">
        <f t="shared" si="9"/>
        <v>0.24</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151000</v>
      </c>
      <c r="L7" s="54" t="s">
        <v>95</v>
      </c>
      <c r="M7" s="55">
        <v>1</v>
      </c>
      <c r="N7" s="55">
        <v>56392</v>
      </c>
      <c r="O7" s="56" t="s">
        <v>96</v>
      </c>
      <c r="P7" s="56">
        <v>94.8</v>
      </c>
      <c r="Q7" s="55">
        <v>342</v>
      </c>
      <c r="R7" s="55">
        <v>89793</v>
      </c>
      <c r="S7" s="54" t="s">
        <v>97</v>
      </c>
      <c r="T7" s="57">
        <v>125.77</v>
      </c>
      <c r="U7" s="57">
        <v>126.07</v>
      </c>
      <c r="V7" s="57">
        <v>129.22999999999999</v>
      </c>
      <c r="W7" s="57">
        <v>127.01</v>
      </c>
      <c r="X7" s="57">
        <v>131.91</v>
      </c>
      <c r="Y7" s="57">
        <v>121.58</v>
      </c>
      <c r="Z7" s="57">
        <v>121.19</v>
      </c>
      <c r="AA7" s="57">
        <v>116.96</v>
      </c>
      <c r="AB7" s="57">
        <v>117.47</v>
      </c>
      <c r="AC7" s="58">
        <v>115.38</v>
      </c>
      <c r="AD7" s="57">
        <v>118.49</v>
      </c>
      <c r="AE7" s="57">
        <v>0</v>
      </c>
      <c r="AF7" s="57">
        <v>0</v>
      </c>
      <c r="AG7" s="57">
        <v>0</v>
      </c>
      <c r="AH7" s="57">
        <v>0</v>
      </c>
      <c r="AI7" s="57">
        <v>0</v>
      </c>
      <c r="AJ7" s="57">
        <v>22.44</v>
      </c>
      <c r="AK7" s="57">
        <v>18.82</v>
      </c>
      <c r="AL7" s="57">
        <v>50.25</v>
      </c>
      <c r="AM7" s="57">
        <v>51.91</v>
      </c>
      <c r="AN7" s="57">
        <v>53.86</v>
      </c>
      <c r="AO7" s="57">
        <v>19.579999999999998</v>
      </c>
      <c r="AP7" s="57">
        <v>885.81</v>
      </c>
      <c r="AQ7" s="57">
        <v>1180.3499999999999</v>
      </c>
      <c r="AR7" s="57">
        <v>1131.8900000000001</v>
      </c>
      <c r="AS7" s="57">
        <v>1200.96</v>
      </c>
      <c r="AT7" s="57">
        <v>901.47</v>
      </c>
      <c r="AU7" s="57">
        <v>345.05</v>
      </c>
      <c r="AV7" s="57">
        <v>379.14</v>
      </c>
      <c r="AW7" s="57">
        <v>655.75</v>
      </c>
      <c r="AX7" s="57">
        <v>578.19000000000005</v>
      </c>
      <c r="AY7" s="57">
        <v>638.35</v>
      </c>
      <c r="AZ7" s="57">
        <v>436.32</v>
      </c>
      <c r="BA7" s="57">
        <v>58.31</v>
      </c>
      <c r="BB7" s="57">
        <v>48.07</v>
      </c>
      <c r="BC7" s="57">
        <v>40.590000000000003</v>
      </c>
      <c r="BD7" s="57">
        <v>33.26</v>
      </c>
      <c r="BE7" s="57">
        <v>26.18</v>
      </c>
      <c r="BF7" s="57">
        <v>255.89</v>
      </c>
      <c r="BG7" s="57">
        <v>242.57</v>
      </c>
      <c r="BH7" s="57">
        <v>193.85</v>
      </c>
      <c r="BI7" s="57">
        <v>204.31</v>
      </c>
      <c r="BJ7" s="57">
        <v>214.2</v>
      </c>
      <c r="BK7" s="57">
        <v>238.21</v>
      </c>
      <c r="BL7" s="57">
        <v>130.59</v>
      </c>
      <c r="BM7" s="57">
        <v>130.5</v>
      </c>
      <c r="BN7" s="57">
        <v>131.11000000000001</v>
      </c>
      <c r="BO7" s="57">
        <v>126.03</v>
      </c>
      <c r="BP7" s="57">
        <v>134.59</v>
      </c>
      <c r="BQ7" s="57">
        <v>118.99</v>
      </c>
      <c r="BR7" s="57">
        <v>119.17</v>
      </c>
      <c r="BS7" s="57">
        <v>105.06</v>
      </c>
      <c r="BT7" s="57">
        <v>106.98</v>
      </c>
      <c r="BU7" s="57">
        <v>103.06</v>
      </c>
      <c r="BV7" s="57">
        <v>113.3</v>
      </c>
      <c r="BW7" s="57">
        <v>37.47</v>
      </c>
      <c r="BX7" s="57">
        <v>37.590000000000003</v>
      </c>
      <c r="BY7" s="57">
        <v>37.08</v>
      </c>
      <c r="BZ7" s="57">
        <v>38.29</v>
      </c>
      <c r="CA7" s="57">
        <v>35.51</v>
      </c>
      <c r="CB7" s="57">
        <v>16.850000000000001</v>
      </c>
      <c r="CC7" s="57">
        <v>16.8</v>
      </c>
      <c r="CD7" s="57">
        <v>26.84</v>
      </c>
      <c r="CE7" s="57">
        <v>26.08</v>
      </c>
      <c r="CF7" s="57">
        <v>26.92</v>
      </c>
      <c r="CG7" s="57">
        <v>18.87</v>
      </c>
      <c r="CH7" s="57">
        <v>25.81</v>
      </c>
      <c r="CI7" s="57">
        <v>25.89</v>
      </c>
      <c r="CJ7" s="57">
        <v>44.27</v>
      </c>
      <c r="CK7" s="57">
        <v>42.57</v>
      </c>
      <c r="CL7" s="57">
        <v>37.35</v>
      </c>
      <c r="CM7" s="57">
        <v>57.55</v>
      </c>
      <c r="CN7" s="57">
        <v>57.69</v>
      </c>
      <c r="CO7" s="57">
        <v>40.89</v>
      </c>
      <c r="CP7" s="57">
        <v>41.59</v>
      </c>
      <c r="CQ7" s="57">
        <v>40.29</v>
      </c>
      <c r="CR7" s="57">
        <v>53.39</v>
      </c>
      <c r="CS7" s="57">
        <v>36.44</v>
      </c>
      <c r="CT7" s="57">
        <v>35.409999999999997</v>
      </c>
      <c r="CU7" s="57">
        <v>60.45</v>
      </c>
      <c r="CV7" s="57">
        <v>60.41</v>
      </c>
      <c r="CW7" s="57">
        <v>59.47</v>
      </c>
      <c r="CX7" s="57">
        <v>79.42</v>
      </c>
      <c r="CY7" s="57">
        <v>79.2</v>
      </c>
      <c r="CZ7" s="57">
        <v>61.76</v>
      </c>
      <c r="DA7" s="57">
        <v>62.75</v>
      </c>
      <c r="DB7" s="57">
        <v>61.99</v>
      </c>
      <c r="DC7" s="57">
        <v>76.89</v>
      </c>
      <c r="DD7" s="57">
        <v>64.66</v>
      </c>
      <c r="DE7" s="57">
        <v>65.52</v>
      </c>
      <c r="DF7" s="57">
        <v>65.27</v>
      </c>
      <c r="DG7" s="57">
        <v>66.12</v>
      </c>
      <c r="DH7" s="57">
        <v>66.64</v>
      </c>
      <c r="DI7" s="57">
        <v>57.93</v>
      </c>
      <c r="DJ7" s="57">
        <v>58.88</v>
      </c>
      <c r="DK7" s="57">
        <v>57.11</v>
      </c>
      <c r="DL7" s="57">
        <v>57.57</v>
      </c>
      <c r="DM7" s="57">
        <v>57.63</v>
      </c>
      <c r="DN7" s="57">
        <v>59.52</v>
      </c>
      <c r="DO7" s="57">
        <v>77.36</v>
      </c>
      <c r="DP7" s="57">
        <v>78.34</v>
      </c>
      <c r="DQ7" s="57">
        <v>78.400000000000006</v>
      </c>
      <c r="DR7" s="57">
        <v>78.23</v>
      </c>
      <c r="DS7" s="57">
        <v>78.87</v>
      </c>
      <c r="DT7" s="57">
        <v>41.79</v>
      </c>
      <c r="DU7" s="57">
        <v>43.44</v>
      </c>
      <c r="DV7" s="57">
        <v>51.87</v>
      </c>
      <c r="DW7" s="57">
        <v>52.33</v>
      </c>
      <c r="DX7" s="57">
        <v>52.35</v>
      </c>
      <c r="DY7" s="57">
        <v>49.06</v>
      </c>
      <c r="DZ7" s="57">
        <v>0.18</v>
      </c>
      <c r="EA7" s="57">
        <v>0.06</v>
      </c>
      <c r="EB7" s="57">
        <v>0.69</v>
      </c>
      <c r="EC7" s="57">
        <v>0.23</v>
      </c>
      <c r="ED7" s="57">
        <v>0.28000000000000003</v>
      </c>
      <c r="EE7" s="57">
        <v>0.32</v>
      </c>
      <c r="EF7" s="57">
        <v>0.21</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125.77</v>
      </c>
      <c r="V11" s="65">
        <f>IF(U6="-",NA(),U6)</f>
        <v>126.07</v>
      </c>
      <c r="W11" s="65">
        <f>IF(V6="-",NA(),V6)</f>
        <v>129.22999999999999</v>
      </c>
      <c r="X11" s="65">
        <f>IF(W6="-",NA(),W6)</f>
        <v>127.01</v>
      </c>
      <c r="Y11" s="65">
        <f>IF(X6="-",NA(),X6)</f>
        <v>131.91</v>
      </c>
      <c r="AE11" s="64" t="s">
        <v>23</v>
      </c>
      <c r="AF11" s="65">
        <f>IF(AE6="-",NA(),AE6)</f>
        <v>0</v>
      </c>
      <c r="AG11" s="65">
        <f>IF(AF6="-",NA(),AF6)</f>
        <v>0</v>
      </c>
      <c r="AH11" s="65">
        <f>IF(AG6="-",NA(),AG6)</f>
        <v>0</v>
      </c>
      <c r="AI11" s="65">
        <f>IF(AH6="-",NA(),AH6)</f>
        <v>0</v>
      </c>
      <c r="AJ11" s="65">
        <f>IF(AI6="-",NA(),AI6)</f>
        <v>0</v>
      </c>
      <c r="AP11" s="64" t="s">
        <v>23</v>
      </c>
      <c r="AQ11" s="65">
        <f>IF(AP6="-",NA(),AP6)</f>
        <v>885.81</v>
      </c>
      <c r="AR11" s="65">
        <f>IF(AQ6="-",NA(),AQ6)</f>
        <v>1180.3499999999999</v>
      </c>
      <c r="AS11" s="65">
        <f>IF(AR6="-",NA(),AR6)</f>
        <v>1131.8900000000001</v>
      </c>
      <c r="AT11" s="65">
        <f>IF(AS6="-",NA(),AS6)</f>
        <v>1200.96</v>
      </c>
      <c r="AU11" s="65">
        <f>IF(AT6="-",NA(),AT6)</f>
        <v>901.47</v>
      </c>
      <c r="BA11" s="64" t="s">
        <v>23</v>
      </c>
      <c r="BB11" s="65">
        <f>IF(BA6="-",NA(),BA6)</f>
        <v>58.31</v>
      </c>
      <c r="BC11" s="65">
        <f>IF(BB6="-",NA(),BB6)</f>
        <v>48.07</v>
      </c>
      <c r="BD11" s="65">
        <f>IF(BC6="-",NA(),BC6)</f>
        <v>40.590000000000003</v>
      </c>
      <c r="BE11" s="65">
        <f>IF(BD6="-",NA(),BD6)</f>
        <v>33.26</v>
      </c>
      <c r="BF11" s="65">
        <f>IF(BE6="-",NA(),BE6)</f>
        <v>26.18</v>
      </c>
      <c r="BL11" s="64" t="s">
        <v>23</v>
      </c>
      <c r="BM11" s="65">
        <f>IF(BL6="-",NA(),BL6)</f>
        <v>130.59</v>
      </c>
      <c r="BN11" s="65">
        <f>IF(BM6="-",NA(),BM6)</f>
        <v>130.5</v>
      </c>
      <c r="BO11" s="65">
        <f>IF(BN6="-",NA(),BN6)</f>
        <v>131.11000000000001</v>
      </c>
      <c r="BP11" s="65">
        <f>IF(BO6="-",NA(),BO6)</f>
        <v>126.03</v>
      </c>
      <c r="BQ11" s="65">
        <f>IF(BP6="-",NA(),BP6)</f>
        <v>134.59</v>
      </c>
      <c r="BW11" s="64" t="s">
        <v>23</v>
      </c>
      <c r="BX11" s="65">
        <f>IF(BW6="-",NA(),BW6)</f>
        <v>37.47</v>
      </c>
      <c r="BY11" s="65">
        <f>IF(BX6="-",NA(),BX6)</f>
        <v>37.590000000000003</v>
      </c>
      <c r="BZ11" s="65">
        <f>IF(BY6="-",NA(),BY6)</f>
        <v>37.08</v>
      </c>
      <c r="CA11" s="65">
        <f>IF(BZ6="-",NA(),BZ6)</f>
        <v>38.29</v>
      </c>
      <c r="CB11" s="65">
        <f>IF(CA6="-",NA(),CA6)</f>
        <v>35.51</v>
      </c>
      <c r="CH11" s="64" t="s">
        <v>23</v>
      </c>
      <c r="CI11" s="65">
        <f>IF(CH6="-",NA(),CH6)</f>
        <v>25.81</v>
      </c>
      <c r="CJ11" s="65">
        <f>IF(CI6="-",NA(),CI6)</f>
        <v>25.89</v>
      </c>
      <c r="CK11" s="65">
        <f>IF(CJ6="-",NA(),CJ6)</f>
        <v>44.27</v>
      </c>
      <c r="CL11" s="65">
        <f>IF(CK6="-",NA(),CK6)</f>
        <v>42.57</v>
      </c>
      <c r="CM11" s="65">
        <f>IF(CL6="-",NA(),CL6)</f>
        <v>37.35</v>
      </c>
      <c r="CS11" s="64" t="s">
        <v>23</v>
      </c>
      <c r="CT11" s="65">
        <f>IF(CS6="-",NA(),CS6)</f>
        <v>36.44</v>
      </c>
      <c r="CU11" s="65">
        <f>IF(CT6="-",NA(),CT6)</f>
        <v>35.409999999999997</v>
      </c>
      <c r="CV11" s="65">
        <f>IF(CU6="-",NA(),CU6)</f>
        <v>60.45</v>
      </c>
      <c r="CW11" s="65">
        <f>IF(CV6="-",NA(),CV6)</f>
        <v>60.41</v>
      </c>
      <c r="CX11" s="65">
        <f>IF(CW6="-",NA(),CW6)</f>
        <v>59.47</v>
      </c>
      <c r="DD11" s="64" t="s">
        <v>23</v>
      </c>
      <c r="DE11" s="65">
        <f>IF(DD6="-",NA(),DD6)</f>
        <v>64.66</v>
      </c>
      <c r="DF11" s="65">
        <f>IF(DE6="-",NA(),DE6)</f>
        <v>65.52</v>
      </c>
      <c r="DG11" s="65">
        <f>IF(DF6="-",NA(),DF6)</f>
        <v>65.27</v>
      </c>
      <c r="DH11" s="65">
        <f>IF(DG6="-",NA(),DG6)</f>
        <v>66.12</v>
      </c>
      <c r="DI11" s="65">
        <f>IF(DH6="-",NA(),DH6)</f>
        <v>66.64</v>
      </c>
      <c r="DO11" s="64" t="s">
        <v>23</v>
      </c>
      <c r="DP11" s="65">
        <f>IF(DO6="-",NA(),DO6)</f>
        <v>77.36</v>
      </c>
      <c r="DQ11" s="65">
        <f>IF(DP6="-",NA(),DP6)</f>
        <v>78.34</v>
      </c>
      <c r="DR11" s="65">
        <f>IF(DQ6="-",NA(),DQ6)</f>
        <v>78.400000000000006</v>
      </c>
      <c r="DS11" s="65">
        <f>IF(DR6="-",NA(),DR6)</f>
        <v>78.23</v>
      </c>
      <c r="DT11" s="65">
        <f>IF(DS6="-",NA(),DS6)</f>
        <v>78.87</v>
      </c>
      <c r="DZ11" s="64" t="s">
        <v>23</v>
      </c>
      <c r="EA11" s="65">
        <f>IF(DZ6="-",NA(),DZ6)</f>
        <v>0.18</v>
      </c>
      <c r="EB11" s="65">
        <f>IF(EA6="-",NA(),EA6)</f>
        <v>0.06</v>
      </c>
      <c r="EC11" s="65">
        <f>IF(EB6="-",NA(),EB6)</f>
        <v>0.69</v>
      </c>
      <c r="ED11" s="65">
        <f>IF(EC6="-",NA(),EC6)</f>
        <v>0.23</v>
      </c>
      <c r="EE11" s="65">
        <f>IF(ED6="-",NA(),ED6)</f>
        <v>0.28000000000000003</v>
      </c>
    </row>
    <row r="12" spans="1:140" x14ac:dyDescent="0.15">
      <c r="T12" s="64" t="s">
        <v>24</v>
      </c>
      <c r="U12" s="65">
        <f>IF(Y6="-",NA(),Y6)</f>
        <v>121.58</v>
      </c>
      <c r="V12" s="65">
        <f>IF(Z6="-",NA(),Z6)</f>
        <v>121.19</v>
      </c>
      <c r="W12" s="65">
        <f>IF(AA6="-",NA(),AA6)</f>
        <v>116.96</v>
      </c>
      <c r="X12" s="65">
        <f>IF(AB6="-",NA(),AB6)</f>
        <v>117.47</v>
      </c>
      <c r="Y12" s="65">
        <f>IF(AC6="-",NA(),AC6)</f>
        <v>115.38</v>
      </c>
      <c r="AE12" s="64" t="s">
        <v>24</v>
      </c>
      <c r="AF12" s="65">
        <f>IF(AJ6="-",NA(),AJ6)</f>
        <v>22.44</v>
      </c>
      <c r="AG12" s="65">
        <f t="shared" ref="AG12:AJ12" si="10">IF(AK6="-",NA(),AK6)</f>
        <v>18.82</v>
      </c>
      <c r="AH12" s="65">
        <f t="shared" si="10"/>
        <v>50.25</v>
      </c>
      <c r="AI12" s="65">
        <f t="shared" si="10"/>
        <v>51.91</v>
      </c>
      <c r="AJ12" s="65">
        <f t="shared" si="10"/>
        <v>53.86</v>
      </c>
      <c r="AP12" s="64" t="s">
        <v>24</v>
      </c>
      <c r="AQ12" s="65">
        <f>IF(AU6="-",NA(),AU6)</f>
        <v>345.05</v>
      </c>
      <c r="AR12" s="65">
        <f t="shared" ref="AR12:AU12" si="11">IF(AV6="-",NA(),AV6)</f>
        <v>379.14</v>
      </c>
      <c r="AS12" s="65">
        <f t="shared" si="11"/>
        <v>655.75</v>
      </c>
      <c r="AT12" s="65">
        <f t="shared" si="11"/>
        <v>578.19000000000005</v>
      </c>
      <c r="AU12" s="65">
        <f t="shared" si="11"/>
        <v>638.35</v>
      </c>
      <c r="BA12" s="64" t="s">
        <v>24</v>
      </c>
      <c r="BB12" s="65">
        <f>IF(BF6="-",NA(),BF6)</f>
        <v>255.89</v>
      </c>
      <c r="BC12" s="65">
        <f t="shared" ref="BC12:BF12" si="12">IF(BG6="-",NA(),BG6)</f>
        <v>242.57</v>
      </c>
      <c r="BD12" s="65">
        <f t="shared" si="12"/>
        <v>193.85</v>
      </c>
      <c r="BE12" s="65">
        <f t="shared" si="12"/>
        <v>204.31</v>
      </c>
      <c r="BF12" s="65">
        <f t="shared" si="12"/>
        <v>214.2</v>
      </c>
      <c r="BL12" s="64" t="s">
        <v>24</v>
      </c>
      <c r="BM12" s="65">
        <f>IF(BQ6="-",NA(),BQ6)</f>
        <v>118.99</v>
      </c>
      <c r="BN12" s="65">
        <f t="shared" ref="BN12:BQ12" si="13">IF(BR6="-",NA(),BR6)</f>
        <v>119.17</v>
      </c>
      <c r="BO12" s="65">
        <f t="shared" si="13"/>
        <v>105.06</v>
      </c>
      <c r="BP12" s="65">
        <f t="shared" si="13"/>
        <v>106.98</v>
      </c>
      <c r="BQ12" s="65">
        <f t="shared" si="13"/>
        <v>103.06</v>
      </c>
      <c r="BW12" s="64" t="s">
        <v>24</v>
      </c>
      <c r="BX12" s="65">
        <f>IF(CB6="-",NA(),CB6)</f>
        <v>16.850000000000001</v>
      </c>
      <c r="BY12" s="65">
        <f t="shared" ref="BY12:CB12" si="14">IF(CC6="-",NA(),CC6)</f>
        <v>16.8</v>
      </c>
      <c r="BZ12" s="65">
        <f t="shared" si="14"/>
        <v>26.84</v>
      </c>
      <c r="CA12" s="65">
        <f t="shared" si="14"/>
        <v>26.08</v>
      </c>
      <c r="CB12" s="65">
        <f t="shared" si="14"/>
        <v>26.92</v>
      </c>
      <c r="CH12" s="64" t="s">
        <v>24</v>
      </c>
      <c r="CI12" s="65">
        <f>IF(CM6="-",NA(),CM6)</f>
        <v>57.55</v>
      </c>
      <c r="CJ12" s="65">
        <f t="shared" ref="CJ12:CM12" si="15">IF(CN6="-",NA(),CN6)</f>
        <v>57.69</v>
      </c>
      <c r="CK12" s="65">
        <f t="shared" si="15"/>
        <v>40.89</v>
      </c>
      <c r="CL12" s="65">
        <f t="shared" si="15"/>
        <v>41.59</v>
      </c>
      <c r="CM12" s="65">
        <f t="shared" si="15"/>
        <v>40.29</v>
      </c>
      <c r="CS12" s="64" t="s">
        <v>24</v>
      </c>
      <c r="CT12" s="65">
        <f>IF(CX6="-",NA(),CX6)</f>
        <v>79.42</v>
      </c>
      <c r="CU12" s="65">
        <f t="shared" ref="CU12:CX12" si="16">IF(CY6="-",NA(),CY6)</f>
        <v>79.2</v>
      </c>
      <c r="CV12" s="65">
        <f t="shared" si="16"/>
        <v>61.76</v>
      </c>
      <c r="CW12" s="65">
        <f t="shared" si="16"/>
        <v>62.75</v>
      </c>
      <c r="CX12" s="65">
        <f t="shared" si="16"/>
        <v>61.99</v>
      </c>
      <c r="DD12" s="64" t="s">
        <v>24</v>
      </c>
      <c r="DE12" s="65">
        <f>IF(DI6="-",NA(),DI6)</f>
        <v>57.93</v>
      </c>
      <c r="DF12" s="65">
        <f t="shared" ref="DF12:DI12" si="17">IF(DJ6="-",NA(),DJ6)</f>
        <v>58.88</v>
      </c>
      <c r="DG12" s="65">
        <f t="shared" si="17"/>
        <v>57.11</v>
      </c>
      <c r="DH12" s="65">
        <f t="shared" si="17"/>
        <v>57.57</v>
      </c>
      <c r="DI12" s="65">
        <f t="shared" si="17"/>
        <v>57.63</v>
      </c>
      <c r="DO12" s="64" t="s">
        <v>24</v>
      </c>
      <c r="DP12" s="65">
        <f>IF(DT6="-",NA(),DT6)</f>
        <v>41.79</v>
      </c>
      <c r="DQ12" s="65">
        <f t="shared" ref="DQ12:DT12" si="18">IF(DU6="-",NA(),DU6)</f>
        <v>43.44</v>
      </c>
      <c r="DR12" s="65">
        <f t="shared" si="18"/>
        <v>51.87</v>
      </c>
      <c r="DS12" s="65">
        <f t="shared" si="18"/>
        <v>52.33</v>
      </c>
      <c r="DT12" s="65">
        <f t="shared" si="18"/>
        <v>52.35</v>
      </c>
      <c r="DZ12" s="64" t="s">
        <v>24</v>
      </c>
      <c r="EA12" s="65">
        <f>IF(EE6="-",NA(),EE6)</f>
        <v>0.32</v>
      </c>
      <c r="EB12" s="65">
        <f t="shared" ref="EB12:EE12" si="19">IF(EF6="-",NA(),EF6)</f>
        <v>0.21</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堀田　崇広</cp:lastModifiedBy>
  <cp:lastPrinted>2022-01-13T02:52:59Z</cp:lastPrinted>
  <dcterms:created xsi:type="dcterms:W3CDTF">2021-12-03T08:59:27Z</dcterms:created>
  <dcterms:modified xsi:type="dcterms:W3CDTF">2022-01-28T01:26:17Z</dcterms:modified>
  <cp:category/>
</cp:coreProperties>
</file>