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5_疑義（総務省）\"/>
    </mc:Choice>
  </mc:AlternateContent>
  <workbookProtection workbookPassword="9D77" lockStructure="1"/>
  <bookViews>
    <workbookView xWindow="0" yWindow="0" windowWidth="19200" windowHeight="68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DD7" i="5"/>
  <c r="DC7" i="5"/>
  <c r="DB7" i="5"/>
  <c r="DA7" i="5"/>
  <c r="CZ7" i="5"/>
  <c r="CN7" i="5"/>
  <c r="CM7" i="5"/>
  <c r="BZ7" i="5"/>
  <c r="MA53" i="4" s="1"/>
  <c r="BY7" i="5"/>
  <c r="BX7" i="5"/>
  <c r="BW7" i="5"/>
  <c r="BV7" i="5"/>
  <c r="BU7" i="5"/>
  <c r="BT7" i="5"/>
  <c r="BS7" i="5"/>
  <c r="BR7" i="5"/>
  <c r="JV52" i="4" s="1"/>
  <c r="BQ7" i="5"/>
  <c r="BO7" i="5"/>
  <c r="BN7" i="5"/>
  <c r="BM7" i="5"/>
  <c r="BL7" i="5"/>
  <c r="BK7" i="5"/>
  <c r="BJ7" i="5"/>
  <c r="BI7" i="5"/>
  <c r="BH7" i="5"/>
  <c r="BG7" i="5"/>
  <c r="BF7" i="5"/>
  <c r="BD7" i="5"/>
  <c r="BC7" i="5"/>
  <c r="BB7" i="5"/>
  <c r="BA7" i="5"/>
  <c r="AZ7" i="5"/>
  <c r="U53" i="4" s="1"/>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MA52" i="4"/>
  <c r="LH52" i="4"/>
  <c r="KO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KO31" i="4"/>
  <c r="JV31" i="4"/>
  <c r="JC31" i="4"/>
  <c r="HJ31" i="4"/>
  <c r="GQ31" i="4"/>
  <c r="FX31" i="4"/>
  <c r="FE31" i="4"/>
  <c r="EL31" i="4"/>
  <c r="CS31" i="4"/>
  <c r="BZ31" i="4"/>
  <c r="BG31" i="4"/>
  <c r="U31" i="4"/>
  <c r="LJ10" i="4"/>
  <c r="JQ10" i="4"/>
  <c r="HX10" i="4"/>
  <c r="CF10" i="4"/>
  <c r="B10" i="4"/>
  <c r="LJ8" i="4"/>
  <c r="JQ8" i="4"/>
  <c r="HX8" i="4"/>
  <c r="FJ8" i="4"/>
  <c r="DU8" i="4"/>
  <c r="CF8" i="4"/>
  <c r="AQ8" i="4"/>
  <c r="BZ76" i="4" l="1"/>
  <c r="MI76" i="4"/>
  <c r="HJ51" i="4"/>
  <c r="MA30" i="4"/>
  <c r="CS51" i="4"/>
  <c r="HJ30" i="4"/>
  <c r="IT76" i="4"/>
  <c r="CS30" i="4"/>
  <c r="MA51" i="4"/>
  <c r="C11" i="5"/>
  <c r="D11" i="5"/>
  <c r="E11" i="5"/>
  <c r="B11" i="5"/>
  <c r="BK76" i="4" l="1"/>
  <c r="LH51" i="4"/>
  <c r="LT76" i="4"/>
  <c r="GQ51" i="4"/>
  <c r="LH30" i="4"/>
  <c r="IE76" i="4"/>
  <c r="BZ51" i="4"/>
  <c r="GQ30" i="4"/>
  <c r="BZ30" i="4"/>
  <c r="FX30" i="4"/>
  <c r="BG30" i="4"/>
  <c r="KO51" i="4"/>
  <c r="AV76" i="4"/>
  <c r="BG51" i="4"/>
  <c r="LE76" i="4"/>
  <c r="FX51" i="4"/>
  <c r="KO30" i="4"/>
  <c r="HP76" i="4"/>
  <c r="KP76" i="4"/>
  <c r="HA76" i="4"/>
  <c r="AN51" i="4"/>
  <c r="FE30" i="4"/>
  <c r="AN30" i="4"/>
  <c r="JV30" i="4"/>
  <c r="AG76" i="4"/>
  <c r="JV51" i="4"/>
  <c r="FE51" i="4"/>
  <c r="KA76" i="4"/>
  <c r="EL51" i="4"/>
  <c r="JC30" i="4"/>
  <c r="GL76" i="4"/>
  <c r="EL30" i="4"/>
  <c r="U51" i="4"/>
  <c r="JC51" i="4"/>
  <c r="U30" i="4"/>
  <c r="R76" i="4"/>
</calcChain>
</file>

<file path=xl/sharedStrings.xml><?xml version="1.0" encoding="utf-8"?>
<sst xmlns="http://schemas.openxmlformats.org/spreadsheetml/2006/main" count="278" uniqueCount="127">
  <si>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</si>
  <si>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</si>
  <si>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</si>
  <si>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</si>
  <si>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</si>
  <si>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</si>
  <si>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</si>
  <si>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</si>
  <si>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</si>
  <si>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</si>
  <si>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</si>
  <si>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</si>
  <si>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</si>
  <si>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</si>
  <si>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</si>
  <si>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</si>
  <si>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</si>
  <si>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</si>
  <si>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</si>
  <si>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</si>
  <si>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</si>
  <si>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</si>
  <si>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</si>
  <si>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</si>
  <si>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</si>
  <si>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</si>
  <si>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</si>
  <si>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</si>
  <si>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</si>
  <si>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</si>
  <si>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</si>
  <si>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</si>
  <si>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</si>
  <si>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</si>
  <si>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</si>
  <si>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</si>
  <si>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</si>
  <si>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</si>
  <si>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</si>
  <si>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</si>
  <si>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</si>
  <si>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</si>
  <si>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</si>
  <si>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</si>
  <si>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</si>
  <si>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</si>
  <si>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</si>
  <si>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</si>
  <si>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</si>
  <si>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</si>
  <si>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</si>
  <si>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</si>
  <si>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</si>
  <si>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</si>
  <si>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</si>
  <si>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</si>
  <si>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</si>
  <si>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</si>
  <si>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</si>
  <si>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</si>
  <si>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</si>
  <si>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</si>
  <si>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</si>
  <si>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</si>
  <si>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</si>
  <si>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</si>
  <si>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</si>
  <si>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</si>
  <si>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</si>
  <si>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</si>
  <si>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</si>
  <si>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</si>
  <si>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</si>
  <si>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</si>
  <si>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</si>
  <si>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</si>
  <si>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</si>
  <si>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</si>
  <si>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</si>
  <si>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</si>
  <si>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</si>
  <si>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</si>
  <si>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</si>
  <si>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</si>
  <si>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</si>
  <si>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</si>
  <si>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</si>
  <si>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</si>
  <si>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</si>
  <si>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</si>
  <si>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</si>
  <si>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</si>
  <si>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</si>
  <si>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</si>
  <si>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</si>
  <si>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</si>
  <si>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</si>
  <si>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</si>
  <si>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</si>
  <si>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</si>
  <si>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</si>
  <si>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</si>
  <si>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</si>
  <si>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</si>
  <si>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</si>
  <si>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</si>
  <si>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</si>
  <si>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</si>
  <si>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</si>
  <si>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</si>
  <si>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</si>
  <si>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</si>
  <si>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</si>
  <si>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</si>
  <si>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</si>
  <si>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</si>
  <si>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</si>
  <si>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</si>
  <si>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</si>
  <si>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</si>
  <si>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</si>
  <si>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</si>
  <si>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・⑦土佐堀地下駐車場は道路付属物（道路法第2条第2項）であり、敷地の地価を計上しておりません。
・⑧設備投資見込額は、今後10年間で見込む建設改良費・修繕費等の金額です。土佐堀地下駐車場は機械式駐車場の為、更新費用が多額となっております。（設備投資見込額はR3.6.30現在のものです）
・⑩企業債の残高はありません。</t>
    <rPh sb="2" eb="5">
      <t>トサボリ</t>
    </rPh>
    <rPh sb="5" eb="7">
      <t>チカ</t>
    </rPh>
    <rPh sb="7" eb="10">
      <t>チュウシャジョウ</t>
    </rPh>
    <rPh sb="85" eb="88">
      <t>トサボリ</t>
    </rPh>
    <phoneticPr fontId="16"/>
  </si>
  <si>
    <t>・各種利用促進策を実施し、効率的な管理運営を行っておりますが、上記のとおり土佐堀地下駐車場は機械式駐車場であるため、設備機器の維持管理費等が多額となっており、収支状況が低い水準で推移しております。また、コロナ禍の影響により減少しているため、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シュウシ</t>
    </rPh>
    <rPh sb="81" eb="83">
      <t>ジョウキョウ</t>
    </rPh>
    <rPh sb="84" eb="85">
      <t>ヒク</t>
    </rPh>
    <rPh sb="86" eb="88">
      <t>スイジュン</t>
    </rPh>
    <rPh sb="89" eb="91">
      <t>スイイ</t>
    </rPh>
    <rPh sb="104" eb="105">
      <t>カ</t>
    </rPh>
    <rPh sb="106" eb="108">
      <t>エイキョウ</t>
    </rPh>
    <rPh sb="111" eb="113">
      <t>ゲンショウ</t>
    </rPh>
    <rPh sb="157" eb="160">
      <t>トサボリ</t>
    </rPh>
    <rPh sb="160" eb="162">
      <t>チカ</t>
    </rPh>
    <phoneticPr fontId="16"/>
  </si>
  <si>
    <t>・⑪収容台数に対する一日当たり平均駐車台数の割合をいいます。
　類似施設と比べて数値が低くなっておりますが、大阪市内のビジネス街及び繁華街に位置しており、長時間利用の車両が多いことが要因です。また、R2はコロナ禍の影響により減少しております。</t>
    <rPh sb="105" eb="106">
      <t>カ</t>
    </rPh>
    <rPh sb="107" eb="109">
      <t>エイキョウ</t>
    </rPh>
    <rPh sb="112" eb="114">
      <t>ゲンショウ</t>
    </rPh>
    <phoneticPr fontId="5"/>
  </si>
  <si>
    <t>土佐堀地下駐車場</t>
    <rPh sb="0" eb="5">
      <t>トサボリチカ</t>
    </rPh>
    <rPh sb="5" eb="8">
      <t>チュウシャジョウ</t>
    </rPh>
    <phoneticPr fontId="2"/>
  </si>
  <si>
    <t>・①収益的収支比率は、黒字であれば100％以上となる指標です。経年比較で見た場合に、類似施設と比較し、低い水準となっていますが、これは設備の維持管理費用が多額であることが主な要因です。
・②③他会計補助金はありません。
・④売上高GOP比率は、施設の営業に関する収益性を表す指標です。類似施設と比較し、H29以降は下回っております。
・⑤EBITDAとは、営業収益と同様、その経年の推移を見て企業の収益が継続して成長しているかどうかを判断するための指標です。類似施設と比較し、低い水準となっております。当該傾向の主な要因は、①と同様です。
・H28は大阪市の修繕費等の経費支出が含まれておりません。</t>
    <rPh sb="51" eb="52">
      <t>ヒク</t>
    </rPh>
    <rPh sb="72" eb="74">
      <t>カンリ</t>
    </rPh>
    <rPh sb="77" eb="79">
      <t>タガク</t>
    </rPh>
    <rPh sb="142" eb="144">
      <t>ルイジ</t>
    </rPh>
    <rPh sb="144" eb="146">
      <t>シセツ</t>
    </rPh>
    <rPh sb="147" eb="149">
      <t>ヒカク</t>
    </rPh>
    <rPh sb="154" eb="156">
      <t>イコウ</t>
    </rPh>
    <rPh sb="229" eb="231">
      <t>ルイジ</t>
    </rPh>
    <rPh sb="231" eb="233">
      <t>シセツ</t>
    </rPh>
    <rPh sb="234" eb="236">
      <t>ヒカク</t>
    </rPh>
    <rPh sb="238" eb="239">
      <t>ヒク</t>
    </rPh>
    <rPh sb="240" eb="242">
      <t>スイジュン</t>
    </rPh>
    <rPh sb="264" eb="266">
      <t>ドウヨウ</t>
    </rPh>
    <rPh sb="275" eb="278">
      <t>オオサカシ</t>
    </rPh>
    <rPh sb="279" eb="282">
      <t>シュウゼンヒ</t>
    </rPh>
    <rPh sb="282" eb="283">
      <t>トウ</t>
    </rPh>
    <rPh sb="284" eb="286">
      <t>ケイヒ</t>
    </rPh>
    <rPh sb="286" eb="288">
      <t>シシュツ</t>
    </rPh>
    <rPh sb="289" eb="290">
      <t>フク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</si>
</sst>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142</c:v>
                </c:pt>
                <c:pt idx="1">
                  <c:v>85.7</c:v>
                </c:pt>
                <c:pt idx="2">
                  <c:v>72</c:v>
                </c:pt>
                <c:pt idx="3">
                  <c:v>45.8</c:v>
                </c:pt>
                <c:pt idx="4">
                  <c:v>50.9</c:v>
                </c:pt>
              </c:numCache>
            </c:numRef>
          </c:val>
          <c:extLst>
            <c:ext xmlns:c16="http://schemas.microsoft.com/office/drawing/2014/chart" uri="{C3380CC4-5D6E-409C-BE32-E72D297353CC}">
              <c16:uniqueId val="{00000000-D270-44EC-82FE-61765DA1576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D270-44EC-82FE-61765DA1576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66-4A10-9924-362325DFF72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2466-4A10-9924-362325DFF72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715-4266-97B0-7681FF3536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15-4266-97B0-7681FF3536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B5C-419C-87D0-91D61A2472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B5C-419C-87D0-91D61A24723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25-41F8-8543-5ECE5935A5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3825-41F8-8543-5ECE5935A5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756-4024-B60A-F9C31EEE03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4756-4024-B60A-F9C31EEE03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74.8</c:v>
                </c:pt>
                <c:pt idx="1">
                  <c:v>71</c:v>
                </c:pt>
                <c:pt idx="2">
                  <c:v>67.099999999999994</c:v>
                </c:pt>
                <c:pt idx="3">
                  <c:v>63.3</c:v>
                </c:pt>
                <c:pt idx="4">
                  <c:v>50.5</c:v>
                </c:pt>
              </c:numCache>
            </c:numRef>
          </c:val>
          <c:extLst>
            <c:ext xmlns:c16="http://schemas.microsoft.com/office/drawing/2014/chart" uri="{C3380CC4-5D6E-409C-BE32-E72D297353CC}">
              <c16:uniqueId val="{00000000-A6DF-4DF6-B6E6-C9EACD040C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A6DF-4DF6-B6E6-C9EACD040C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c:v>
                </c:pt>
                <c:pt idx="1">
                  <c:v>-16.7</c:v>
                </c:pt>
                <c:pt idx="2">
                  <c:v>-39</c:v>
                </c:pt>
                <c:pt idx="3">
                  <c:v>-118.3</c:v>
                </c:pt>
                <c:pt idx="4">
                  <c:v>-96.3</c:v>
                </c:pt>
              </c:numCache>
            </c:numRef>
          </c:val>
          <c:extLst>
            <c:ext xmlns:c16="http://schemas.microsoft.com/office/drawing/2014/chart" uri="{C3380CC4-5D6E-409C-BE32-E72D297353CC}">
              <c16:uniqueId val="{00000000-94F4-4189-A53F-E9C9C29C8B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94F4-4189-A53F-E9C9C29C8B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20818</c:v>
                </c:pt>
                <c:pt idx="1">
                  <c:v>-11567</c:v>
                </c:pt>
                <c:pt idx="2">
                  <c:v>-26056</c:v>
                </c:pt>
                <c:pt idx="3">
                  <c:v>-79844</c:v>
                </c:pt>
                <c:pt idx="4">
                  <c:v>-53909</c:v>
                </c:pt>
              </c:numCache>
            </c:numRef>
          </c:val>
          <c:extLst>
            <c:ext xmlns:c16="http://schemas.microsoft.com/office/drawing/2014/chart" uri="{C3380CC4-5D6E-409C-BE32-E72D297353CC}">
              <c16:uniqueId val="{00000000-0021-4107-8A9F-A00349FC834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0021-4107-8A9F-A00349FC834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土佐堀地下駐車場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8314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142</v>
      </c>
      <c r="V31" s="118"/>
      <c r="W31" s="118"/>
      <c r="X31" s="118"/>
      <c r="Y31" s="118"/>
      <c r="Z31" s="118"/>
      <c r="AA31" s="118"/>
      <c r="AB31" s="118"/>
      <c r="AC31" s="118"/>
      <c r="AD31" s="118"/>
      <c r="AE31" s="118"/>
      <c r="AF31" s="118"/>
      <c r="AG31" s="118"/>
      <c r="AH31" s="118"/>
      <c r="AI31" s="118"/>
      <c r="AJ31" s="118"/>
      <c r="AK31" s="118"/>
      <c r="AL31" s="118"/>
      <c r="AM31" s="118"/>
      <c r="AN31" s="118">
        <f>データ!Z7</f>
        <v>85.7</v>
      </c>
      <c r="AO31" s="118"/>
      <c r="AP31" s="118"/>
      <c r="AQ31" s="118"/>
      <c r="AR31" s="118"/>
      <c r="AS31" s="118"/>
      <c r="AT31" s="118"/>
      <c r="AU31" s="118"/>
      <c r="AV31" s="118"/>
      <c r="AW31" s="118"/>
      <c r="AX31" s="118"/>
      <c r="AY31" s="118"/>
      <c r="AZ31" s="118"/>
      <c r="BA31" s="118"/>
      <c r="BB31" s="118"/>
      <c r="BC31" s="118"/>
      <c r="BD31" s="118"/>
      <c r="BE31" s="118"/>
      <c r="BF31" s="118"/>
      <c r="BG31" s="118">
        <f>データ!AA7</f>
        <v>72</v>
      </c>
      <c r="BH31" s="118"/>
      <c r="BI31" s="118"/>
      <c r="BJ31" s="118"/>
      <c r="BK31" s="118"/>
      <c r="BL31" s="118"/>
      <c r="BM31" s="118"/>
      <c r="BN31" s="118"/>
      <c r="BO31" s="118"/>
      <c r="BP31" s="118"/>
      <c r="BQ31" s="118"/>
      <c r="BR31" s="118"/>
      <c r="BS31" s="118"/>
      <c r="BT31" s="118"/>
      <c r="BU31" s="118"/>
      <c r="BV31" s="118"/>
      <c r="BW31" s="118"/>
      <c r="BX31" s="118"/>
      <c r="BY31" s="118"/>
      <c r="BZ31" s="118">
        <f>データ!AB7</f>
        <v>45.8</v>
      </c>
      <c r="CA31" s="118"/>
      <c r="CB31" s="118"/>
      <c r="CC31" s="118"/>
      <c r="CD31" s="118"/>
      <c r="CE31" s="118"/>
      <c r="CF31" s="118"/>
      <c r="CG31" s="118"/>
      <c r="CH31" s="118"/>
      <c r="CI31" s="118"/>
      <c r="CJ31" s="118"/>
      <c r="CK31" s="118"/>
      <c r="CL31" s="118"/>
      <c r="CM31" s="118"/>
      <c r="CN31" s="118"/>
      <c r="CO31" s="118"/>
      <c r="CP31" s="118"/>
      <c r="CQ31" s="118"/>
      <c r="CR31" s="118"/>
      <c r="CS31" s="118">
        <f>データ!AC7</f>
        <v>50.9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74.8</v>
      </c>
      <c r="JD31" s="120"/>
      <c r="JE31" s="120"/>
      <c r="JF31" s="120"/>
      <c r="JG31" s="120"/>
      <c r="JH31" s="120"/>
      <c r="JI31" s="120"/>
      <c r="JJ31" s="120"/>
      <c r="JK31" s="120"/>
      <c r="JL31" s="120"/>
      <c r="JM31" s="120"/>
      <c r="JN31" s="120"/>
      <c r="JO31" s="120"/>
      <c r="JP31" s="120"/>
      <c r="JQ31" s="120"/>
      <c r="JR31" s="120"/>
      <c r="JS31" s="120"/>
      <c r="JT31" s="120"/>
      <c r="JU31" s="121"/>
      <c r="JV31" s="119">
        <f>データ!DL7</f>
        <v>71</v>
      </c>
      <c r="JW31" s="120"/>
      <c r="JX31" s="120"/>
      <c r="JY31" s="120"/>
      <c r="JZ31" s="120"/>
      <c r="KA31" s="120"/>
      <c r="KB31" s="120"/>
      <c r="KC31" s="120"/>
      <c r="KD31" s="120"/>
      <c r="KE31" s="120"/>
      <c r="KF31" s="120"/>
      <c r="KG31" s="120"/>
      <c r="KH31" s="120"/>
      <c r="KI31" s="120"/>
      <c r="KJ31" s="120"/>
      <c r="KK31" s="120"/>
      <c r="KL31" s="120"/>
      <c r="KM31" s="120"/>
      <c r="KN31" s="121"/>
      <c r="KO31" s="119">
        <f>データ!DM7</f>
        <v>67.099999999999994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63.3</v>
      </c>
      <c r="LI31" s="120"/>
      <c r="LJ31" s="120"/>
      <c r="LK31" s="120"/>
      <c r="LL31" s="120"/>
      <c r="LM31" s="120"/>
      <c r="LN31" s="120"/>
      <c r="LO31" s="120"/>
      <c r="LP31" s="120"/>
      <c r="LQ31" s="120"/>
      <c r="LR31" s="120"/>
      <c r="LS31" s="120"/>
      <c r="LT31" s="120"/>
      <c r="LU31" s="120"/>
      <c r="LV31" s="120"/>
      <c r="LW31" s="120"/>
      <c r="LX31" s="120"/>
      <c r="LY31" s="120"/>
      <c r="LZ31" s="121"/>
      <c r="MA31" s="119">
        <f>データ!DO7</f>
        <v>50.5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122</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124</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v>
      </c>
      <c r="EM52" s="118"/>
      <c r="EN52" s="118"/>
      <c r="EO52" s="118"/>
      <c r="EP52" s="118"/>
      <c r="EQ52" s="118"/>
      <c r="ER52" s="118"/>
      <c r="ES52" s="118"/>
      <c r="ET52" s="118"/>
      <c r="EU52" s="118"/>
      <c r="EV52" s="118"/>
      <c r="EW52" s="118"/>
      <c r="EX52" s="118"/>
      <c r="EY52" s="118"/>
      <c r="EZ52" s="118"/>
      <c r="FA52" s="118"/>
      <c r="FB52" s="118"/>
      <c r="FC52" s="118"/>
      <c r="FD52" s="118"/>
      <c r="FE52" s="118">
        <f>データ!BG7</f>
        <v>-16.7</v>
      </c>
      <c r="FF52" s="118"/>
      <c r="FG52" s="118"/>
      <c r="FH52" s="118"/>
      <c r="FI52" s="118"/>
      <c r="FJ52" s="118"/>
      <c r="FK52" s="118"/>
      <c r="FL52" s="118"/>
      <c r="FM52" s="118"/>
      <c r="FN52" s="118"/>
      <c r="FO52" s="118"/>
      <c r="FP52" s="118"/>
      <c r="FQ52" s="118"/>
      <c r="FR52" s="118"/>
      <c r="FS52" s="118"/>
      <c r="FT52" s="118"/>
      <c r="FU52" s="118"/>
      <c r="FV52" s="118"/>
      <c r="FW52" s="118"/>
      <c r="FX52" s="118">
        <f>データ!BH7</f>
        <v>-39</v>
      </c>
      <c r="FY52" s="118"/>
      <c r="FZ52" s="118"/>
      <c r="GA52" s="118"/>
      <c r="GB52" s="118"/>
      <c r="GC52" s="118"/>
      <c r="GD52" s="118"/>
      <c r="GE52" s="118"/>
      <c r="GF52" s="118"/>
      <c r="GG52" s="118"/>
      <c r="GH52" s="118"/>
      <c r="GI52" s="118"/>
      <c r="GJ52" s="118"/>
      <c r="GK52" s="118"/>
      <c r="GL52" s="118"/>
      <c r="GM52" s="118"/>
      <c r="GN52" s="118"/>
      <c r="GO52" s="118"/>
      <c r="GP52" s="118"/>
      <c r="GQ52" s="118">
        <f>データ!BI7</f>
        <v>-118.3</v>
      </c>
      <c r="GR52" s="118"/>
      <c r="GS52" s="118"/>
      <c r="GT52" s="118"/>
      <c r="GU52" s="118"/>
      <c r="GV52" s="118"/>
      <c r="GW52" s="118"/>
      <c r="GX52" s="118"/>
      <c r="GY52" s="118"/>
      <c r="GZ52" s="118"/>
      <c r="HA52" s="118"/>
      <c r="HB52" s="118"/>
      <c r="HC52" s="118"/>
      <c r="HD52" s="118"/>
      <c r="HE52" s="118"/>
      <c r="HF52" s="118"/>
      <c r="HG52" s="118"/>
      <c r="HH52" s="118"/>
      <c r="HI52" s="118"/>
      <c r="HJ52" s="118">
        <f>データ!BJ7</f>
        <v>-96.3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20818</v>
      </c>
      <c r="JD52" s="128"/>
      <c r="JE52" s="128"/>
      <c r="JF52" s="128"/>
      <c r="JG52" s="128"/>
      <c r="JH52" s="128"/>
      <c r="JI52" s="128"/>
      <c r="JJ52" s="128"/>
      <c r="JK52" s="128"/>
      <c r="JL52" s="128"/>
      <c r="JM52" s="128"/>
      <c r="JN52" s="128"/>
      <c r="JO52" s="128"/>
      <c r="JP52" s="128"/>
      <c r="JQ52" s="128"/>
      <c r="JR52" s="128"/>
      <c r="JS52" s="128"/>
      <c r="JT52" s="128"/>
      <c r="JU52" s="128"/>
      <c r="JV52" s="128">
        <f>データ!BR7</f>
        <v>-11567</v>
      </c>
      <c r="JW52" s="128"/>
      <c r="JX52" s="128"/>
      <c r="JY52" s="128"/>
      <c r="JZ52" s="128"/>
      <c r="KA52" s="128"/>
      <c r="KB52" s="128"/>
      <c r="KC52" s="128"/>
      <c r="KD52" s="128"/>
      <c r="KE52" s="128"/>
      <c r="KF52" s="128"/>
      <c r="KG52" s="128"/>
      <c r="KH52" s="128"/>
      <c r="KI52" s="128"/>
      <c r="KJ52" s="128"/>
      <c r="KK52" s="128"/>
      <c r="KL52" s="128"/>
      <c r="KM52" s="128"/>
      <c r="KN52" s="128"/>
      <c r="KO52" s="128">
        <f>データ!BS7</f>
        <v>-26056</v>
      </c>
      <c r="KP52" s="128"/>
      <c r="KQ52" s="128"/>
      <c r="KR52" s="128"/>
      <c r="KS52" s="128"/>
      <c r="KT52" s="128"/>
      <c r="KU52" s="128"/>
      <c r="KV52" s="128"/>
      <c r="KW52" s="128"/>
      <c r="KX52" s="128"/>
      <c r="KY52" s="128"/>
      <c r="KZ52" s="128"/>
      <c r="LA52" s="128"/>
      <c r="LB52" s="128"/>
      <c r="LC52" s="128"/>
      <c r="LD52" s="128"/>
      <c r="LE52" s="128"/>
      <c r="LF52" s="128"/>
      <c r="LG52" s="128"/>
      <c r="LH52" s="128">
        <f>データ!BT7</f>
        <v>-79844</v>
      </c>
      <c r="LI52" s="128"/>
      <c r="LJ52" s="128"/>
      <c r="LK52" s="128"/>
      <c r="LL52" s="128"/>
      <c r="LM52" s="128"/>
      <c r="LN52" s="128"/>
      <c r="LO52" s="128"/>
      <c r="LP52" s="128"/>
      <c r="LQ52" s="128"/>
      <c r="LR52" s="128"/>
      <c r="LS52" s="128"/>
      <c r="LT52" s="128"/>
      <c r="LU52" s="128"/>
      <c r="LV52" s="128"/>
      <c r="LW52" s="128"/>
      <c r="LX52" s="128"/>
      <c r="LY52" s="128"/>
      <c r="LZ52" s="128"/>
      <c r="MA52" s="128">
        <f>データ!BU7</f>
        <v>-53909</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158</v>
      </c>
      <c r="V53" s="128"/>
      <c r="W53" s="128"/>
      <c r="X53" s="128"/>
      <c r="Y53" s="128"/>
      <c r="Z53" s="128"/>
      <c r="AA53" s="128"/>
      <c r="AB53" s="128"/>
      <c r="AC53" s="128"/>
      <c r="AD53" s="128"/>
      <c r="AE53" s="128"/>
      <c r="AF53" s="128"/>
      <c r="AG53" s="128"/>
      <c r="AH53" s="128"/>
      <c r="AI53" s="128"/>
      <c r="AJ53" s="128"/>
      <c r="AK53" s="128"/>
      <c r="AL53" s="128"/>
      <c r="AM53" s="128"/>
      <c r="AN53" s="128">
        <f>データ!BA7</f>
        <v>117</v>
      </c>
      <c r="AO53" s="128"/>
      <c r="AP53" s="128"/>
      <c r="AQ53" s="128"/>
      <c r="AR53" s="128"/>
      <c r="AS53" s="128"/>
      <c r="AT53" s="128"/>
      <c r="AU53" s="128"/>
      <c r="AV53" s="128"/>
      <c r="AW53" s="128"/>
      <c r="AX53" s="128"/>
      <c r="AY53" s="128"/>
      <c r="AZ53" s="128"/>
      <c r="BA53" s="128"/>
      <c r="BB53" s="128"/>
      <c r="BC53" s="128"/>
      <c r="BD53" s="128"/>
      <c r="BE53" s="128"/>
      <c r="BF53" s="128"/>
      <c r="BG53" s="128">
        <f>データ!BB7</f>
        <v>96</v>
      </c>
      <c r="BH53" s="128"/>
      <c r="BI53" s="128"/>
      <c r="BJ53" s="128"/>
      <c r="BK53" s="128"/>
      <c r="BL53" s="128"/>
      <c r="BM53" s="128"/>
      <c r="BN53" s="128"/>
      <c r="BO53" s="128"/>
      <c r="BP53" s="128"/>
      <c r="BQ53" s="128"/>
      <c r="BR53" s="128"/>
      <c r="BS53" s="128"/>
      <c r="BT53" s="128"/>
      <c r="BU53" s="128"/>
      <c r="BV53" s="128"/>
      <c r="BW53" s="128"/>
      <c r="BX53" s="128"/>
      <c r="BY53" s="128"/>
      <c r="BZ53" s="128">
        <f>データ!BC7</f>
        <v>37</v>
      </c>
      <c r="CA53" s="128"/>
      <c r="CB53" s="128"/>
      <c r="CC53" s="128"/>
      <c r="CD53" s="128"/>
      <c r="CE53" s="128"/>
      <c r="CF53" s="128"/>
      <c r="CG53" s="128"/>
      <c r="CH53" s="128"/>
      <c r="CI53" s="128"/>
      <c r="CJ53" s="128"/>
      <c r="CK53" s="128"/>
      <c r="CL53" s="128"/>
      <c r="CM53" s="128"/>
      <c r="CN53" s="128"/>
      <c r="CO53" s="128"/>
      <c r="CP53" s="128"/>
      <c r="CQ53" s="128"/>
      <c r="CR53" s="128"/>
      <c r="CS53" s="128">
        <f>データ!BD7</f>
        <v>9617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37773</v>
      </c>
      <c r="JD53" s="128"/>
      <c r="JE53" s="128"/>
      <c r="JF53" s="128"/>
      <c r="JG53" s="128"/>
      <c r="JH53" s="128"/>
      <c r="JI53" s="128"/>
      <c r="JJ53" s="128"/>
      <c r="JK53" s="128"/>
      <c r="JL53" s="128"/>
      <c r="JM53" s="128"/>
      <c r="JN53" s="128"/>
      <c r="JO53" s="128"/>
      <c r="JP53" s="128"/>
      <c r="JQ53" s="128"/>
      <c r="JR53" s="128"/>
      <c r="JS53" s="128"/>
      <c r="JT53" s="128"/>
      <c r="JU53" s="128"/>
      <c r="JV53" s="128">
        <f>データ!BW7</f>
        <v>33351</v>
      </c>
      <c r="JW53" s="128"/>
      <c r="JX53" s="128"/>
      <c r="JY53" s="128"/>
      <c r="JZ53" s="128"/>
      <c r="KA53" s="128"/>
      <c r="KB53" s="128"/>
      <c r="KC53" s="128"/>
      <c r="KD53" s="128"/>
      <c r="KE53" s="128"/>
      <c r="KF53" s="128"/>
      <c r="KG53" s="128"/>
      <c r="KH53" s="128"/>
      <c r="KI53" s="128"/>
      <c r="KJ53" s="128"/>
      <c r="KK53" s="128"/>
      <c r="KL53" s="128"/>
      <c r="KM53" s="128"/>
      <c r="KN53" s="128"/>
      <c r="KO53" s="128">
        <f>データ!BX7</f>
        <v>18755</v>
      </c>
      <c r="KP53" s="128"/>
      <c r="KQ53" s="128"/>
      <c r="KR53" s="128"/>
      <c r="KS53" s="128"/>
      <c r="KT53" s="128"/>
      <c r="KU53" s="128"/>
      <c r="KV53" s="128"/>
      <c r="KW53" s="128"/>
      <c r="KX53" s="128"/>
      <c r="KY53" s="128"/>
      <c r="KZ53" s="128"/>
      <c r="LA53" s="128"/>
      <c r="LB53" s="128"/>
      <c r="LC53" s="128"/>
      <c r="LD53" s="128"/>
      <c r="LE53" s="128"/>
      <c r="LF53" s="128"/>
      <c r="LG53" s="128"/>
      <c r="LH53" s="128">
        <f>データ!BY7</f>
        <v>16100</v>
      </c>
      <c r="LI53" s="128"/>
      <c r="LJ53" s="128"/>
      <c r="LK53" s="128"/>
      <c r="LL53" s="128"/>
      <c r="LM53" s="128"/>
      <c r="LN53" s="128"/>
      <c r="LO53" s="128"/>
      <c r="LP53" s="128"/>
      <c r="LQ53" s="128"/>
      <c r="LR53" s="128"/>
      <c r="LS53" s="128"/>
      <c r="LT53" s="128"/>
      <c r="LU53" s="128"/>
      <c r="LV53" s="128"/>
      <c r="LW53" s="128"/>
      <c r="LX53" s="128"/>
      <c r="LY53" s="128"/>
      <c r="LZ53" s="128"/>
      <c r="MA53" s="128">
        <f>データ!BZ7</f>
        <v>4993</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123</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H28</v>
      </c>
      <c r="S76" s="140"/>
      <c r="T76" s="140"/>
      <c r="U76" s="140"/>
      <c r="V76" s="140"/>
      <c r="W76" s="140"/>
      <c r="X76" s="140"/>
      <c r="Y76" s="140"/>
      <c r="Z76" s="140"/>
      <c r="AA76" s="140"/>
      <c r="AB76" s="140"/>
      <c r="AC76" s="140"/>
      <c r="AD76" s="140"/>
      <c r="AE76" s="140"/>
      <c r="AF76" s="141"/>
      <c r="AG76" s="139" t="str">
        <f>データ!$C$11</f>
        <v>H29</v>
      </c>
      <c r="AH76" s="140"/>
      <c r="AI76" s="140"/>
      <c r="AJ76" s="140"/>
      <c r="AK76" s="140"/>
      <c r="AL76" s="140"/>
      <c r="AM76" s="140"/>
      <c r="AN76" s="140"/>
      <c r="AO76" s="140"/>
      <c r="AP76" s="140"/>
      <c r="AQ76" s="140"/>
      <c r="AR76" s="140"/>
      <c r="AS76" s="140"/>
      <c r="AT76" s="140"/>
      <c r="AU76" s="141"/>
      <c r="AV76" s="139" t="str">
        <f>データ!$D$11</f>
        <v>H30</v>
      </c>
      <c r="AW76" s="140"/>
      <c r="AX76" s="140"/>
      <c r="AY76" s="140"/>
      <c r="AZ76" s="140"/>
      <c r="BA76" s="140"/>
      <c r="BB76" s="140"/>
      <c r="BC76" s="140"/>
      <c r="BD76" s="140"/>
      <c r="BE76" s="140"/>
      <c r="BF76" s="140"/>
      <c r="BG76" s="140"/>
      <c r="BH76" s="140"/>
      <c r="BI76" s="140"/>
      <c r="BJ76" s="141"/>
      <c r="BK76" s="139" t="str">
        <f>データ!$E$11</f>
        <v>R01</v>
      </c>
      <c r="BL76" s="140"/>
      <c r="BM76" s="140"/>
      <c r="BN76" s="140"/>
      <c r="BO76" s="140"/>
      <c r="BP76" s="140"/>
      <c r="BQ76" s="140"/>
      <c r="BR76" s="140"/>
      <c r="BS76" s="140"/>
      <c r="BT76" s="140"/>
      <c r="BU76" s="140"/>
      <c r="BV76" s="140"/>
      <c r="BW76" s="140"/>
      <c r="BX76" s="140"/>
      <c r="BY76" s="141"/>
      <c r="BZ76" s="139" t="str">
        <f>データ!$F$11</f>
        <v>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592368</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H28</v>
      </c>
      <c r="GM76" s="140"/>
      <c r="GN76" s="140"/>
      <c r="GO76" s="140"/>
      <c r="GP76" s="140"/>
      <c r="GQ76" s="140"/>
      <c r="GR76" s="140"/>
      <c r="GS76" s="140"/>
      <c r="GT76" s="140"/>
      <c r="GU76" s="140"/>
      <c r="GV76" s="140"/>
      <c r="GW76" s="140"/>
      <c r="GX76" s="140"/>
      <c r="GY76" s="140"/>
      <c r="GZ76" s="141"/>
      <c r="HA76" s="139" t="str">
        <f>データ!$C$11</f>
        <v>H29</v>
      </c>
      <c r="HB76" s="140"/>
      <c r="HC76" s="140"/>
      <c r="HD76" s="140"/>
      <c r="HE76" s="140"/>
      <c r="HF76" s="140"/>
      <c r="HG76" s="140"/>
      <c r="HH76" s="140"/>
      <c r="HI76" s="140"/>
      <c r="HJ76" s="140"/>
      <c r="HK76" s="140"/>
      <c r="HL76" s="140"/>
      <c r="HM76" s="140"/>
      <c r="HN76" s="140"/>
      <c r="HO76" s="141"/>
      <c r="HP76" s="139" t="str">
        <f>データ!$D$11</f>
        <v>H30</v>
      </c>
      <c r="HQ76" s="140"/>
      <c r="HR76" s="140"/>
      <c r="HS76" s="140"/>
      <c r="HT76" s="140"/>
      <c r="HU76" s="140"/>
      <c r="HV76" s="140"/>
      <c r="HW76" s="140"/>
      <c r="HX76" s="140"/>
      <c r="HY76" s="140"/>
      <c r="HZ76" s="140"/>
      <c r="IA76" s="140"/>
      <c r="IB76" s="140"/>
      <c r="IC76" s="140"/>
      <c r="ID76" s="141"/>
      <c r="IE76" s="139" t="str">
        <f>データ!$E$11</f>
        <v>R01</v>
      </c>
      <c r="IF76" s="140"/>
      <c r="IG76" s="140"/>
      <c r="IH76" s="140"/>
      <c r="II76" s="140"/>
      <c r="IJ76" s="140"/>
      <c r="IK76" s="140"/>
      <c r="IL76" s="140"/>
      <c r="IM76" s="140"/>
      <c r="IN76" s="140"/>
      <c r="IO76" s="140"/>
      <c r="IP76" s="140"/>
      <c r="IQ76" s="140"/>
      <c r="IR76" s="140"/>
      <c r="IS76" s="141"/>
      <c r="IT76" s="139" t="str">
        <f>データ!$F$11</f>
        <v>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H28</v>
      </c>
      <c r="KB76" s="140"/>
      <c r="KC76" s="140"/>
      <c r="KD76" s="140"/>
      <c r="KE76" s="140"/>
      <c r="KF76" s="140"/>
      <c r="KG76" s="140"/>
      <c r="KH76" s="140"/>
      <c r="KI76" s="140"/>
      <c r="KJ76" s="140"/>
      <c r="KK76" s="140"/>
      <c r="KL76" s="140"/>
      <c r="KM76" s="140"/>
      <c r="KN76" s="140"/>
      <c r="KO76" s="141"/>
      <c r="KP76" s="139" t="str">
        <f>データ!$C$11</f>
        <v>H29</v>
      </c>
      <c r="KQ76" s="140"/>
      <c r="KR76" s="140"/>
      <c r="KS76" s="140"/>
      <c r="KT76" s="140"/>
      <c r="KU76" s="140"/>
      <c r="KV76" s="140"/>
      <c r="KW76" s="140"/>
      <c r="KX76" s="140"/>
      <c r="KY76" s="140"/>
      <c r="KZ76" s="140"/>
      <c r="LA76" s="140"/>
      <c r="LB76" s="140"/>
      <c r="LC76" s="140"/>
      <c r="LD76" s="141"/>
      <c r="LE76" s="139" t="str">
        <f>データ!$D$11</f>
        <v>H30</v>
      </c>
      <c r="LF76" s="140"/>
      <c r="LG76" s="140"/>
      <c r="LH76" s="140"/>
      <c r="LI76" s="140"/>
      <c r="LJ76" s="140"/>
      <c r="LK76" s="140"/>
      <c r="LL76" s="140"/>
      <c r="LM76" s="140"/>
      <c r="LN76" s="140"/>
      <c r="LO76" s="140"/>
      <c r="LP76" s="140"/>
      <c r="LQ76" s="140"/>
      <c r="LR76" s="140"/>
      <c r="LS76" s="141"/>
      <c r="LT76" s="139" t="str">
        <f>データ!$E$11</f>
        <v>R01</v>
      </c>
      <c r="LU76" s="140"/>
      <c r="LV76" s="140"/>
      <c r="LW76" s="140"/>
      <c r="LX76" s="140"/>
      <c r="LY76" s="140"/>
      <c r="LZ76" s="140"/>
      <c r="MA76" s="140"/>
      <c r="MB76" s="140"/>
      <c r="MC76" s="140"/>
      <c r="MD76" s="140"/>
      <c r="ME76" s="140"/>
      <c r="MF76" s="140"/>
      <c r="MG76" s="140"/>
      <c r="MH76" s="141"/>
      <c r="MI76" s="139" t="str">
        <f>データ!$F$11</f>
        <v>R02</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gKP5Q9AzHIhCbCQjzCTQMIaVNOgrazJYpOMB6T/Ygsai7n2G6s6su16yTFUs8OAsc46JyfUZyGx6KI4ECBJJg==" saltValue="Qt/cEanSI2ttwCaP3EkLx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J13" sqref="J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100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3"/>
      <c r="CN5" s="153"/>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2020</v>
      </c>
      <c r="C6" s="60">
        <f t="shared" ref="C6:X6" si="1">C8</f>
        <v>271004</v>
      </c>
      <c r="D6" s="60">
        <f t="shared" si="1"/>
        <v>47</v>
      </c>
      <c r="E6" s="60">
        <f t="shared" si="1"/>
        <v>14</v>
      </c>
      <c r="F6" s="60">
        <f t="shared" si="1"/>
        <v>0</v>
      </c>
      <c r="G6" s="60">
        <f t="shared" si="1"/>
        <v>18</v>
      </c>
      <c r="H6" s="60" t="str">
        <f>SUBSTITUTE(H8,"　","")</f>
        <v>大阪府大阪市</v>
      </c>
      <c r="I6" s="60" t="str">
        <f t="shared" si="1"/>
        <v>土佐堀地下駐車場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23</v>
      </c>
      <c r="S6" s="62" t="str">
        <f t="shared" si="1"/>
        <v>駅</v>
      </c>
      <c r="T6" s="62" t="str">
        <f t="shared" si="1"/>
        <v>有</v>
      </c>
      <c r="U6" s="63">
        <f t="shared" si="1"/>
        <v>8314</v>
      </c>
      <c r="V6" s="63">
        <f t="shared" si="1"/>
        <v>210</v>
      </c>
      <c r="W6" s="63">
        <f t="shared" si="1"/>
        <v>400</v>
      </c>
      <c r="X6" s="62" t="str">
        <f t="shared" si="1"/>
        <v>利用料金制</v>
      </c>
      <c r="Y6" s="64">
        <f>IF(Y8="-",NA(),Y8)</f>
        <v>142</v>
      </c>
      <c r="Z6" s="64">
        <f t="shared" ref="Z6:AH6" si="2">IF(Z8="-",NA(),Z8)</f>
        <v>85.7</v>
      </c>
      <c r="AA6" s="64">
        <f t="shared" si="2"/>
        <v>72</v>
      </c>
      <c r="AB6" s="64">
        <f t="shared" si="2"/>
        <v>45.8</v>
      </c>
      <c r="AC6" s="64">
        <f t="shared" si="2"/>
        <v>50.9</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30</v>
      </c>
      <c r="BG6" s="64">
        <f t="shared" ref="BG6:BO6" si="5">IF(BG8="-",NA(),BG8)</f>
        <v>-16.7</v>
      </c>
      <c r="BH6" s="64">
        <f t="shared" si="5"/>
        <v>-39</v>
      </c>
      <c r="BI6" s="64">
        <f t="shared" si="5"/>
        <v>-118.3</v>
      </c>
      <c r="BJ6" s="64">
        <f t="shared" si="5"/>
        <v>-96.3</v>
      </c>
      <c r="BK6" s="64">
        <f t="shared" si="5"/>
        <v>15</v>
      </c>
      <c r="BL6" s="64">
        <f t="shared" si="5"/>
        <v>11.7</v>
      </c>
      <c r="BM6" s="64">
        <f t="shared" si="5"/>
        <v>9.6</v>
      </c>
      <c r="BN6" s="64">
        <f t="shared" si="5"/>
        <v>2.2000000000000002</v>
      </c>
      <c r="BO6" s="64">
        <f t="shared" si="5"/>
        <v>-74.8</v>
      </c>
      <c r="BP6" s="61" t="str">
        <f>IF(BP8="-","",IF(BP8="-","【-】","【"&amp;SUBSTITUTE(TEXT(BP8,"#,##0.0"),"-","△")&amp;"】"))</f>
        <v>【△65.9】</v>
      </c>
      <c r="BQ6" s="65">
        <f>IF(BQ8="-",NA(),BQ8)</f>
        <v>20818</v>
      </c>
      <c r="BR6" s="65">
        <f t="shared" ref="BR6:BZ6" si="6">IF(BR8="-",NA(),BR8)</f>
        <v>-11567</v>
      </c>
      <c r="BS6" s="65">
        <f t="shared" si="6"/>
        <v>-26056</v>
      </c>
      <c r="BT6" s="65">
        <f t="shared" si="6"/>
        <v>-79844</v>
      </c>
      <c r="BU6" s="65">
        <f t="shared" si="6"/>
        <v>-53909</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102</v>
      </c>
      <c r="CM6" s="63">
        <f t="shared" ref="CM6:CN6" si="7">CM8</f>
        <v>0</v>
      </c>
      <c r="CN6" s="63">
        <f t="shared" si="7"/>
        <v>592368</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74.8</v>
      </c>
      <c r="DL6" s="64">
        <f t="shared" ref="DL6:DT6" si="9">IF(DL8="-",NA(),DL8)</f>
        <v>71</v>
      </c>
      <c r="DM6" s="64">
        <f t="shared" si="9"/>
        <v>67.099999999999994</v>
      </c>
      <c r="DN6" s="64">
        <f t="shared" si="9"/>
        <v>63.3</v>
      </c>
      <c r="DO6" s="64">
        <f t="shared" si="9"/>
        <v>50.5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103</v>
      </c>
      <c r="B7" s="60">
        <f t="shared" ref="B7:X7" si="10">B8</f>
        <v>2020</v>
      </c>
      <c r="C7" s="60">
        <f t="shared" si="10"/>
        <v>271004</v>
      </c>
      <c r="D7" s="60">
        <f t="shared" si="10"/>
        <v>47</v>
      </c>
      <c r="E7" s="60">
        <f t="shared" si="10"/>
        <v>14</v>
      </c>
      <c r="F7" s="60">
        <f t="shared" si="10"/>
        <v>0</v>
      </c>
      <c r="G7" s="60">
        <f t="shared" si="10"/>
        <v>18</v>
      </c>
      <c r="H7" s="60" t="str">
        <f t="shared" si="10"/>
        <v>大阪府　大阪市</v>
      </c>
      <c r="I7" s="60" t="str">
        <f t="shared" si="10"/>
        <v>土佐堀地下駐車場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23</v>
      </c>
      <c r="S7" s="62" t="str">
        <f t="shared" si="10"/>
        <v>駅</v>
      </c>
      <c r="T7" s="62" t="str">
        <f t="shared" si="10"/>
        <v>有</v>
      </c>
      <c r="U7" s="63">
        <f t="shared" si="10"/>
        <v>8314</v>
      </c>
      <c r="V7" s="63">
        <f t="shared" si="10"/>
        <v>210</v>
      </c>
      <c r="W7" s="63">
        <f t="shared" si="10"/>
        <v>400</v>
      </c>
      <c r="X7" s="62" t="str">
        <f t="shared" si="10"/>
        <v>利用料金制</v>
      </c>
      <c r="Y7" s="64">
        <f>Y8</f>
        <v>142</v>
      </c>
      <c r="Z7" s="64">
        <f t="shared" ref="Z7:AH7" si="11">Z8</f>
        <v>85.7</v>
      </c>
      <c r="AA7" s="64">
        <f t="shared" si="11"/>
        <v>72</v>
      </c>
      <c r="AB7" s="64">
        <f t="shared" si="11"/>
        <v>45.8</v>
      </c>
      <c r="AC7" s="64">
        <f t="shared" si="11"/>
        <v>50.9</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30</v>
      </c>
      <c r="BG7" s="64">
        <f t="shared" ref="BG7:BO7" si="14">BG8</f>
        <v>-16.7</v>
      </c>
      <c r="BH7" s="64">
        <f t="shared" si="14"/>
        <v>-39</v>
      </c>
      <c r="BI7" s="64">
        <f t="shared" si="14"/>
        <v>-118.3</v>
      </c>
      <c r="BJ7" s="64">
        <f t="shared" si="14"/>
        <v>-96.3</v>
      </c>
      <c r="BK7" s="64">
        <f t="shared" si="14"/>
        <v>15</v>
      </c>
      <c r="BL7" s="64">
        <f t="shared" si="14"/>
        <v>11.7</v>
      </c>
      <c r="BM7" s="64">
        <f t="shared" si="14"/>
        <v>9.6</v>
      </c>
      <c r="BN7" s="64">
        <f t="shared" si="14"/>
        <v>2.2000000000000002</v>
      </c>
      <c r="BO7" s="64">
        <f t="shared" si="14"/>
        <v>-74.8</v>
      </c>
      <c r="BP7" s="61"/>
      <c r="BQ7" s="65">
        <f>BQ8</f>
        <v>20818</v>
      </c>
      <c r="BR7" s="65">
        <f t="shared" ref="BR7:BZ7" si="15">BR8</f>
        <v>-11567</v>
      </c>
      <c r="BS7" s="65">
        <f t="shared" si="15"/>
        <v>-26056</v>
      </c>
      <c r="BT7" s="65">
        <f t="shared" si="15"/>
        <v>-79844</v>
      </c>
      <c r="BU7" s="65">
        <f t="shared" si="15"/>
        <v>-53909</v>
      </c>
      <c r="BV7" s="65">
        <f t="shared" si="15"/>
        <v>37773</v>
      </c>
      <c r="BW7" s="65">
        <f t="shared" si="15"/>
        <v>33351</v>
      </c>
      <c r="BX7" s="65">
        <f t="shared" si="15"/>
        <v>18755</v>
      </c>
      <c r="BY7" s="65">
        <f t="shared" si="15"/>
        <v>16100</v>
      </c>
      <c r="BZ7" s="65">
        <f t="shared" si="15"/>
        <v>4993</v>
      </c>
      <c r="CA7" s="63"/>
      <c r="CB7" s="64" t="s">
        <v>104</v>
      </c>
      <c r="CC7" s="64" t="s">
        <v>104</v>
      </c>
      <c r="CD7" s="64" t="s">
        <v>104</v>
      </c>
      <c r="CE7" s="64" t="s">
        <v>104</v>
      </c>
      <c r="CF7" s="64" t="s">
        <v>104</v>
      </c>
      <c r="CG7" s="64" t="s">
        <v>104</v>
      </c>
      <c r="CH7" s="64" t="s">
        <v>104</v>
      </c>
      <c r="CI7" s="64" t="s">
        <v>104</v>
      </c>
      <c r="CJ7" s="64" t="s">
        <v>104</v>
      </c>
      <c r="CK7" s="64" t="s">
        <v>102</v>
      </c>
      <c r="CL7" s="61"/>
      <c r="CM7" s="63">
        <f>CM8</f>
        <v>0</v>
      </c>
      <c r="CN7" s="63">
        <f>CN8</f>
        <v>592368</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74.8</v>
      </c>
      <c r="DL7" s="64">
        <f t="shared" ref="DL7:DT7" si="17">DL8</f>
        <v>71</v>
      </c>
      <c r="DM7" s="64">
        <f t="shared" si="17"/>
        <v>67.099999999999994</v>
      </c>
      <c r="DN7" s="64">
        <f t="shared" si="17"/>
        <v>63.3</v>
      </c>
      <c r="DO7" s="64">
        <f t="shared" si="17"/>
        <v>50.5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18</v>
      </c>
      <c r="H8" s="67" t="s">
        <v>105</v>
      </c>
      <c r="I8" s="67" t="s">
        <v>125</v>
      </c>
      <c r="J8" s="67" t="s">
        <v>106</v>
      </c>
      <c r="K8" s="67" t="s">
        <v>107</v>
      </c>
      <c r="L8" s="67" t="s">
        <v>108</v>
      </c>
      <c r="M8" s="67" t="s">
        <v>109</v>
      </c>
      <c r="N8" s="67" t="s">
        <v>110</v>
      </c>
      <c r="O8" s="68" t="s">
        <v>111</v>
      </c>
      <c r="P8" s="69" t="s">
        <v>112</v>
      </c>
      <c r="Q8" s="69" t="s">
        <v>113</v>
      </c>
      <c r="R8" s="70">
        <v>23</v>
      </c>
      <c r="S8" s="69" t="s">
        <v>114</v>
      </c>
      <c r="T8" s="69" t="s">
        <v>115</v>
      </c>
      <c r="U8" s="70">
        <v>8314</v>
      </c>
      <c r="V8" s="70">
        <v>210</v>
      </c>
      <c r="W8" s="70">
        <v>400</v>
      </c>
      <c r="X8" s="69" t="s">
        <v>116</v>
      </c>
      <c r="Y8" s="71">
        <v>142</v>
      </c>
      <c r="Z8" s="71">
        <v>85.7</v>
      </c>
      <c r="AA8" s="71">
        <v>72</v>
      </c>
      <c r="AB8" s="71">
        <v>45.8</v>
      </c>
      <c r="AC8" s="71">
        <v>50.9</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30</v>
      </c>
      <c r="BG8" s="71">
        <v>-16.7</v>
      </c>
      <c r="BH8" s="71">
        <v>-39</v>
      </c>
      <c r="BI8" s="71">
        <v>-118.3</v>
      </c>
      <c r="BJ8" s="71">
        <v>-96.3</v>
      </c>
      <c r="BK8" s="71">
        <v>15</v>
      </c>
      <c r="BL8" s="71">
        <v>11.7</v>
      </c>
      <c r="BM8" s="71">
        <v>9.6</v>
      </c>
      <c r="BN8" s="71">
        <v>2.2000000000000002</v>
      </c>
      <c r="BO8" s="71">
        <v>-74.8</v>
      </c>
      <c r="BP8" s="68">
        <v>-65.900000000000006</v>
      </c>
      <c r="BQ8" s="72">
        <v>20818</v>
      </c>
      <c r="BR8" s="72">
        <v>-11567</v>
      </c>
      <c r="BS8" s="72">
        <v>-26056</v>
      </c>
      <c r="BT8" s="73">
        <v>-79844</v>
      </c>
      <c r="BU8" s="73">
        <v>-53909</v>
      </c>
      <c r="BV8" s="72">
        <v>37773</v>
      </c>
      <c r="BW8" s="72">
        <v>33351</v>
      </c>
      <c r="BX8" s="72">
        <v>18755</v>
      </c>
      <c r="BY8" s="72">
        <v>16100</v>
      </c>
      <c r="BZ8" s="72">
        <v>4993</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592368</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320.39999999999998</v>
      </c>
      <c r="DF8" s="71">
        <v>243</v>
      </c>
      <c r="DG8" s="71">
        <v>193.1</v>
      </c>
      <c r="DH8" s="71">
        <v>163.69999999999999</v>
      </c>
      <c r="DI8" s="71">
        <v>117.8</v>
      </c>
      <c r="DJ8" s="68">
        <v>183.4</v>
      </c>
      <c r="DK8" s="71">
        <v>74.8</v>
      </c>
      <c r="DL8" s="71">
        <v>71</v>
      </c>
      <c r="DM8" s="71">
        <v>67.099999999999994</v>
      </c>
      <c r="DN8" s="71">
        <v>63.3</v>
      </c>
      <c r="DO8" s="71">
        <v>50.5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2022-02-08T02:27:44Z</cp:lastPrinted>
  <dcterms:created xsi:type="dcterms:W3CDTF">2021-12-17T06:05:02Z</dcterms:created>
  <dcterms:modified xsi:type="dcterms:W3CDTF">2022-02-08T02:31:11Z</dcterms:modified>
  <cp:category/>
</cp:coreProperties>
</file>