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gLup1mC72hJ0W4iEj9BVTM6pa3eYdhDsP19iGDcwugI400XcvHgDeHc8zftVLdq11BHFefP3i0JFyHwnLlCqTw==" workbookSaltValue="0spHQnfbg/kHUt+91WRe9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LT76" i="4"/>
  <c r="GQ51" i="4"/>
  <c r="LH30" i="4"/>
  <c r="IE76" i="4"/>
  <c r="BZ51" i="4"/>
  <c r="GQ30" i="4"/>
  <c r="BZ30" i="4"/>
  <c r="BG30" i="4"/>
  <c r="KO30" i="4"/>
  <c r="AV76" i="4"/>
  <c r="KO51" i="4"/>
  <c r="LE76" i="4"/>
  <c r="FX51" i="4"/>
  <c r="HP76" i="4"/>
  <c r="BG51" i="4"/>
  <c r="FX30" i="4"/>
  <c r="KP76" i="4"/>
  <c r="FE51" i="4"/>
  <c r="HA76" i="4"/>
  <c r="AN51" i="4"/>
  <c r="FE30" i="4"/>
  <c r="AG76" i="4"/>
  <c r="JV30" i="4"/>
  <c r="AN30" i="4"/>
  <c r="JV51" i="4"/>
  <c r="KA76" i="4"/>
  <c r="EL51" i="4"/>
  <c r="JC30" i="4"/>
  <c r="U30" i="4"/>
  <c r="GL76" i="4"/>
  <c r="U51" i="4"/>
  <c r="EL30" i="4"/>
  <c r="R76"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<sst xmlns="http://schemas.openxmlformats.org/spreadsheetml/2006/main" count="278" uniqueCount="137">
  <si>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</si>
  <si>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</si>
  <si>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</si>
  <si>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</si>
  <si>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</si>
  <si>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</si>
  <si>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</si>
  <si>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</si>
  <si>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</si>
  <si>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</si>
  <si>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</si>
  <si>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</si>
  <si>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</si>
  <si>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</si>
  <si>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</si>
  <si>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</si>
  <si>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</si>
  <si>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</si>
  <si>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</si>
  <si>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</si>
  <si>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</si>
  <si>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</si>
  <si>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</si>
  <si>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</si>
  <si>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</si>
  <si>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</si>
  <si>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</si>
  <si>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</si>
  <si>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</si>
  <si>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</si>
  <si>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</si>
  <si>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</si>
  <si>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</si>
  <si>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</si>
  <si>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</si>
  <si>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</si>
  <si>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</si>
  <si>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</si>
  <si>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</si>
  <si>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</si>
  <si>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</si>
  <si>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</si>
  <si>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</si>
  <si>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</si>
  <si>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</si>
  <si>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</si>
  <si>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</si>
  <si>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</si>
  <si>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</si>
  <si>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</si>
  <si>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</si>
  <si>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</si>
  <si>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</si>
  <si>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</si>
  <si>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</si>
  <si>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</si>
  <si>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</si>
  <si>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</si>
  <si>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</si>
  <si>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</si>
  <si>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</si>
  <si>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</si>
  <si>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</si>
  <si>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</si>
  <si>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</si>
  <si>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</si>
  <si>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</si>
  <si>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</si>
  <si>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</si>
  <si>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</si>
  <si>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</si>
  <si>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</si>
  <si>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</si>
  <si>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</si>
  <si>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</si>
  <si>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</si>
  <si>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</si>
  <si>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</si>
  <si>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</si>
  <si>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</si>
  <si>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</si>
  <si>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</si>
  <si>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</si>
  <si>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</si>
  <si>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</si>
  <si>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</si>
  <si>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</si>
  <si>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</si>
  <si>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</si>
  <si>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</si>
  <si>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</si>
  <si>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</si>
  <si>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</si>
  <si>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</si>
  <si>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</si>
  <si>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</si>
  <si>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</si>
  <si>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</si>
  <si>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</si>
  <si>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</si>
  <si>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</si>
  <si>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</si>
  <si>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</si>
  <si>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</si>
  <si>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</si>
  <si>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</si>
  <si>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</si>
  <si>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</si>
  <si>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</si>
  <si>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</si>
  <si>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</si>
  <si>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</si>
  <si>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</si>
  <si>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</si>
  <si>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</si>
  <si>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大阪府　大阪市</t>
  </si>
  <si>
    <t>安土町地下駐車場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</si>
  <si>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</si>
  <si>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</si>
  <si>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</si>
  <si>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</si>
  <si>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</si>
  <si>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</si>
  <si>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</si>
  <si>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</si>
  <si>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</si>
  <si>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</si>
  <si>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</si>
  <si>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</si>
  <si>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</si>
  <si>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</si>
  <si>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</si>
  <si>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</si>
  <si>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・⑦安土町地下駐車場は、現時点において周辺の駐車需要を充たすために必要な施設であり、駐車場用地以外の用途転用は予定していません。
・⑧設備投資見込額は、今後10年間で見込む建設改良費・修繕費等の金額です。安土町地下駐車場については、今後駐車場収入で更新費用を賄ったうえで収支黒が発生していく見込みです（設備投資見込額はR3.6.30現在のものです）。
・⑩企業債の残高はありません。</t>
    <rPh sb="2" eb="7">
      <t>アヅチマチチカ</t>
    </rPh>
    <rPh sb="102" eb="104">
      <t>アヅチ</t>
    </rPh>
    <rPh sb="104" eb="105">
      <t>マチ</t>
    </rPh>
    <phoneticPr fontId="16"/>
  </si>
  <si>
    <t>・各種利用促進策を実施し、収益増に向けた効率的な駐車場運営を行っています。
・収支状況は、上記のとおり、類似施設と比較して低い水準であります。今後も機械設備の更新工事費等管理コストは多額であると考えられます。また、コロナ禍の影響により減少していることから、周辺商業施設との提携や、適切な料金設定を行うことで、収益をさらに増加させるとともに、更新工事の時期、内容を精査し、維持管理コストを適切な水準に抑え、収支向上を図ってまいります。
・安土町地下駐車場は、大阪市駐車基本計画を基に市内の路上駐車違反防止のため本市が管理運営を行っており、今後も同目的達成のため、本市が管理を継続していく方針です。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61" eb="62">
      <t>ヒク</t>
    </rPh>
    <rPh sb="91" eb="93">
      <t>タガク</t>
    </rPh>
    <rPh sb="110" eb="111">
      <t>カ</t>
    </rPh>
    <rPh sb="112" eb="114">
      <t>エイキョウ</t>
    </rPh>
    <rPh sb="117" eb="119">
      <t>ゲンショウ</t>
    </rPh>
    <rPh sb="218" eb="220">
      <t>アヅチ</t>
    </rPh>
    <rPh sb="220" eb="221">
      <t>マチ</t>
    </rPh>
    <rPh sb="221" eb="223">
      <t>チカ</t>
    </rPh>
    <phoneticPr fontId="16"/>
  </si>
  <si>
    <t>・①収益的収支比率は、黒字であれば100％以上となる指標です。類似団体と比べて同程度の水準で推移しておりますが、H30は設備更新が多額であったため、低い水準となっておりますが、R1・R2は同水準となっております。
・②③他会計補助金は発生しておりません。
・④売上高GOP比率は、施設の営業に関する収益性を表す指標です。類似施設と比較し、R2は大きく上回っております。
・⑤EBITDAとは、営業収益と同様、その経年の推移を見て企業の収益が継続して成長しているかどうかを判断するための指標です。類似施設と比べて低い数値で推移しておりますが、H30が低い数値であったのは、設備更新が他の年度と比較し多額であったためです。
・H28は大阪市の修繕費等の経費支出が含まれておりません。</t>
    <rPh sb="39" eb="42">
      <t>ドウテイド</t>
    </rPh>
    <rPh sb="60" eb="62">
      <t>セツビ</t>
    </rPh>
    <rPh sb="62" eb="64">
      <t>コウシン</t>
    </rPh>
    <rPh sb="65" eb="67">
      <t>タガク</t>
    </rPh>
    <rPh sb="74" eb="75">
      <t>ヒク</t>
    </rPh>
    <rPh sb="76" eb="78">
      <t>スイジュン</t>
    </rPh>
    <rPh sb="94" eb="97">
      <t>ドウスイジュン</t>
    </rPh>
    <rPh sb="160" eb="164">
      <t>ルイジシセツ</t>
    </rPh>
    <rPh sb="165" eb="167">
      <t>ヒカク</t>
    </rPh>
    <rPh sb="172" eb="173">
      <t>オオ</t>
    </rPh>
    <rPh sb="175" eb="177">
      <t>ウワマワ</t>
    </rPh>
    <rPh sb="274" eb="275">
      <t xml:space="preserve">ヒクイ </t>
    </rPh>
    <rPh sb="285" eb="287">
      <t>セツビ</t>
    </rPh>
    <rPh sb="287" eb="289">
      <t>コウシン</t>
    </rPh>
    <rPh sb="290" eb="291">
      <t>タ</t>
    </rPh>
    <rPh sb="292" eb="294">
      <t>ネンド</t>
    </rPh>
    <rPh sb="295" eb="297">
      <t>ヒカク</t>
    </rPh>
    <rPh sb="298" eb="300">
      <t>タガク</t>
    </rPh>
    <phoneticPr fontId="5"/>
  </si>
  <si>
    <t>・⑪収容台数に対する一日当たり平均駐車台数の割合をいいます。
　類似施設と比べて数値が低くなっておりますが、大阪市内の繁華街に位置しており、長時間利用の車両が多いことが要因です。また、R2はコロナ禍の影響により減少しております。</t>
    <rPh sb="2" eb="7">
      <t>アヅチマチチカアヅチマチ</t>
    </rPh>
    <rPh sb="98" eb="99">
      <t>カ</t>
    </rPh>
    <rPh sb="100" eb="102">
      <t>エイキョウ</t>
    </rPh>
    <rPh sb="105" eb="107">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</si>
</sst>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228</c:v>
                </c:pt>
                <c:pt idx="1">
                  <c:v>143.9</c:v>
                </c:pt>
                <c:pt idx="2">
                  <c:v>85.4</c:v>
                </c:pt>
                <c:pt idx="3">
                  <c:v>114</c:v>
                </c:pt>
                <c:pt idx="4">
                  <c:v>94.9</c:v>
                </c:pt>
              </c:numCache>
            </c:numRef>
          </c:val>
          <c:extLst>
            <c:ext xmlns:c16="http://schemas.microsoft.com/office/drawing/2014/chart" uri="{C3380CC4-5D6E-409C-BE32-E72D297353CC}">
              <c16:uniqueId val="{00000000-FE72-48DE-B408-C9AC371B68F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FE72-48DE-B408-C9AC371B68F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0A-4D93-9D62-BD9F9281EF8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2D0A-4D93-9D62-BD9F9281EF8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ABE-4493-B40D-85D27A442E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ABE-4493-B40D-85D27A442E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A3A-4F58-B1A3-739BB957E5D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A3A-4F58-B1A3-739BB957E5D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A55-442F-952F-0F30E7FB389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DA55-442F-952F-0F30E7FB389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E6-4093-8F45-8908EC92B6E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EFE6-4093-8F45-8908EC92B6E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100.6</c:v>
                </c:pt>
                <c:pt idx="1">
                  <c:v>106.8</c:v>
                </c:pt>
                <c:pt idx="2">
                  <c:v>105</c:v>
                </c:pt>
                <c:pt idx="3">
                  <c:v>83.4</c:v>
                </c:pt>
                <c:pt idx="4">
                  <c:v>77.2</c:v>
                </c:pt>
              </c:numCache>
            </c:numRef>
          </c:val>
          <c:extLst>
            <c:ext xmlns:c16="http://schemas.microsoft.com/office/drawing/2014/chart" uri="{C3380CC4-5D6E-409C-BE32-E72D297353CC}">
              <c16:uniqueId val="{00000000-6993-498D-8726-7AB462AEFD5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6993-498D-8726-7AB462AEFD5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c:v>
                </c:pt>
                <c:pt idx="1">
                  <c:v>30.5</c:v>
                </c:pt>
                <c:pt idx="2">
                  <c:v>-17.2</c:v>
                </c:pt>
                <c:pt idx="3">
                  <c:v>12.3</c:v>
                </c:pt>
                <c:pt idx="4">
                  <c:v>-5.4</c:v>
                </c:pt>
              </c:numCache>
            </c:numRef>
          </c:val>
          <c:extLst>
            <c:ext xmlns:c16="http://schemas.microsoft.com/office/drawing/2014/chart" uri="{C3380CC4-5D6E-409C-BE32-E72D297353CC}">
              <c16:uniqueId val="{00000000-32F2-4836-BCDC-6068C9A4AA0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32F2-4836-BCDC-6068C9A4AA0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99527</c:v>
                </c:pt>
                <c:pt idx="1">
                  <c:v>59886</c:v>
                </c:pt>
                <c:pt idx="2">
                  <c:v>-33681</c:v>
                </c:pt>
                <c:pt idx="3">
                  <c:v>23202</c:v>
                </c:pt>
                <c:pt idx="4">
                  <c:v>-10429</c:v>
                </c:pt>
              </c:numCache>
            </c:numRef>
          </c:val>
          <c:extLst>
            <c:ext xmlns:c16="http://schemas.microsoft.com/office/drawing/2014/chart" uri="{C3380CC4-5D6E-409C-BE32-E72D297353CC}">
              <c16:uniqueId val="{00000000-A96A-4E19-85B6-33C0D6D1031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A96A-4E19-85B6-33C0D6D1031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大阪府大阪市　安土町地下駐車場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9500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123</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20</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500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400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利用料金制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135</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228</v>
      </c>
      <c r="V31" s="110"/>
      <c r="W31" s="110"/>
      <c r="X31" s="110"/>
      <c r="Y31" s="110"/>
      <c r="Z31" s="110"/>
      <c r="AA31" s="110"/>
      <c r="AB31" s="110"/>
      <c r="AC31" s="110"/>
      <c r="AD31" s="110"/>
      <c r="AE31" s="110"/>
      <c r="AF31" s="110"/>
      <c r="AG31" s="110"/>
      <c r="AH31" s="110"/>
      <c r="AI31" s="110"/>
      <c r="AJ31" s="110"/>
      <c r="AK31" s="110"/>
      <c r="AL31" s="110"/>
      <c r="AM31" s="110"/>
      <c r="AN31" s="110">
        <f>データ!Z7</f>
        <v>143.9</v>
      </c>
      <c r="AO31" s="110"/>
      <c r="AP31" s="110"/>
      <c r="AQ31" s="110"/>
      <c r="AR31" s="110"/>
      <c r="AS31" s="110"/>
      <c r="AT31" s="110"/>
      <c r="AU31" s="110"/>
      <c r="AV31" s="110"/>
      <c r="AW31" s="110"/>
      <c r="AX31" s="110"/>
      <c r="AY31" s="110"/>
      <c r="AZ31" s="110"/>
      <c r="BA31" s="110"/>
      <c r="BB31" s="110"/>
      <c r="BC31" s="110"/>
      <c r="BD31" s="110"/>
      <c r="BE31" s="110"/>
      <c r="BF31" s="110"/>
      <c r="BG31" s="110">
        <f>データ!AA7</f>
        <v>85.4</v>
      </c>
      <c r="BH31" s="110"/>
      <c r="BI31" s="110"/>
      <c r="BJ31" s="110"/>
      <c r="BK31" s="110"/>
      <c r="BL31" s="110"/>
      <c r="BM31" s="110"/>
      <c r="BN31" s="110"/>
      <c r="BO31" s="110"/>
      <c r="BP31" s="110"/>
      <c r="BQ31" s="110"/>
      <c r="BR31" s="110"/>
      <c r="BS31" s="110"/>
      <c r="BT31" s="110"/>
      <c r="BU31" s="110"/>
      <c r="BV31" s="110"/>
      <c r="BW31" s="110"/>
      <c r="BX31" s="110"/>
      <c r="BY31" s="110"/>
      <c r="BZ31" s="110">
        <f>データ!AB7</f>
        <v>114</v>
      </c>
      <c r="CA31" s="110"/>
      <c r="CB31" s="110"/>
      <c r="CC31" s="110"/>
      <c r="CD31" s="110"/>
      <c r="CE31" s="110"/>
      <c r="CF31" s="110"/>
      <c r="CG31" s="110"/>
      <c r="CH31" s="110"/>
      <c r="CI31" s="110"/>
      <c r="CJ31" s="110"/>
      <c r="CK31" s="110"/>
      <c r="CL31" s="110"/>
      <c r="CM31" s="110"/>
      <c r="CN31" s="110"/>
      <c r="CO31" s="110"/>
      <c r="CP31" s="110"/>
      <c r="CQ31" s="110"/>
      <c r="CR31" s="110"/>
      <c r="CS31" s="110">
        <f>データ!AC7</f>
        <v>94.9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100.6</v>
      </c>
      <c r="JD31" s="81"/>
      <c r="JE31" s="81"/>
      <c r="JF31" s="81"/>
      <c r="JG31" s="81"/>
      <c r="JH31" s="81"/>
      <c r="JI31" s="81"/>
      <c r="JJ31" s="81"/>
      <c r="JK31" s="81"/>
      <c r="JL31" s="81"/>
      <c r="JM31" s="81"/>
      <c r="JN31" s="81"/>
      <c r="JO31" s="81"/>
      <c r="JP31" s="81"/>
      <c r="JQ31" s="81"/>
      <c r="JR31" s="81"/>
      <c r="JS31" s="81"/>
      <c r="JT31" s="81"/>
      <c r="JU31" s="82"/>
      <c r="JV31" s="80">
        <f>データ!DL7</f>
        <v>106.8</v>
      </c>
      <c r="JW31" s="81"/>
      <c r="JX31" s="81"/>
      <c r="JY31" s="81"/>
      <c r="JZ31" s="81"/>
      <c r="KA31" s="81"/>
      <c r="KB31" s="81"/>
      <c r="KC31" s="81"/>
      <c r="KD31" s="81"/>
      <c r="KE31" s="81"/>
      <c r="KF31" s="81"/>
      <c r="KG31" s="81"/>
      <c r="KH31" s="81"/>
      <c r="KI31" s="81"/>
      <c r="KJ31" s="81"/>
      <c r="KK31" s="81"/>
      <c r="KL31" s="81"/>
      <c r="KM31" s="81"/>
      <c r="KN31" s="82"/>
      <c r="KO31" s="80">
        <f>データ!DM7</f>
        <v>105</v>
      </c>
      <c r="KP31" s="81"/>
      <c r="KQ31" s="81"/>
      <c r="KR31" s="81"/>
      <c r="KS31" s="81"/>
      <c r="KT31" s="81"/>
      <c r="KU31" s="81"/>
      <c r="KV31" s="81"/>
      <c r="KW31" s="81"/>
      <c r="KX31" s="81"/>
      <c r="KY31" s="81"/>
      <c r="KZ31" s="81"/>
      <c r="LA31" s="81"/>
      <c r="LB31" s="81"/>
      <c r="LC31" s="81"/>
      <c r="LD31" s="81"/>
      <c r="LE31" s="81"/>
      <c r="LF31" s="81"/>
      <c r="LG31" s="82"/>
      <c r="LH31" s="80">
        <f>データ!DN7</f>
        <v>83.4</v>
      </c>
      <c r="LI31" s="81"/>
      <c r="LJ31" s="81"/>
      <c r="LK31" s="81"/>
      <c r="LL31" s="81"/>
      <c r="LM31" s="81"/>
      <c r="LN31" s="81"/>
      <c r="LO31" s="81"/>
      <c r="LP31" s="81"/>
      <c r="LQ31" s="81"/>
      <c r="LR31" s="81"/>
      <c r="LS31" s="81"/>
      <c r="LT31" s="81"/>
      <c r="LU31" s="81"/>
      <c r="LV31" s="81"/>
      <c r="LW31" s="81"/>
      <c r="LX31" s="81"/>
      <c r="LY31" s="81"/>
      <c r="LZ31" s="82"/>
      <c r="MA31" s="80">
        <f>データ!DO7</f>
        <v>77.2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56</v>
      </c>
      <c r="EM52" s="110"/>
      <c r="EN52" s="110"/>
      <c r="EO52" s="110"/>
      <c r="EP52" s="110"/>
      <c r="EQ52" s="110"/>
      <c r="ER52" s="110"/>
      <c r="ES52" s="110"/>
      <c r="ET52" s="110"/>
      <c r="EU52" s="110"/>
      <c r="EV52" s="110"/>
      <c r="EW52" s="110"/>
      <c r="EX52" s="110"/>
      <c r="EY52" s="110"/>
      <c r="EZ52" s="110"/>
      <c r="FA52" s="110"/>
      <c r="FB52" s="110"/>
      <c r="FC52" s="110"/>
      <c r="FD52" s="110"/>
      <c r="FE52" s="110">
        <f>データ!BG7</f>
        <v>30.5</v>
      </c>
      <c r="FF52" s="110"/>
      <c r="FG52" s="110"/>
      <c r="FH52" s="110"/>
      <c r="FI52" s="110"/>
      <c r="FJ52" s="110"/>
      <c r="FK52" s="110"/>
      <c r="FL52" s="110"/>
      <c r="FM52" s="110"/>
      <c r="FN52" s="110"/>
      <c r="FO52" s="110"/>
      <c r="FP52" s="110"/>
      <c r="FQ52" s="110"/>
      <c r="FR52" s="110"/>
      <c r="FS52" s="110"/>
      <c r="FT52" s="110"/>
      <c r="FU52" s="110"/>
      <c r="FV52" s="110"/>
      <c r="FW52" s="110"/>
      <c r="FX52" s="110">
        <f>データ!BH7</f>
        <v>-17.2</v>
      </c>
      <c r="FY52" s="110"/>
      <c r="FZ52" s="110"/>
      <c r="GA52" s="110"/>
      <c r="GB52" s="110"/>
      <c r="GC52" s="110"/>
      <c r="GD52" s="110"/>
      <c r="GE52" s="110"/>
      <c r="GF52" s="110"/>
      <c r="GG52" s="110"/>
      <c r="GH52" s="110"/>
      <c r="GI52" s="110"/>
      <c r="GJ52" s="110"/>
      <c r="GK52" s="110"/>
      <c r="GL52" s="110"/>
      <c r="GM52" s="110"/>
      <c r="GN52" s="110"/>
      <c r="GO52" s="110"/>
      <c r="GP52" s="110"/>
      <c r="GQ52" s="110">
        <f>データ!BI7</f>
        <v>12.3</v>
      </c>
      <c r="GR52" s="110"/>
      <c r="GS52" s="110"/>
      <c r="GT52" s="110"/>
      <c r="GU52" s="110"/>
      <c r="GV52" s="110"/>
      <c r="GW52" s="110"/>
      <c r="GX52" s="110"/>
      <c r="GY52" s="110"/>
      <c r="GZ52" s="110"/>
      <c r="HA52" s="110"/>
      <c r="HB52" s="110"/>
      <c r="HC52" s="110"/>
      <c r="HD52" s="110"/>
      <c r="HE52" s="110"/>
      <c r="HF52" s="110"/>
      <c r="HG52" s="110"/>
      <c r="HH52" s="110"/>
      <c r="HI52" s="110"/>
      <c r="HJ52" s="110">
        <f>データ!BJ7</f>
        <v>-5.4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99527</v>
      </c>
      <c r="JD52" s="106"/>
      <c r="JE52" s="106"/>
      <c r="JF52" s="106"/>
      <c r="JG52" s="106"/>
      <c r="JH52" s="106"/>
      <c r="JI52" s="106"/>
      <c r="JJ52" s="106"/>
      <c r="JK52" s="106"/>
      <c r="JL52" s="106"/>
      <c r="JM52" s="106"/>
      <c r="JN52" s="106"/>
      <c r="JO52" s="106"/>
      <c r="JP52" s="106"/>
      <c r="JQ52" s="106"/>
      <c r="JR52" s="106"/>
      <c r="JS52" s="106"/>
      <c r="JT52" s="106"/>
      <c r="JU52" s="106"/>
      <c r="JV52" s="106">
        <f>データ!BR7</f>
        <v>59886</v>
      </c>
      <c r="JW52" s="106"/>
      <c r="JX52" s="106"/>
      <c r="JY52" s="106"/>
      <c r="JZ52" s="106"/>
      <c r="KA52" s="106"/>
      <c r="KB52" s="106"/>
      <c r="KC52" s="106"/>
      <c r="KD52" s="106"/>
      <c r="KE52" s="106"/>
      <c r="KF52" s="106"/>
      <c r="KG52" s="106"/>
      <c r="KH52" s="106"/>
      <c r="KI52" s="106"/>
      <c r="KJ52" s="106"/>
      <c r="KK52" s="106"/>
      <c r="KL52" s="106"/>
      <c r="KM52" s="106"/>
      <c r="KN52" s="106"/>
      <c r="KO52" s="106">
        <f>データ!BS7</f>
        <v>-33681</v>
      </c>
      <c r="KP52" s="106"/>
      <c r="KQ52" s="106"/>
      <c r="KR52" s="106"/>
      <c r="KS52" s="106"/>
      <c r="KT52" s="106"/>
      <c r="KU52" s="106"/>
      <c r="KV52" s="106"/>
      <c r="KW52" s="106"/>
      <c r="KX52" s="106"/>
      <c r="KY52" s="106"/>
      <c r="KZ52" s="106"/>
      <c r="LA52" s="106"/>
      <c r="LB52" s="106"/>
      <c r="LC52" s="106"/>
      <c r="LD52" s="106"/>
      <c r="LE52" s="106"/>
      <c r="LF52" s="106"/>
      <c r="LG52" s="106"/>
      <c r="LH52" s="106">
        <f>データ!BT7</f>
        <v>23202</v>
      </c>
      <c r="LI52" s="106"/>
      <c r="LJ52" s="106"/>
      <c r="LK52" s="106"/>
      <c r="LL52" s="106"/>
      <c r="LM52" s="106"/>
      <c r="LN52" s="106"/>
      <c r="LO52" s="106"/>
      <c r="LP52" s="106"/>
      <c r="LQ52" s="106"/>
      <c r="LR52" s="106"/>
      <c r="LS52" s="106"/>
      <c r="LT52" s="106"/>
      <c r="LU52" s="106"/>
      <c r="LV52" s="106"/>
      <c r="LW52" s="106"/>
      <c r="LX52" s="106"/>
      <c r="LY52" s="106"/>
      <c r="LZ52" s="106"/>
      <c r="MA52" s="106">
        <f>データ!BU7</f>
        <v>-10429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2451917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383409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4DbryOjzjic1Svp3X75RwwTPleKy2qbFu6sDRaorVCZz3oDikA/BhrsXGfVmmvBtkgJXJEiMEwudp46PxsnWZg==" saltValue="ObcT5vsGAPFqc2RISupOA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92</v>
      </c>
      <c r="AO5" s="59" t="s">
        <v>93</v>
      </c>
      <c r="AP5" s="59" t="s">
        <v>94</v>
      </c>
      <c r="AQ5" s="59" t="s">
        <v>95</v>
      </c>
      <c r="AR5" s="59" t="s">
        <v>96</v>
      </c>
      <c r="AS5" s="59" t="s">
        <v>97</v>
      </c>
      <c r="AT5" s="59" t="s">
        <v>98</v>
      </c>
      <c r="AU5" s="59" t="s">
        <v>101</v>
      </c>
      <c r="AV5" s="59" t="s">
        <v>89</v>
      </c>
      <c r="AW5" s="59" t="s">
        <v>102</v>
      </c>
      <c r="AX5" s="59" t="s">
        <v>103</v>
      </c>
      <c r="AY5" s="59" t="s">
        <v>104</v>
      </c>
      <c r="AZ5" s="59" t="s">
        <v>93</v>
      </c>
      <c r="BA5" s="59" t="s">
        <v>94</v>
      </c>
      <c r="BB5" s="59" t="s">
        <v>95</v>
      </c>
      <c r="BC5" s="59" t="s">
        <v>96</v>
      </c>
      <c r="BD5" s="59" t="s">
        <v>97</v>
      </c>
      <c r="BE5" s="59" t="s">
        <v>98</v>
      </c>
      <c r="BF5" s="59" t="s">
        <v>105</v>
      </c>
      <c r="BG5" s="59" t="s">
        <v>106</v>
      </c>
      <c r="BH5" s="59" t="s">
        <v>100</v>
      </c>
      <c r="BI5" s="59" t="s">
        <v>107</v>
      </c>
      <c r="BJ5" s="59" t="s">
        <v>104</v>
      </c>
      <c r="BK5" s="59" t="s">
        <v>93</v>
      </c>
      <c r="BL5" s="59" t="s">
        <v>94</v>
      </c>
      <c r="BM5" s="59" t="s">
        <v>95</v>
      </c>
      <c r="BN5" s="59" t="s">
        <v>96</v>
      </c>
      <c r="BO5" s="59" t="s">
        <v>97</v>
      </c>
      <c r="BP5" s="59" t="s">
        <v>98</v>
      </c>
      <c r="BQ5" s="59" t="s">
        <v>99</v>
      </c>
      <c r="BR5" s="59" t="s">
        <v>89</v>
      </c>
      <c r="BS5" s="59" t="s">
        <v>100</v>
      </c>
      <c r="BT5" s="59" t="s">
        <v>107</v>
      </c>
      <c r="BU5" s="59" t="s">
        <v>92</v>
      </c>
      <c r="BV5" s="59" t="s">
        <v>93</v>
      </c>
      <c r="BW5" s="59" t="s">
        <v>94</v>
      </c>
      <c r="BX5" s="59" t="s">
        <v>95</v>
      </c>
      <c r="BY5" s="59" t="s">
        <v>96</v>
      </c>
      <c r="BZ5" s="59" t="s">
        <v>97</v>
      </c>
      <c r="CA5" s="59" t="s">
        <v>98</v>
      </c>
      <c r="CB5" s="59" t="s">
        <v>101</v>
      </c>
      <c r="CC5" s="59" t="s">
        <v>106</v>
      </c>
      <c r="CD5" s="59" t="s">
        <v>100</v>
      </c>
      <c r="CE5" s="59" t="s">
        <v>103</v>
      </c>
      <c r="CF5" s="59" t="s">
        <v>104</v>
      </c>
      <c r="CG5" s="59" t="s">
        <v>93</v>
      </c>
      <c r="CH5" s="59" t="s">
        <v>94</v>
      </c>
      <c r="CI5" s="59" t="s">
        <v>95</v>
      </c>
      <c r="CJ5" s="59" t="s">
        <v>96</v>
      </c>
      <c r="CK5" s="59" t="s">
        <v>97</v>
      </c>
      <c r="CL5" s="59" t="s">
        <v>98</v>
      </c>
      <c r="CM5" s="153"/>
      <c r="CN5" s="153"/>
      <c r="CO5" s="59" t="s">
        <v>101</v>
      </c>
      <c r="CP5" s="59" t="s">
        <v>106</v>
      </c>
      <c r="CQ5" s="59" t="s">
        <v>100</v>
      </c>
      <c r="CR5" s="59" t="s">
        <v>91</v>
      </c>
      <c r="CS5" s="59" t="s">
        <v>104</v>
      </c>
      <c r="CT5" s="59" t="s">
        <v>93</v>
      </c>
      <c r="CU5" s="59" t="s">
        <v>94</v>
      </c>
      <c r="CV5" s="59" t="s">
        <v>95</v>
      </c>
      <c r="CW5" s="59" t="s">
        <v>96</v>
      </c>
      <c r="CX5" s="59" t="s">
        <v>97</v>
      </c>
      <c r="CY5" s="59" t="s">
        <v>98</v>
      </c>
      <c r="CZ5" s="59" t="s">
        <v>99</v>
      </c>
      <c r="DA5" s="59" t="s">
        <v>106</v>
      </c>
      <c r="DB5" s="59" t="s">
        <v>90</v>
      </c>
      <c r="DC5" s="59" t="s">
        <v>103</v>
      </c>
      <c r="DD5" s="59" t="s">
        <v>92</v>
      </c>
      <c r="DE5" s="59" t="s">
        <v>93</v>
      </c>
      <c r="DF5" s="59" t="s">
        <v>94</v>
      </c>
      <c r="DG5" s="59" t="s">
        <v>95</v>
      </c>
      <c r="DH5" s="59" t="s">
        <v>96</v>
      </c>
      <c r="DI5" s="59" t="s">
        <v>97</v>
      </c>
      <c r="DJ5" s="59" t="s">
        <v>35</v>
      </c>
      <c r="DK5" s="59" t="s">
        <v>101</v>
      </c>
      <c r="DL5" s="59" t="s">
        <v>106</v>
      </c>
      <c r="DM5" s="59" t="s">
        <v>100</v>
      </c>
      <c r="DN5" s="59" t="s">
        <v>91</v>
      </c>
      <c r="DO5" s="59" t="s">
        <v>92</v>
      </c>
      <c r="DP5" s="59" t="s">
        <v>93</v>
      </c>
      <c r="DQ5" s="59" t="s">
        <v>94</v>
      </c>
      <c r="DR5" s="59" t="s">
        <v>95</v>
      </c>
      <c r="DS5" s="59" t="s">
        <v>96</v>
      </c>
      <c r="DT5" s="59" t="s">
        <v>97</v>
      </c>
      <c r="DU5" s="59" t="s">
        <v>98</v>
      </c>
    </row>
    <row r="6" spans="1:125" s="66" customFormat="1" x14ac:dyDescent="0.15">
      <c r="A6" s="49" t="s">
        <v>108</v>
      </c>
      <c r="B6" s="60">
        <f>B8</f>
        <v>2020</v>
      </c>
      <c r="C6" s="60">
        <f t="shared" ref="C6:X6" si="1">C8</f>
        <v>271004</v>
      </c>
      <c r="D6" s="60">
        <f t="shared" si="1"/>
        <v>47</v>
      </c>
      <c r="E6" s="60">
        <f t="shared" si="1"/>
        <v>14</v>
      </c>
      <c r="F6" s="60">
        <f t="shared" si="1"/>
        <v>0</v>
      </c>
      <c r="G6" s="60">
        <f t="shared" si="1"/>
        <v>21</v>
      </c>
      <c r="H6" s="60" t="str">
        <f>SUBSTITUTE(H8,"　","")</f>
        <v>大阪府大阪市</v>
      </c>
      <c r="I6" s="60" t="str">
        <f t="shared" si="1"/>
        <v>安土町地下駐車場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20</v>
      </c>
      <c r="S6" s="62" t="str">
        <f t="shared" si="1"/>
        <v>商業施設</v>
      </c>
      <c r="T6" s="62" t="str">
        <f t="shared" si="1"/>
        <v>有</v>
      </c>
      <c r="U6" s="63">
        <f t="shared" si="1"/>
        <v>9500</v>
      </c>
      <c r="V6" s="63">
        <f t="shared" si="1"/>
        <v>500</v>
      </c>
      <c r="W6" s="63">
        <f t="shared" si="1"/>
        <v>400</v>
      </c>
      <c r="X6" s="62" t="str">
        <f t="shared" si="1"/>
        <v>利用料金制</v>
      </c>
      <c r="Y6" s="64">
        <f>IF(Y8="-",NA(),Y8)</f>
        <v>228</v>
      </c>
      <c r="Z6" s="64">
        <f t="shared" ref="Z6:AH6" si="2">IF(Z8="-",NA(),Z8)</f>
        <v>143.9</v>
      </c>
      <c r="AA6" s="64">
        <f t="shared" si="2"/>
        <v>85.4</v>
      </c>
      <c r="AB6" s="64">
        <f t="shared" si="2"/>
        <v>114</v>
      </c>
      <c r="AC6" s="64">
        <f t="shared" si="2"/>
        <v>94.9</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56</v>
      </c>
      <c r="BG6" s="64">
        <f t="shared" ref="BG6:BO6" si="5">IF(BG8="-",NA(),BG8)</f>
        <v>30.5</v>
      </c>
      <c r="BH6" s="64">
        <f t="shared" si="5"/>
        <v>-17.2</v>
      </c>
      <c r="BI6" s="64">
        <f t="shared" si="5"/>
        <v>12.3</v>
      </c>
      <c r="BJ6" s="64">
        <f t="shared" si="5"/>
        <v>-5.4</v>
      </c>
      <c r="BK6" s="64">
        <f t="shared" si="5"/>
        <v>15</v>
      </c>
      <c r="BL6" s="64">
        <f t="shared" si="5"/>
        <v>11.7</v>
      </c>
      <c r="BM6" s="64">
        <f t="shared" si="5"/>
        <v>9.6</v>
      </c>
      <c r="BN6" s="64">
        <f t="shared" si="5"/>
        <v>2.2000000000000002</v>
      </c>
      <c r="BO6" s="64">
        <f t="shared" si="5"/>
        <v>-74.8</v>
      </c>
      <c r="BP6" s="61" t="str">
        <f>IF(BP8="-","",IF(BP8="-","【-】","【"&amp;SUBSTITUTE(TEXT(BP8,"#,##0.0"),"-","△")&amp;"】"))</f>
        <v>【△65.9】</v>
      </c>
      <c r="BQ6" s="65">
        <f>IF(BQ8="-",NA(),BQ8)</f>
        <v>99527</v>
      </c>
      <c r="BR6" s="65">
        <f t="shared" ref="BR6:BZ6" si="6">IF(BR8="-",NA(),BR8)</f>
        <v>59886</v>
      </c>
      <c r="BS6" s="65">
        <f t="shared" si="6"/>
        <v>-33681</v>
      </c>
      <c r="BT6" s="65">
        <f t="shared" si="6"/>
        <v>23202</v>
      </c>
      <c r="BU6" s="65">
        <f t="shared" si="6"/>
        <v>-10429</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109</v>
      </c>
      <c r="CM6" s="63">
        <f t="shared" ref="CM6:CN6" si="7">CM8</f>
        <v>2451917</v>
      </c>
      <c r="CN6" s="63">
        <f t="shared" si="7"/>
        <v>383409</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100.6</v>
      </c>
      <c r="DL6" s="64">
        <f t="shared" ref="DL6:DT6" si="9">IF(DL8="-",NA(),DL8)</f>
        <v>106.8</v>
      </c>
      <c r="DM6" s="64">
        <f t="shared" si="9"/>
        <v>105</v>
      </c>
      <c r="DN6" s="64">
        <f t="shared" si="9"/>
        <v>83.4</v>
      </c>
      <c r="DO6" s="64">
        <f t="shared" si="9"/>
        <v>77.2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111</v>
      </c>
      <c r="B7" s="60">
        <f t="shared" ref="B7:X7" si="10">B8</f>
        <v>2020</v>
      </c>
      <c r="C7" s="60">
        <f t="shared" si="10"/>
        <v>271004</v>
      </c>
      <c r="D7" s="60">
        <f t="shared" si="10"/>
        <v>47</v>
      </c>
      <c r="E7" s="60">
        <f t="shared" si="10"/>
        <v>14</v>
      </c>
      <c r="F7" s="60">
        <f t="shared" si="10"/>
        <v>0</v>
      </c>
      <c r="G7" s="60">
        <f t="shared" si="10"/>
        <v>21</v>
      </c>
      <c r="H7" s="60" t="str">
        <f t="shared" si="10"/>
        <v>大阪府　大阪市</v>
      </c>
      <c r="I7" s="60" t="str">
        <f t="shared" si="10"/>
        <v>安土町地下駐車場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20</v>
      </c>
      <c r="S7" s="62" t="str">
        <f t="shared" si="10"/>
        <v>商業施設</v>
      </c>
      <c r="T7" s="62" t="str">
        <f t="shared" si="10"/>
        <v>有</v>
      </c>
      <c r="U7" s="63">
        <f t="shared" si="10"/>
        <v>9500</v>
      </c>
      <c r="V7" s="63">
        <f t="shared" si="10"/>
        <v>500</v>
      </c>
      <c r="W7" s="63">
        <f t="shared" si="10"/>
        <v>400</v>
      </c>
      <c r="X7" s="62" t="str">
        <f t="shared" si="10"/>
        <v>利用料金制</v>
      </c>
      <c r="Y7" s="64">
        <f>Y8</f>
        <v>228</v>
      </c>
      <c r="Z7" s="64">
        <f t="shared" ref="Z7:AH7" si="11">Z8</f>
        <v>143.9</v>
      </c>
      <c r="AA7" s="64">
        <f t="shared" si="11"/>
        <v>85.4</v>
      </c>
      <c r="AB7" s="64">
        <f t="shared" si="11"/>
        <v>114</v>
      </c>
      <c r="AC7" s="64">
        <f t="shared" si="11"/>
        <v>94.9</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56</v>
      </c>
      <c r="BG7" s="64">
        <f t="shared" ref="BG7:BO7" si="14">BG8</f>
        <v>30.5</v>
      </c>
      <c r="BH7" s="64">
        <f t="shared" si="14"/>
        <v>-17.2</v>
      </c>
      <c r="BI7" s="64">
        <f t="shared" si="14"/>
        <v>12.3</v>
      </c>
      <c r="BJ7" s="64">
        <f t="shared" si="14"/>
        <v>-5.4</v>
      </c>
      <c r="BK7" s="64">
        <f t="shared" si="14"/>
        <v>15</v>
      </c>
      <c r="BL7" s="64">
        <f t="shared" si="14"/>
        <v>11.7</v>
      </c>
      <c r="BM7" s="64">
        <f t="shared" si="14"/>
        <v>9.6</v>
      </c>
      <c r="BN7" s="64">
        <f t="shared" si="14"/>
        <v>2.2000000000000002</v>
      </c>
      <c r="BO7" s="64">
        <f t="shared" si="14"/>
        <v>-74.8</v>
      </c>
      <c r="BP7" s="61"/>
      <c r="BQ7" s="65">
        <f>BQ8</f>
        <v>99527</v>
      </c>
      <c r="BR7" s="65">
        <f t="shared" ref="BR7:BZ7" si="15">BR8</f>
        <v>59886</v>
      </c>
      <c r="BS7" s="65">
        <f t="shared" si="15"/>
        <v>-33681</v>
      </c>
      <c r="BT7" s="65">
        <f t="shared" si="15"/>
        <v>23202</v>
      </c>
      <c r="BU7" s="65">
        <f t="shared" si="15"/>
        <v>-10429</v>
      </c>
      <c r="BV7" s="65">
        <f t="shared" si="15"/>
        <v>37773</v>
      </c>
      <c r="BW7" s="65">
        <f t="shared" si="15"/>
        <v>33351</v>
      </c>
      <c r="BX7" s="65">
        <f t="shared" si="15"/>
        <v>18755</v>
      </c>
      <c r="BY7" s="65">
        <f t="shared" si="15"/>
        <v>16100</v>
      </c>
      <c r="BZ7" s="65">
        <f t="shared" si="15"/>
        <v>4993</v>
      </c>
      <c r="CA7" s="63"/>
      <c r="CB7" s="64" t="s">
        <v>112</v>
      </c>
      <c r="CC7" s="64" t="s">
        <v>112</v>
      </c>
      <c r="CD7" s="64" t="s">
        <v>112</v>
      </c>
      <c r="CE7" s="64" t="s">
        <v>112</v>
      </c>
      <c r="CF7" s="64" t="s">
        <v>112</v>
      </c>
      <c r="CG7" s="64" t="s">
        <v>112</v>
      </c>
      <c r="CH7" s="64" t="s">
        <v>112</v>
      </c>
      <c r="CI7" s="64" t="s">
        <v>112</v>
      </c>
      <c r="CJ7" s="64" t="s">
        <v>112</v>
      </c>
      <c r="CK7" s="64" t="s">
        <v>113</v>
      </c>
      <c r="CL7" s="61"/>
      <c r="CM7" s="63">
        <f>CM8</f>
        <v>2451917</v>
      </c>
      <c r="CN7" s="63">
        <f>CN8</f>
        <v>383409</v>
      </c>
      <c r="CO7" s="64" t="s">
        <v>112</v>
      </c>
      <c r="CP7" s="64" t="s">
        <v>112</v>
      </c>
      <c r="CQ7" s="64" t="s">
        <v>112</v>
      </c>
      <c r="CR7" s="64" t="s">
        <v>112</v>
      </c>
      <c r="CS7" s="64" t="s">
        <v>112</v>
      </c>
      <c r="CT7" s="64" t="s">
        <v>112</v>
      </c>
      <c r="CU7" s="64" t="s">
        <v>112</v>
      </c>
      <c r="CV7" s="64" t="s">
        <v>112</v>
      </c>
      <c r="CW7" s="64" t="s">
        <v>112</v>
      </c>
      <c r="CX7" s="64" t="s">
        <v>114</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100.6</v>
      </c>
      <c r="DL7" s="64">
        <f t="shared" ref="DL7:DT7" si="17">DL8</f>
        <v>106.8</v>
      </c>
      <c r="DM7" s="64">
        <f t="shared" si="17"/>
        <v>105</v>
      </c>
      <c r="DN7" s="64">
        <f t="shared" si="17"/>
        <v>83.4</v>
      </c>
      <c r="DO7" s="64">
        <f t="shared" si="17"/>
        <v>77.2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271004</v>
      </c>
      <c r="D8" s="67">
        <v>47</v>
      </c>
      <c r="E8" s="67">
        <v>14</v>
      </c>
      <c r="F8" s="67">
        <v>0</v>
      </c>
      <c r="G8" s="67">
        <v>21</v>
      </c>
      <c r="H8" s="67" t="s">
        <v>115</v>
      </c>
      <c r="I8" s="67" t="s">
        <v>116</v>
      </c>
      <c r="J8" s="67" t="s">
        <v>117</v>
      </c>
      <c r="K8" s="67" t="s">
        <v>118</v>
      </c>
      <c r="L8" s="67" t="s">
        <v>119</v>
      </c>
      <c r="M8" s="67" t="s">
        <v>120</v>
      </c>
      <c r="N8" s="67" t="s">
        <v>121</v>
      </c>
      <c r="O8" s="68" t="s">
        <v>122</v>
      </c>
      <c r="P8" s="69" t="s">
        <v>123</v>
      </c>
      <c r="Q8" s="69" t="s">
        <v>124</v>
      </c>
      <c r="R8" s="70">
        <v>20</v>
      </c>
      <c r="S8" s="69" t="s">
        <v>125</v>
      </c>
      <c r="T8" s="69" t="s">
        <v>126</v>
      </c>
      <c r="U8" s="70">
        <v>9500</v>
      </c>
      <c r="V8" s="70">
        <v>500</v>
      </c>
      <c r="W8" s="70">
        <v>400</v>
      </c>
      <c r="X8" s="69" t="s">
        <v>127</v>
      </c>
      <c r="Y8" s="71">
        <v>228</v>
      </c>
      <c r="Z8" s="71">
        <v>143.9</v>
      </c>
      <c r="AA8" s="71">
        <v>85.4</v>
      </c>
      <c r="AB8" s="71">
        <v>114</v>
      </c>
      <c r="AC8" s="71">
        <v>94.9</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56</v>
      </c>
      <c r="BG8" s="71">
        <v>30.5</v>
      </c>
      <c r="BH8" s="71">
        <v>-17.2</v>
      </c>
      <c r="BI8" s="71">
        <v>12.3</v>
      </c>
      <c r="BJ8" s="71">
        <v>-5.4</v>
      </c>
      <c r="BK8" s="71">
        <v>15</v>
      </c>
      <c r="BL8" s="71">
        <v>11.7</v>
      </c>
      <c r="BM8" s="71">
        <v>9.6</v>
      </c>
      <c r="BN8" s="71">
        <v>2.2000000000000002</v>
      </c>
      <c r="BO8" s="71">
        <v>-74.8</v>
      </c>
      <c r="BP8" s="68">
        <v>-65.900000000000006</v>
      </c>
      <c r="BQ8" s="72">
        <v>99527</v>
      </c>
      <c r="BR8" s="72">
        <v>59886</v>
      </c>
      <c r="BS8" s="72">
        <v>-33681</v>
      </c>
      <c r="BT8" s="73">
        <v>23202</v>
      </c>
      <c r="BU8" s="73">
        <v>-10429</v>
      </c>
      <c r="BV8" s="72">
        <v>37773</v>
      </c>
      <c r="BW8" s="72">
        <v>33351</v>
      </c>
      <c r="BX8" s="72">
        <v>18755</v>
      </c>
      <c r="BY8" s="72">
        <v>16100</v>
      </c>
      <c r="BZ8" s="72">
        <v>4993</v>
      </c>
      <c r="CA8" s="70">
        <v>3932</v>
      </c>
      <c r="CB8" s="71" t="s">
        <v>119</v>
      </c>
      <c r="CC8" s="71" t="s">
        <v>119</v>
      </c>
      <c r="CD8" s="71" t="s">
        <v>119</v>
      </c>
      <c r="CE8" s="71" t="s">
        <v>119</v>
      </c>
      <c r="CF8" s="71" t="s">
        <v>119</v>
      </c>
      <c r="CG8" s="71" t="s">
        <v>119</v>
      </c>
      <c r="CH8" s="71" t="s">
        <v>119</v>
      </c>
      <c r="CI8" s="71" t="s">
        <v>119</v>
      </c>
      <c r="CJ8" s="71" t="s">
        <v>119</v>
      </c>
      <c r="CK8" s="71" t="s">
        <v>119</v>
      </c>
      <c r="CL8" s="68" t="s">
        <v>119</v>
      </c>
      <c r="CM8" s="70">
        <v>2451917</v>
      </c>
      <c r="CN8" s="70">
        <v>383409</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320.39999999999998</v>
      </c>
      <c r="DF8" s="71">
        <v>243</v>
      </c>
      <c r="DG8" s="71">
        <v>193.1</v>
      </c>
      <c r="DH8" s="71">
        <v>163.69999999999999</v>
      </c>
      <c r="DI8" s="71">
        <v>117.8</v>
      </c>
      <c r="DJ8" s="68">
        <v>183.4</v>
      </c>
      <c r="DK8" s="71">
        <v>100.6</v>
      </c>
      <c r="DL8" s="71">
        <v>106.8</v>
      </c>
      <c r="DM8" s="71">
        <v>105</v>
      </c>
      <c r="DN8" s="71">
        <v>83.4</v>
      </c>
      <c r="DO8" s="71">
        <v>77.2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2022-01-14T10:00:17Z</cp:lastPrinted>
  <dcterms:created xsi:type="dcterms:W3CDTF">2021-12-17T06:05:05Z</dcterms:created>
  <dcterms:modified xsi:type="dcterms:W3CDTF">2022-01-14T10:00:18Z</dcterms:modified>
  <cp:category/>
</cp:coreProperties>
</file>