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D:\user\912330\Desktop\"/>
    </mc:Choice>
  </mc:AlternateContent>
  <xr:revisionPtr revIDLastSave="0" documentId="13_ncr:1_{21ACF5AC-DC87-4EB3-A50B-CB88DB755E4F}" xr6:coauthVersionLast="36" xr6:coauthVersionMax="36" xr10:uidLastSave="{00000000-0000-0000-0000-000000000000}"/>
  <workbookProtection workbookPassword="9D77"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GQ30" i="4"/>
  <c r="BZ30" i="4"/>
  <c r="BZ51" i="4"/>
  <c r="BG30" i="4"/>
  <c r="AV76" i="4"/>
  <c r="KO51" i="4"/>
  <c r="LE76" i="4"/>
  <c r="FX51" i="4"/>
  <c r="HP76" i="4"/>
  <c r="KO30" i="4"/>
  <c r="BG51" i="4"/>
  <c r="FX30" i="4"/>
  <c r="HA76" i="4"/>
  <c r="AN51" i="4"/>
  <c r="FE30" i="4"/>
  <c r="KP76" i="4"/>
  <c r="FE51" i="4"/>
  <c r="AN30" i="4"/>
  <c r="JV51" i="4"/>
  <c r="JV30" i="4"/>
  <c r="AG76" i="4"/>
  <c r="KA76" i="4"/>
  <c r="EL51" i="4"/>
  <c r="JC30" i="4"/>
  <c r="R76" i="4"/>
  <c r="GL76" i="4"/>
  <c r="U51" i="4"/>
  <c r="EL30" i="4"/>
  <c r="JC51" i="4"/>
  <c r="U30"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<sst xmlns="http://schemas.openxmlformats.org/spreadsheetml/2006/main" count="278" uniqueCount="139">
  <si>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</si>
  <si>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</si>
  <si>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</si>
  <si>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</si>
  <si>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</si>
  <si>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</si>
  <si>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</si>
  <si>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</si>
  <si>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</si>
  <si>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</si>
  <si>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</si>
  <si>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</si>
  <si>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</si>
  <si>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</si>
  <si>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</si>
  <si>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</si>
  <si>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</si>
  <si>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</si>
  <si>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</si>
  <si>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</si>
  <si>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</si>
  <si>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</si>
  <si>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</si>
  <si>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</si>
  <si>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</si>
  <si>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</si>
  <si>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</si>
  <si>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</si>
  <si>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</si>
  <si>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</si>
  <si>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</si>
  <si>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</si>
  <si>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</si>
  <si>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</si>
  <si>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</si>
  <si>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</si>
  <si>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</si>
  <si>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</si>
  <si>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</si>
  <si>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</si>
  <si>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</si>
  <si>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</si>
  <si>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</si>
  <si>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</si>
  <si>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</si>
  <si>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</si>
  <si>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</si>
  <si>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</si>
  <si>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</si>
  <si>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</si>
  <si>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</si>
  <si>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</si>
  <si>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</si>
  <si>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</si>
  <si>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</si>
  <si>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</si>
  <si>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</si>
  <si>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</si>
  <si>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</si>
  <si>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</si>
  <si>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</si>
  <si>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</si>
  <si>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</si>
  <si>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</si>
  <si>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</si>
  <si>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</si>
  <si>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</si>
  <si>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</si>
  <si>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</si>
  <si>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</si>
  <si>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</si>
  <si>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</si>
  <si>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</si>
  <si>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</si>
  <si>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</si>
  <si>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</si>
  <si>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</si>
  <si>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</si>
  <si>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</si>
  <si>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</si>
  <si>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</si>
  <si>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</si>
  <si>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</si>
  <si>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</si>
  <si>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</si>
  <si>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</si>
  <si>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</si>
  <si>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</si>
  <si>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</si>
  <si>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</si>
  <si>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</si>
  <si>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</si>
  <si>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</si>
  <si>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</si>
  <si>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</si>
  <si>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</si>
  <si>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</si>
  <si>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</si>
  <si>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</si>
  <si>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</si>
  <si>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</si>
  <si>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</si>
  <si>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</si>
  <si>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</si>
  <si>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</si>
  <si>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</si>
  <si>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</si>
  <si>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</si>
  <si>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当該値(N-2)</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</si>
  <si>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</si>
  <si>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</si>
  <si>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</si>
  <si>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</si>
  <si>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</si>
  <si>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</si>
  <si>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</si>
  <si>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</si>
  <si>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</si>
  <si>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</si>
  <si>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</si>
  <si>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</si>
  <si>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</si>
  <si>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</si>
  <si>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</si>
  <si>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</si>
  <si>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</si>
  <si>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</si>
  <si>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</si>
  <si>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</si>
  <si>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</si>
  <si>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</si>
  <si>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</si>
  <si>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</si>
  <si>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</si>
  <si>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・近年外国人観光客の観光バスの増加により、増収状況が続いていましたが、コロナ禍の影響により観光バス需要が激減しています。
・東長堀バス駐車場は、大阪市駐車基本計画を基に市内の路上駐車違反防止のため本市が管理運営を行っており、今後も同目的達成のため、本市が管理を継続していく方針です。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キンネン</t>
    </rPh>
    <rPh sb="48" eb="50">
      <t>カンコウ</t>
    </rPh>
    <rPh sb="53" eb="55">
      <t>ゾウカ</t>
    </rPh>
    <rPh sb="59" eb="61">
      <t>ゾウシュウ</t>
    </rPh>
    <rPh sb="61" eb="63">
      <t>ジョウキョウ</t>
    </rPh>
    <rPh sb="64" eb="65">
      <t>ツヅ</t>
    </rPh>
    <rPh sb="76" eb="77">
      <t xml:space="preserve">カ </t>
    </rPh>
    <rPh sb="78" eb="80">
      <t xml:space="preserve">エイキョウ </t>
    </rPh>
    <rPh sb="83" eb="85">
      <t xml:space="preserve">カンコウ </t>
    </rPh>
    <rPh sb="87" eb="89">
      <t xml:space="preserve">ジュヨウガ </t>
    </rPh>
    <rPh sb="90" eb="92">
      <t xml:space="preserve">ゲキゲｎ </t>
    </rPh>
    <rPh sb="100" eb="101">
      <t>ヒガシ</t>
    </rPh>
    <rPh sb="101" eb="103">
      <t>ナガホリ</t>
    </rPh>
    <phoneticPr fontId="15"/>
  </si>
  <si>
    <t>・①収益的収支比率は、黒字であれば100％以上となる指標です。類似施設と比較した場合に、低い水準ですが、バス駐車場は供用台数が12台しかなく、収益規模が大きくないことが要因です。また、R2はコロナ禍の影響により減少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①と同様、類似施設と比べてR2はコロナ禍の影響により減少しております。
・H28は大阪市の修繕費等の経費支出が含まれておりません。</t>
    <rPh sb="98" eb="99">
      <t>カ</t>
    </rPh>
    <rPh sb="100" eb="102">
      <t>エイキョウ</t>
    </rPh>
    <rPh sb="105" eb="107">
      <t>ゲンショウ</t>
    </rPh>
    <rPh sb="230" eb="232">
      <t>ドウヨウ</t>
    </rPh>
    <phoneticPr fontId="15"/>
  </si>
  <si>
    <t>・⑦東長堀バス駐車場は道路付属物（道路法第2条第2項）であり、敷地の地価を計上しておりません。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が発生していく見込みでしたが、R1・R2はコロナ禍の影響により観光バス需要が激減しています。（設備投資見込額はR3.6.30現在のものです）。
・⑩企業債の残高はありません。</t>
    <rPh sb="2" eb="3">
      <t>ヒガシ</t>
    </rPh>
    <rPh sb="85" eb="86">
      <t>ヒガシ</t>
    </rPh>
    <phoneticPr fontId="15"/>
  </si>
  <si>
    <t>・⑪稼動率は、収容台数に対する一日当たり平均駐車台数の割合をいいます。
　R1・R2はコロナ禍の影響により減少しております。</t>
    <rPh sb="46" eb="47">
      <t>カ</t>
    </rPh>
    <rPh sb="48" eb="50">
      <t>エイキョウ</t>
    </rPh>
    <rPh sb="53" eb="55">
      <t>ゲンショウ</t>
    </rPh>
    <phoneticPr fontId="5"/>
  </si>
  <si>
    <t>東長堀バス駐車場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</si>
</sst>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7" fillId="0" borderId="9" xfId="0" applyFont="1" applyFill="1" applyBorder="1" applyAlignment="1" applyProtection="1">
      <alignment horizontal="left" vertical="top" wrapText="1"/>
      <protection locked="0"/>
    </xf>
    <xf numFmtId="0" fontId="17" fillId="0" borderId="0" xfId="0" applyFont="1" applyFill="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182.5</c:v>
                </c:pt>
                <c:pt idx="1">
                  <c:v>96.4</c:v>
                </c:pt>
                <c:pt idx="2">
                  <c:v>217.6</c:v>
                </c:pt>
                <c:pt idx="3">
                  <c:v>151</c:v>
                </c:pt>
                <c:pt idx="4">
                  <c:v>15.3</c:v>
                </c:pt>
              </c:numCache>
            </c:numRef>
          </c:val>
          <c:extLst>
            <c:ext xmlns:c16="http://schemas.microsoft.com/office/drawing/2014/chart" uri="{C3380CC4-5D6E-409C-BE32-E72D297353CC}">
              <c16:uniqueId val="{00000000-90F9-4EFE-A58C-890E5A9C98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90F9-4EFE-A58C-890E5A9C986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1F-4E39-957D-C05919DFC52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41F-4E39-957D-C05919DFC52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82C-4EE1-98CC-85AC8D27D80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2C-4EE1-98CC-85AC8D27D80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BFB-4207-9070-D08A40AB49C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BFB-4207-9070-D08A40AB49C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F8-4E60-90F2-349F41F782E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6F8-4E60-90F2-349F41F782E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0BF-4D4A-B305-588B49A7D18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10BF-4D4A-B305-588B49A7D18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258.3</c:v>
                </c:pt>
                <c:pt idx="1">
                  <c:v>300</c:v>
                </c:pt>
                <c:pt idx="2">
                  <c:v>333.3</c:v>
                </c:pt>
                <c:pt idx="3">
                  <c:v>283.3</c:v>
                </c:pt>
                <c:pt idx="4">
                  <c:v>16.7</c:v>
                </c:pt>
              </c:numCache>
            </c:numRef>
          </c:val>
          <c:extLst>
            <c:ext xmlns:c16="http://schemas.microsoft.com/office/drawing/2014/chart" uri="{C3380CC4-5D6E-409C-BE32-E72D297353CC}">
              <c16:uniqueId val="{00000000-E1D6-43DE-81EE-CE2208F88E8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1D6-43DE-81EE-CE2208F88E8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45.2</c:v>
                </c:pt>
                <c:pt idx="1">
                  <c:v>-3.7</c:v>
                </c:pt>
                <c:pt idx="2">
                  <c:v>54.1</c:v>
                </c:pt>
                <c:pt idx="3">
                  <c:v>33.799999999999997</c:v>
                </c:pt>
                <c:pt idx="4">
                  <c:v>-553.29999999999995</c:v>
                </c:pt>
              </c:numCache>
            </c:numRef>
          </c:val>
          <c:extLst>
            <c:ext xmlns:c16="http://schemas.microsoft.com/office/drawing/2014/chart" uri="{C3380CC4-5D6E-409C-BE32-E72D297353CC}">
              <c16:uniqueId val="{00000000-38A1-4198-AB6D-7B4D8A6FE5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8A1-4198-AB6D-7B4D8A6FE5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19865</c:v>
                </c:pt>
                <c:pt idx="1">
                  <c:v>-1704</c:v>
                </c:pt>
                <c:pt idx="2">
                  <c:v>28099</c:v>
                </c:pt>
                <c:pt idx="3">
                  <c:v>16103</c:v>
                </c:pt>
                <c:pt idx="4">
                  <c:v>-26959</c:v>
                </c:pt>
              </c:numCache>
            </c:numRef>
          </c:val>
          <c:extLst>
            <c:ext xmlns:c16="http://schemas.microsoft.com/office/drawing/2014/chart" uri="{C3380CC4-5D6E-409C-BE32-E72D297353CC}">
              <c16:uniqueId val="{00000000-5442-4B08-BEB3-F0535F5FEEF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5442-4B08-BEB3-F0535F5FEEF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大阪府大阪市　東長堀バス駐車場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182.5</v>
      </c>
      <c r="V31" s="118"/>
      <c r="W31" s="118"/>
      <c r="X31" s="118"/>
      <c r="Y31" s="118"/>
      <c r="Z31" s="118"/>
      <c r="AA31" s="118"/>
      <c r="AB31" s="118"/>
      <c r="AC31" s="118"/>
      <c r="AD31" s="118"/>
      <c r="AE31" s="118"/>
      <c r="AF31" s="118"/>
      <c r="AG31" s="118"/>
      <c r="AH31" s="118"/>
      <c r="AI31" s="118"/>
      <c r="AJ31" s="118"/>
      <c r="AK31" s="118"/>
      <c r="AL31" s="118"/>
      <c r="AM31" s="118"/>
      <c r="AN31" s="118">
        <f>データ!Z7</f>
        <v>96.4</v>
      </c>
      <c r="AO31" s="118"/>
      <c r="AP31" s="118"/>
      <c r="AQ31" s="118"/>
      <c r="AR31" s="118"/>
      <c r="AS31" s="118"/>
      <c r="AT31" s="118"/>
      <c r="AU31" s="118"/>
      <c r="AV31" s="118"/>
      <c r="AW31" s="118"/>
      <c r="AX31" s="118"/>
      <c r="AY31" s="118"/>
      <c r="AZ31" s="118"/>
      <c r="BA31" s="118"/>
      <c r="BB31" s="118"/>
      <c r="BC31" s="118"/>
      <c r="BD31" s="118"/>
      <c r="BE31" s="118"/>
      <c r="BF31" s="118"/>
      <c r="BG31" s="118">
        <f>データ!AA7</f>
        <v>217.6</v>
      </c>
      <c r="BH31" s="118"/>
      <c r="BI31" s="118"/>
      <c r="BJ31" s="118"/>
      <c r="BK31" s="118"/>
      <c r="BL31" s="118"/>
      <c r="BM31" s="118"/>
      <c r="BN31" s="118"/>
      <c r="BO31" s="118"/>
      <c r="BP31" s="118"/>
      <c r="BQ31" s="118"/>
      <c r="BR31" s="118"/>
      <c r="BS31" s="118"/>
      <c r="BT31" s="118"/>
      <c r="BU31" s="118"/>
      <c r="BV31" s="118"/>
      <c r="BW31" s="118"/>
      <c r="BX31" s="118"/>
      <c r="BY31" s="118"/>
      <c r="BZ31" s="118">
        <f>データ!AB7</f>
        <v>151</v>
      </c>
      <c r="CA31" s="118"/>
      <c r="CB31" s="118"/>
      <c r="CC31" s="118"/>
      <c r="CD31" s="118"/>
      <c r="CE31" s="118"/>
      <c r="CF31" s="118"/>
      <c r="CG31" s="118"/>
      <c r="CH31" s="118"/>
      <c r="CI31" s="118"/>
      <c r="CJ31" s="118"/>
      <c r="CK31" s="118"/>
      <c r="CL31" s="118"/>
      <c r="CM31" s="118"/>
      <c r="CN31" s="118"/>
      <c r="CO31" s="118"/>
      <c r="CP31" s="118"/>
      <c r="CQ31" s="118"/>
      <c r="CR31" s="118"/>
      <c r="CS31" s="118">
        <f>データ!AC7</f>
        <v>15.3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258.3</v>
      </c>
      <c r="JD31" s="120"/>
      <c r="JE31" s="120"/>
      <c r="JF31" s="120"/>
      <c r="JG31" s="120"/>
      <c r="JH31" s="120"/>
      <c r="JI31" s="120"/>
      <c r="JJ31" s="120"/>
      <c r="JK31" s="120"/>
      <c r="JL31" s="120"/>
      <c r="JM31" s="120"/>
      <c r="JN31" s="120"/>
      <c r="JO31" s="120"/>
      <c r="JP31" s="120"/>
      <c r="JQ31" s="120"/>
      <c r="JR31" s="120"/>
      <c r="JS31" s="120"/>
      <c r="JT31" s="120"/>
      <c r="JU31" s="121"/>
      <c r="JV31" s="119">
        <f>データ!DL7</f>
        <v>300</v>
      </c>
      <c r="JW31" s="120"/>
      <c r="JX31" s="120"/>
      <c r="JY31" s="120"/>
      <c r="JZ31" s="120"/>
      <c r="KA31" s="120"/>
      <c r="KB31" s="120"/>
      <c r="KC31" s="120"/>
      <c r="KD31" s="120"/>
      <c r="KE31" s="120"/>
      <c r="KF31" s="120"/>
      <c r="KG31" s="120"/>
      <c r="KH31" s="120"/>
      <c r="KI31" s="120"/>
      <c r="KJ31" s="120"/>
      <c r="KK31" s="120"/>
      <c r="KL31" s="120"/>
      <c r="KM31" s="120"/>
      <c r="KN31" s="121"/>
      <c r="KO31" s="119">
        <f>データ!DM7</f>
        <v>333.3</v>
      </c>
      <c r="KP31" s="120"/>
      <c r="KQ31" s="120"/>
      <c r="KR31" s="120"/>
      <c r="KS31" s="120"/>
      <c r="KT31" s="120"/>
      <c r="KU31" s="120"/>
      <c r="KV31" s="120"/>
      <c r="KW31" s="120"/>
      <c r="KX31" s="120"/>
      <c r="KY31" s="120"/>
      <c r="KZ31" s="120"/>
      <c r="LA31" s="120"/>
      <c r="LB31" s="120"/>
      <c r="LC31" s="120"/>
      <c r="LD31" s="120"/>
      <c r="LE31" s="120"/>
      <c r="LF31" s="120"/>
      <c r="LG31" s="121"/>
      <c r="LH31" s="119">
        <f>データ!DN7</f>
        <v>283.3</v>
      </c>
      <c r="LI31" s="120"/>
      <c r="LJ31" s="120"/>
      <c r="LK31" s="120"/>
      <c r="LL31" s="120"/>
      <c r="LM31" s="120"/>
      <c r="LN31" s="120"/>
      <c r="LO31" s="120"/>
      <c r="LP31" s="120"/>
      <c r="LQ31" s="120"/>
      <c r="LR31" s="120"/>
      <c r="LS31" s="120"/>
      <c r="LT31" s="120"/>
      <c r="LU31" s="120"/>
      <c r="LV31" s="120"/>
      <c r="LW31" s="120"/>
      <c r="LX31" s="120"/>
      <c r="LY31" s="120"/>
      <c r="LZ31" s="121"/>
      <c r="MA31" s="119">
        <f>データ!DO7</f>
        <v>16.7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45.2</v>
      </c>
      <c r="EM52" s="118"/>
      <c r="EN52" s="118"/>
      <c r="EO52" s="118"/>
      <c r="EP52" s="118"/>
      <c r="EQ52" s="118"/>
      <c r="ER52" s="118"/>
      <c r="ES52" s="118"/>
      <c r="ET52" s="118"/>
      <c r="EU52" s="118"/>
      <c r="EV52" s="118"/>
      <c r="EW52" s="118"/>
      <c r="EX52" s="118"/>
      <c r="EY52" s="118"/>
      <c r="EZ52" s="118"/>
      <c r="FA52" s="118"/>
      <c r="FB52" s="118"/>
      <c r="FC52" s="118"/>
      <c r="FD52" s="118"/>
      <c r="FE52" s="118">
        <f>データ!BG7</f>
        <v>-3.7</v>
      </c>
      <c r="FF52" s="118"/>
      <c r="FG52" s="118"/>
      <c r="FH52" s="118"/>
      <c r="FI52" s="118"/>
      <c r="FJ52" s="118"/>
      <c r="FK52" s="118"/>
      <c r="FL52" s="118"/>
      <c r="FM52" s="118"/>
      <c r="FN52" s="118"/>
      <c r="FO52" s="118"/>
      <c r="FP52" s="118"/>
      <c r="FQ52" s="118"/>
      <c r="FR52" s="118"/>
      <c r="FS52" s="118"/>
      <c r="FT52" s="118"/>
      <c r="FU52" s="118"/>
      <c r="FV52" s="118"/>
      <c r="FW52" s="118"/>
      <c r="FX52" s="118">
        <f>データ!BH7</f>
        <v>54.1</v>
      </c>
      <c r="FY52" s="118"/>
      <c r="FZ52" s="118"/>
      <c r="GA52" s="118"/>
      <c r="GB52" s="118"/>
      <c r="GC52" s="118"/>
      <c r="GD52" s="118"/>
      <c r="GE52" s="118"/>
      <c r="GF52" s="118"/>
      <c r="GG52" s="118"/>
      <c r="GH52" s="118"/>
      <c r="GI52" s="118"/>
      <c r="GJ52" s="118"/>
      <c r="GK52" s="118"/>
      <c r="GL52" s="118"/>
      <c r="GM52" s="118"/>
      <c r="GN52" s="118"/>
      <c r="GO52" s="118"/>
      <c r="GP52" s="118"/>
      <c r="GQ52" s="118">
        <f>データ!BI7</f>
        <v>33.799999999999997</v>
      </c>
      <c r="GR52" s="118"/>
      <c r="GS52" s="118"/>
      <c r="GT52" s="118"/>
      <c r="GU52" s="118"/>
      <c r="GV52" s="118"/>
      <c r="GW52" s="118"/>
      <c r="GX52" s="118"/>
      <c r="GY52" s="118"/>
      <c r="GZ52" s="118"/>
      <c r="HA52" s="118"/>
      <c r="HB52" s="118"/>
      <c r="HC52" s="118"/>
      <c r="HD52" s="118"/>
      <c r="HE52" s="118"/>
      <c r="HF52" s="118"/>
      <c r="HG52" s="118"/>
      <c r="HH52" s="118"/>
      <c r="HI52" s="118"/>
      <c r="HJ52" s="118">
        <f>データ!BJ7</f>
        <v>-553.29999999999995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19865</v>
      </c>
      <c r="JD52" s="125"/>
      <c r="JE52" s="125"/>
      <c r="JF52" s="125"/>
      <c r="JG52" s="125"/>
      <c r="JH52" s="125"/>
      <c r="JI52" s="125"/>
      <c r="JJ52" s="125"/>
      <c r="JK52" s="125"/>
      <c r="JL52" s="125"/>
      <c r="JM52" s="125"/>
      <c r="JN52" s="125"/>
      <c r="JO52" s="125"/>
      <c r="JP52" s="125"/>
      <c r="JQ52" s="125"/>
      <c r="JR52" s="125"/>
      <c r="JS52" s="125"/>
      <c r="JT52" s="125"/>
      <c r="JU52" s="125"/>
      <c r="JV52" s="125">
        <f>データ!BR7</f>
        <v>-1704</v>
      </c>
      <c r="JW52" s="125"/>
      <c r="JX52" s="125"/>
      <c r="JY52" s="125"/>
      <c r="JZ52" s="125"/>
      <c r="KA52" s="125"/>
      <c r="KB52" s="125"/>
      <c r="KC52" s="125"/>
      <c r="KD52" s="125"/>
      <c r="KE52" s="125"/>
      <c r="KF52" s="125"/>
      <c r="KG52" s="125"/>
      <c r="KH52" s="125"/>
      <c r="KI52" s="125"/>
      <c r="KJ52" s="125"/>
      <c r="KK52" s="125"/>
      <c r="KL52" s="125"/>
      <c r="KM52" s="125"/>
      <c r="KN52" s="125"/>
      <c r="KO52" s="125">
        <f>データ!BS7</f>
        <v>28099</v>
      </c>
      <c r="KP52" s="125"/>
      <c r="KQ52" s="125"/>
      <c r="KR52" s="125"/>
      <c r="KS52" s="125"/>
      <c r="KT52" s="125"/>
      <c r="KU52" s="125"/>
      <c r="KV52" s="125"/>
      <c r="KW52" s="125"/>
      <c r="KX52" s="125"/>
      <c r="KY52" s="125"/>
      <c r="KZ52" s="125"/>
      <c r="LA52" s="125"/>
      <c r="LB52" s="125"/>
      <c r="LC52" s="125"/>
      <c r="LD52" s="125"/>
      <c r="LE52" s="125"/>
      <c r="LF52" s="125"/>
      <c r="LG52" s="125"/>
      <c r="LH52" s="125">
        <f>データ!BT7</f>
        <v>16103</v>
      </c>
      <c r="LI52" s="125"/>
      <c r="LJ52" s="125"/>
      <c r="LK52" s="125"/>
      <c r="LL52" s="125"/>
      <c r="LM52" s="125"/>
      <c r="LN52" s="125"/>
      <c r="LO52" s="125"/>
      <c r="LP52" s="125"/>
      <c r="LQ52" s="125"/>
      <c r="LR52" s="125"/>
      <c r="LS52" s="125"/>
      <c r="LT52" s="125"/>
      <c r="LU52" s="125"/>
      <c r="LV52" s="125"/>
      <c r="LW52" s="125"/>
      <c r="LX52" s="125"/>
      <c r="LY52" s="125"/>
      <c r="LZ52" s="125"/>
      <c r="MA52" s="125">
        <f>データ!BU7</f>
        <v>-26959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134</v>
      </c>
      <c r="NE66" s="128"/>
      <c r="NF66" s="128"/>
      <c r="NG66" s="128"/>
      <c r="NH66" s="128"/>
      <c r="NI66" s="128"/>
      <c r="NJ66" s="128"/>
      <c r="NK66" s="128"/>
      <c r="NL66" s="128"/>
      <c r="NM66" s="128"/>
      <c r="NN66" s="128"/>
      <c r="NO66" s="128"/>
      <c r="NP66" s="128"/>
      <c r="NQ66" s="128"/>
      <c r="NR66" s="129"/>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2">
      <c r="A76" s="2"/>
      <c r="B76" s="22"/>
      <c r="C76" s="4"/>
      <c r="D76" s="4"/>
      <c r="E76" s="4"/>
      <c r="F76" s="4"/>
      <c r="I76" s="4"/>
      <c r="J76" s="4"/>
      <c r="K76" s="4"/>
      <c r="L76" s="4"/>
      <c r="M76" s="4"/>
      <c r="N76" s="4"/>
      <c r="O76" s="4"/>
      <c r="P76" s="4"/>
      <c r="Q76" s="4"/>
      <c r="R76" s="142" t="str">
        <f>データ!$B$11</f>
        <v>H28</v>
      </c>
      <c r="S76" s="143"/>
      <c r="T76" s="143"/>
      <c r="U76" s="143"/>
      <c r="V76" s="143"/>
      <c r="W76" s="143"/>
      <c r="X76" s="143"/>
      <c r="Y76" s="143"/>
      <c r="Z76" s="143"/>
      <c r="AA76" s="143"/>
      <c r="AB76" s="143"/>
      <c r="AC76" s="143"/>
      <c r="AD76" s="143"/>
      <c r="AE76" s="143"/>
      <c r="AF76" s="144"/>
      <c r="AG76" s="142" t="str">
        <f>データ!$C$11</f>
        <v>H29</v>
      </c>
      <c r="AH76" s="143"/>
      <c r="AI76" s="143"/>
      <c r="AJ76" s="143"/>
      <c r="AK76" s="143"/>
      <c r="AL76" s="143"/>
      <c r="AM76" s="143"/>
      <c r="AN76" s="143"/>
      <c r="AO76" s="143"/>
      <c r="AP76" s="143"/>
      <c r="AQ76" s="143"/>
      <c r="AR76" s="143"/>
      <c r="AS76" s="143"/>
      <c r="AT76" s="143"/>
      <c r="AU76" s="144"/>
      <c r="AV76" s="142" t="str">
        <f>データ!$D$11</f>
        <v>H30</v>
      </c>
      <c r="AW76" s="143"/>
      <c r="AX76" s="143"/>
      <c r="AY76" s="143"/>
      <c r="AZ76" s="143"/>
      <c r="BA76" s="143"/>
      <c r="BB76" s="143"/>
      <c r="BC76" s="143"/>
      <c r="BD76" s="143"/>
      <c r="BE76" s="143"/>
      <c r="BF76" s="143"/>
      <c r="BG76" s="143"/>
      <c r="BH76" s="143"/>
      <c r="BI76" s="143"/>
      <c r="BJ76" s="144"/>
      <c r="BK76" s="142" t="str">
        <f>データ!$E$11</f>
        <v>R01</v>
      </c>
      <c r="BL76" s="143"/>
      <c r="BM76" s="143"/>
      <c r="BN76" s="143"/>
      <c r="BO76" s="143"/>
      <c r="BP76" s="143"/>
      <c r="BQ76" s="143"/>
      <c r="BR76" s="143"/>
      <c r="BS76" s="143"/>
      <c r="BT76" s="143"/>
      <c r="BU76" s="143"/>
      <c r="BV76" s="143"/>
      <c r="BW76" s="143"/>
      <c r="BX76" s="143"/>
      <c r="BY76" s="144"/>
      <c r="BZ76" s="142" t="str">
        <f>データ!$F$11</f>
        <v>R02</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24857</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H28</v>
      </c>
      <c r="GM76" s="143"/>
      <c r="GN76" s="143"/>
      <c r="GO76" s="143"/>
      <c r="GP76" s="143"/>
      <c r="GQ76" s="143"/>
      <c r="GR76" s="143"/>
      <c r="GS76" s="143"/>
      <c r="GT76" s="143"/>
      <c r="GU76" s="143"/>
      <c r="GV76" s="143"/>
      <c r="GW76" s="143"/>
      <c r="GX76" s="143"/>
      <c r="GY76" s="143"/>
      <c r="GZ76" s="144"/>
      <c r="HA76" s="142" t="str">
        <f>データ!$C$11</f>
        <v>H29</v>
      </c>
      <c r="HB76" s="143"/>
      <c r="HC76" s="143"/>
      <c r="HD76" s="143"/>
      <c r="HE76" s="143"/>
      <c r="HF76" s="143"/>
      <c r="HG76" s="143"/>
      <c r="HH76" s="143"/>
      <c r="HI76" s="143"/>
      <c r="HJ76" s="143"/>
      <c r="HK76" s="143"/>
      <c r="HL76" s="143"/>
      <c r="HM76" s="143"/>
      <c r="HN76" s="143"/>
      <c r="HO76" s="144"/>
      <c r="HP76" s="142" t="str">
        <f>データ!$D$11</f>
        <v>H30</v>
      </c>
      <c r="HQ76" s="143"/>
      <c r="HR76" s="143"/>
      <c r="HS76" s="143"/>
      <c r="HT76" s="143"/>
      <c r="HU76" s="143"/>
      <c r="HV76" s="143"/>
      <c r="HW76" s="143"/>
      <c r="HX76" s="143"/>
      <c r="HY76" s="143"/>
      <c r="HZ76" s="143"/>
      <c r="IA76" s="143"/>
      <c r="IB76" s="143"/>
      <c r="IC76" s="143"/>
      <c r="ID76" s="144"/>
      <c r="IE76" s="142" t="str">
        <f>データ!$E$11</f>
        <v>R01</v>
      </c>
      <c r="IF76" s="143"/>
      <c r="IG76" s="143"/>
      <c r="IH76" s="143"/>
      <c r="II76" s="143"/>
      <c r="IJ76" s="143"/>
      <c r="IK76" s="143"/>
      <c r="IL76" s="143"/>
      <c r="IM76" s="143"/>
      <c r="IN76" s="143"/>
      <c r="IO76" s="143"/>
      <c r="IP76" s="143"/>
      <c r="IQ76" s="143"/>
      <c r="IR76" s="143"/>
      <c r="IS76" s="144"/>
      <c r="IT76" s="142" t="str">
        <f>データ!$F$11</f>
        <v>R02</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H28</v>
      </c>
      <c r="KB76" s="143"/>
      <c r="KC76" s="143"/>
      <c r="KD76" s="143"/>
      <c r="KE76" s="143"/>
      <c r="KF76" s="143"/>
      <c r="KG76" s="143"/>
      <c r="KH76" s="143"/>
      <c r="KI76" s="143"/>
      <c r="KJ76" s="143"/>
      <c r="KK76" s="143"/>
      <c r="KL76" s="143"/>
      <c r="KM76" s="143"/>
      <c r="KN76" s="143"/>
      <c r="KO76" s="144"/>
      <c r="KP76" s="142" t="str">
        <f>データ!$C$11</f>
        <v>H29</v>
      </c>
      <c r="KQ76" s="143"/>
      <c r="KR76" s="143"/>
      <c r="KS76" s="143"/>
      <c r="KT76" s="143"/>
      <c r="KU76" s="143"/>
      <c r="KV76" s="143"/>
      <c r="KW76" s="143"/>
      <c r="KX76" s="143"/>
      <c r="KY76" s="143"/>
      <c r="KZ76" s="143"/>
      <c r="LA76" s="143"/>
      <c r="LB76" s="143"/>
      <c r="LC76" s="143"/>
      <c r="LD76" s="144"/>
      <c r="LE76" s="142" t="str">
        <f>データ!$D$11</f>
        <v>H30</v>
      </c>
      <c r="LF76" s="143"/>
      <c r="LG76" s="143"/>
      <c r="LH76" s="143"/>
      <c r="LI76" s="143"/>
      <c r="LJ76" s="143"/>
      <c r="LK76" s="143"/>
      <c r="LL76" s="143"/>
      <c r="LM76" s="143"/>
      <c r="LN76" s="143"/>
      <c r="LO76" s="143"/>
      <c r="LP76" s="143"/>
      <c r="LQ76" s="143"/>
      <c r="LR76" s="143"/>
      <c r="LS76" s="144"/>
      <c r="LT76" s="142" t="str">
        <f>データ!$E$11</f>
        <v>R01</v>
      </c>
      <c r="LU76" s="143"/>
      <c r="LV76" s="143"/>
      <c r="LW76" s="143"/>
      <c r="LX76" s="143"/>
      <c r="LY76" s="143"/>
      <c r="LZ76" s="143"/>
      <c r="MA76" s="143"/>
      <c r="MB76" s="143"/>
      <c r="MC76" s="143"/>
      <c r="MD76" s="143"/>
      <c r="ME76" s="143"/>
      <c r="MF76" s="143"/>
      <c r="MG76" s="143"/>
      <c r="MH76" s="144"/>
      <c r="MI76" s="142" t="str">
        <f>データ!$F$11</f>
        <v>R02</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2">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2">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1uYxiRhpUen6EoDsFD+fY3S4TkEIOahHwqnLfcGHdhROyfusmyrarKht6nDfTWYZbywgkFWaQ2Fh90POII5s9A==" saltValue="doYIVMRPbGrvxSdua9RTU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election activeCell="I9" sqref="I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94</v>
      </c>
      <c r="AO5" s="59" t="s">
        <v>95</v>
      </c>
      <c r="AP5" s="59" t="s">
        <v>96</v>
      </c>
      <c r="AQ5" s="59" t="s">
        <v>97</v>
      </c>
      <c r="AR5" s="59" t="s">
        <v>98</v>
      </c>
      <c r="AS5" s="59" t="s">
        <v>99</v>
      </c>
      <c r="AT5" s="59" t="s">
        <v>100</v>
      </c>
      <c r="AU5" s="59" t="s">
        <v>101</v>
      </c>
      <c r="AV5" s="59" t="s">
        <v>102</v>
      </c>
      <c r="AW5" s="59" t="s">
        <v>92</v>
      </c>
      <c r="AX5" s="59" t="s">
        <v>103</v>
      </c>
      <c r="AY5" s="59" t="s">
        <v>104</v>
      </c>
      <c r="AZ5" s="59" t="s">
        <v>95</v>
      </c>
      <c r="BA5" s="59" t="s">
        <v>96</v>
      </c>
      <c r="BB5" s="59" t="s">
        <v>97</v>
      </c>
      <c r="BC5" s="59" t="s">
        <v>98</v>
      </c>
      <c r="BD5" s="59" t="s">
        <v>99</v>
      </c>
      <c r="BE5" s="59" t="s">
        <v>100</v>
      </c>
      <c r="BF5" s="59" t="s">
        <v>105</v>
      </c>
      <c r="BG5" s="59" t="s">
        <v>102</v>
      </c>
      <c r="BH5" s="59" t="s">
        <v>92</v>
      </c>
      <c r="BI5" s="59" t="s">
        <v>93</v>
      </c>
      <c r="BJ5" s="59" t="s">
        <v>104</v>
      </c>
      <c r="BK5" s="59" t="s">
        <v>95</v>
      </c>
      <c r="BL5" s="59" t="s">
        <v>96</v>
      </c>
      <c r="BM5" s="59" t="s">
        <v>97</v>
      </c>
      <c r="BN5" s="59" t="s">
        <v>98</v>
      </c>
      <c r="BO5" s="59" t="s">
        <v>99</v>
      </c>
      <c r="BP5" s="59" t="s">
        <v>100</v>
      </c>
      <c r="BQ5" s="59" t="s">
        <v>101</v>
      </c>
      <c r="BR5" s="59" t="s">
        <v>102</v>
      </c>
      <c r="BS5" s="59" t="s">
        <v>106</v>
      </c>
      <c r="BT5" s="59" t="s">
        <v>93</v>
      </c>
      <c r="BU5" s="59" t="s">
        <v>104</v>
      </c>
      <c r="BV5" s="59" t="s">
        <v>95</v>
      </c>
      <c r="BW5" s="59" t="s">
        <v>96</v>
      </c>
      <c r="BX5" s="59" t="s">
        <v>97</v>
      </c>
      <c r="BY5" s="59" t="s">
        <v>98</v>
      </c>
      <c r="BZ5" s="59" t="s">
        <v>99</v>
      </c>
      <c r="CA5" s="59" t="s">
        <v>100</v>
      </c>
      <c r="CB5" s="59" t="s">
        <v>90</v>
      </c>
      <c r="CC5" s="59" t="s">
        <v>102</v>
      </c>
      <c r="CD5" s="59" t="s">
        <v>92</v>
      </c>
      <c r="CE5" s="59" t="s">
        <v>107</v>
      </c>
      <c r="CF5" s="59" t="s">
        <v>104</v>
      </c>
      <c r="CG5" s="59" t="s">
        <v>95</v>
      </c>
      <c r="CH5" s="59" t="s">
        <v>96</v>
      </c>
      <c r="CI5" s="59" t="s">
        <v>97</v>
      </c>
      <c r="CJ5" s="59" t="s">
        <v>98</v>
      </c>
      <c r="CK5" s="59" t="s">
        <v>99</v>
      </c>
      <c r="CL5" s="59" t="s">
        <v>100</v>
      </c>
      <c r="CM5" s="156"/>
      <c r="CN5" s="156"/>
      <c r="CO5" s="59" t="s">
        <v>101</v>
      </c>
      <c r="CP5" s="59" t="s">
        <v>102</v>
      </c>
      <c r="CQ5" s="59" t="s">
        <v>108</v>
      </c>
      <c r="CR5" s="59" t="s">
        <v>93</v>
      </c>
      <c r="CS5" s="59" t="s">
        <v>104</v>
      </c>
      <c r="CT5" s="59" t="s">
        <v>95</v>
      </c>
      <c r="CU5" s="59" t="s">
        <v>96</v>
      </c>
      <c r="CV5" s="59" t="s">
        <v>97</v>
      </c>
      <c r="CW5" s="59" t="s">
        <v>98</v>
      </c>
      <c r="CX5" s="59" t="s">
        <v>99</v>
      </c>
      <c r="CY5" s="59" t="s">
        <v>100</v>
      </c>
      <c r="CZ5" s="59" t="s">
        <v>109</v>
      </c>
      <c r="DA5" s="59" t="s">
        <v>110</v>
      </c>
      <c r="DB5" s="59" t="s">
        <v>92</v>
      </c>
      <c r="DC5" s="59" t="s">
        <v>93</v>
      </c>
      <c r="DD5" s="59" t="s">
        <v>104</v>
      </c>
      <c r="DE5" s="59" t="s">
        <v>95</v>
      </c>
      <c r="DF5" s="59" t="s">
        <v>96</v>
      </c>
      <c r="DG5" s="59" t="s">
        <v>97</v>
      </c>
      <c r="DH5" s="59" t="s">
        <v>98</v>
      </c>
      <c r="DI5" s="59" t="s">
        <v>99</v>
      </c>
      <c r="DJ5" s="59" t="s">
        <v>35</v>
      </c>
      <c r="DK5" s="59" t="s">
        <v>90</v>
      </c>
      <c r="DL5" s="59" t="s">
        <v>102</v>
      </c>
      <c r="DM5" s="59" t="s">
        <v>92</v>
      </c>
      <c r="DN5" s="59" t="s">
        <v>93</v>
      </c>
      <c r="DO5" s="59" t="s">
        <v>104</v>
      </c>
      <c r="DP5" s="59" t="s">
        <v>95</v>
      </c>
      <c r="DQ5" s="59" t="s">
        <v>96</v>
      </c>
      <c r="DR5" s="59" t="s">
        <v>97</v>
      </c>
      <c r="DS5" s="59" t="s">
        <v>98</v>
      </c>
      <c r="DT5" s="59" t="s">
        <v>99</v>
      </c>
      <c r="DU5" s="59" t="s">
        <v>100</v>
      </c>
    </row>
    <row r="6" spans="1:125" s="66" customFormat="1" x14ac:dyDescent="0.2">
      <c r="A6" s="49" t="s">
        <v>111</v>
      </c>
      <c r="B6" s="60">
        <f>B8</f>
        <v>2020</v>
      </c>
      <c r="C6" s="60">
        <f t="shared" ref="C6:X6" si="1">C8</f>
        <v>271004</v>
      </c>
      <c r="D6" s="60">
        <f t="shared" si="1"/>
        <v>47</v>
      </c>
      <c r="E6" s="60">
        <f t="shared" si="1"/>
        <v>14</v>
      </c>
      <c r="F6" s="60">
        <f t="shared" si="1"/>
        <v>0</v>
      </c>
      <c r="G6" s="60">
        <f t="shared" si="1"/>
        <v>25</v>
      </c>
      <c r="H6" s="60" t="str">
        <f>SUBSTITUTE(H8,"　","")</f>
        <v>大阪府大阪市</v>
      </c>
      <c r="I6" s="60" t="str">
        <f t="shared" si="1"/>
        <v>東長堀バス駐車場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19</v>
      </c>
      <c r="S6" s="62" t="str">
        <f t="shared" si="1"/>
        <v>商業施設</v>
      </c>
      <c r="T6" s="62" t="str">
        <f t="shared" si="1"/>
        <v>有</v>
      </c>
      <c r="U6" s="63">
        <f t="shared" si="1"/>
        <v>2600</v>
      </c>
      <c r="V6" s="63">
        <f t="shared" si="1"/>
        <v>12</v>
      </c>
      <c r="W6" s="63">
        <f t="shared" si="1"/>
        <v>6000</v>
      </c>
      <c r="X6" s="62" t="str">
        <f t="shared" si="1"/>
        <v>利用料金制</v>
      </c>
      <c r="Y6" s="64">
        <f>IF(Y8="-",NA(),Y8)</f>
        <v>182.5</v>
      </c>
      <c r="Z6" s="64">
        <f t="shared" ref="Z6:AH6" si="2">IF(Z8="-",NA(),Z8)</f>
        <v>96.4</v>
      </c>
      <c r="AA6" s="64">
        <f t="shared" si="2"/>
        <v>217.6</v>
      </c>
      <c r="AB6" s="64">
        <f t="shared" si="2"/>
        <v>151</v>
      </c>
      <c r="AC6" s="64">
        <f t="shared" si="2"/>
        <v>15.3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45.2</v>
      </c>
      <c r="BG6" s="64">
        <f t="shared" ref="BG6:BO6" si="5">IF(BG8="-",NA(),BG8)</f>
        <v>-3.7</v>
      </c>
      <c r="BH6" s="64">
        <f t="shared" si="5"/>
        <v>54.1</v>
      </c>
      <c r="BI6" s="64">
        <f t="shared" si="5"/>
        <v>33.799999999999997</v>
      </c>
      <c r="BJ6" s="64">
        <f t="shared" si="5"/>
        <v>-553.29999999999995</v>
      </c>
      <c r="BK6" s="64">
        <f t="shared" si="5"/>
        <v>34.700000000000003</v>
      </c>
      <c r="BL6" s="64">
        <f t="shared" si="5"/>
        <v>39.6</v>
      </c>
      <c r="BM6" s="64">
        <f t="shared" si="5"/>
        <v>29</v>
      </c>
      <c r="BN6" s="64">
        <f t="shared" si="5"/>
        <v>32.9</v>
      </c>
      <c r="BO6" s="64">
        <f t="shared" si="5"/>
        <v>-121.8</v>
      </c>
      <c r="BP6" s="61" t="str">
        <f>IF(BP8="-","",IF(BP8="-","【-】","【"&amp;SUBSTITUTE(TEXT(BP8,"#,##0.0"),"-","△")&amp;"】"))</f>
        <v>【△65.9】</v>
      </c>
      <c r="BQ6" s="65">
        <f>IF(BQ8="-",NA(),BQ8)</f>
        <v>19865</v>
      </c>
      <c r="BR6" s="65">
        <f t="shared" ref="BR6:BZ6" si="6">IF(BR8="-",NA(),BR8)</f>
        <v>-1704</v>
      </c>
      <c r="BS6" s="65">
        <f t="shared" si="6"/>
        <v>28099</v>
      </c>
      <c r="BT6" s="65">
        <f t="shared" si="6"/>
        <v>16103</v>
      </c>
      <c r="BU6" s="65">
        <f t="shared" si="6"/>
        <v>-26959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0</v>
      </c>
      <c r="CN6" s="63">
        <f t="shared" si="7"/>
        <v>24857</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258.3</v>
      </c>
      <c r="DL6" s="64">
        <f t="shared" ref="DL6:DT6" si="9">IF(DL8="-",NA(),DL8)</f>
        <v>300</v>
      </c>
      <c r="DM6" s="64">
        <f t="shared" si="9"/>
        <v>333.3</v>
      </c>
      <c r="DN6" s="64">
        <f t="shared" si="9"/>
        <v>283.3</v>
      </c>
      <c r="DO6" s="64">
        <f t="shared" si="9"/>
        <v>16.7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114</v>
      </c>
      <c r="B7" s="60">
        <f t="shared" ref="B7:X7" si="10">B8</f>
        <v>2020</v>
      </c>
      <c r="C7" s="60">
        <f t="shared" si="10"/>
        <v>271004</v>
      </c>
      <c r="D7" s="60">
        <f t="shared" si="10"/>
        <v>47</v>
      </c>
      <c r="E7" s="60">
        <f t="shared" si="10"/>
        <v>14</v>
      </c>
      <c r="F7" s="60">
        <f t="shared" si="10"/>
        <v>0</v>
      </c>
      <c r="G7" s="60">
        <f t="shared" si="10"/>
        <v>25</v>
      </c>
      <c r="H7" s="60" t="str">
        <f t="shared" si="10"/>
        <v>大阪府　大阪市</v>
      </c>
      <c r="I7" s="60" t="str">
        <f t="shared" si="10"/>
        <v>東長堀バス駐車場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19</v>
      </c>
      <c r="S7" s="62" t="str">
        <f t="shared" si="10"/>
        <v>商業施設</v>
      </c>
      <c r="T7" s="62" t="str">
        <f t="shared" si="10"/>
        <v>有</v>
      </c>
      <c r="U7" s="63">
        <f t="shared" si="10"/>
        <v>2600</v>
      </c>
      <c r="V7" s="63">
        <f t="shared" si="10"/>
        <v>12</v>
      </c>
      <c r="W7" s="63">
        <f t="shared" si="10"/>
        <v>6000</v>
      </c>
      <c r="X7" s="62" t="str">
        <f t="shared" si="10"/>
        <v>利用料金制</v>
      </c>
      <c r="Y7" s="64">
        <f>Y8</f>
        <v>182.5</v>
      </c>
      <c r="Z7" s="64">
        <f t="shared" ref="Z7:AH7" si="11">Z8</f>
        <v>96.4</v>
      </c>
      <c r="AA7" s="64">
        <f t="shared" si="11"/>
        <v>217.6</v>
      </c>
      <c r="AB7" s="64">
        <f t="shared" si="11"/>
        <v>151</v>
      </c>
      <c r="AC7" s="64">
        <f t="shared" si="11"/>
        <v>15.3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45.2</v>
      </c>
      <c r="BG7" s="64">
        <f t="shared" ref="BG7:BO7" si="14">BG8</f>
        <v>-3.7</v>
      </c>
      <c r="BH7" s="64">
        <f t="shared" si="14"/>
        <v>54.1</v>
      </c>
      <c r="BI7" s="64">
        <f t="shared" si="14"/>
        <v>33.799999999999997</v>
      </c>
      <c r="BJ7" s="64">
        <f t="shared" si="14"/>
        <v>-553.29999999999995</v>
      </c>
      <c r="BK7" s="64">
        <f t="shared" si="14"/>
        <v>34.700000000000003</v>
      </c>
      <c r="BL7" s="64">
        <f t="shared" si="14"/>
        <v>39.6</v>
      </c>
      <c r="BM7" s="64">
        <f t="shared" si="14"/>
        <v>29</v>
      </c>
      <c r="BN7" s="64">
        <f t="shared" si="14"/>
        <v>32.9</v>
      </c>
      <c r="BO7" s="64">
        <f t="shared" si="14"/>
        <v>-121.8</v>
      </c>
      <c r="BP7" s="61"/>
      <c r="BQ7" s="65">
        <f>BQ8</f>
        <v>19865</v>
      </c>
      <c r="BR7" s="65">
        <f t="shared" ref="BR7:BZ7" si="15">BR8</f>
        <v>-1704</v>
      </c>
      <c r="BS7" s="65">
        <f t="shared" si="15"/>
        <v>28099</v>
      </c>
      <c r="BT7" s="65">
        <f t="shared" si="15"/>
        <v>16103</v>
      </c>
      <c r="BU7" s="65">
        <f t="shared" si="15"/>
        <v>-26959</v>
      </c>
      <c r="BV7" s="65">
        <f t="shared" si="15"/>
        <v>7123</v>
      </c>
      <c r="BW7" s="65">
        <f t="shared" si="15"/>
        <v>8017</v>
      </c>
      <c r="BX7" s="65">
        <f t="shared" si="15"/>
        <v>8137</v>
      </c>
      <c r="BY7" s="65">
        <f t="shared" si="15"/>
        <v>8005</v>
      </c>
      <c r="BZ7" s="65">
        <f t="shared" si="15"/>
        <v>2698</v>
      </c>
      <c r="CA7" s="63"/>
      <c r="CB7" s="64" t="s">
        <v>115</v>
      </c>
      <c r="CC7" s="64" t="s">
        <v>115</v>
      </c>
      <c r="CD7" s="64" t="s">
        <v>115</v>
      </c>
      <c r="CE7" s="64" t="s">
        <v>115</v>
      </c>
      <c r="CF7" s="64" t="s">
        <v>115</v>
      </c>
      <c r="CG7" s="64" t="s">
        <v>115</v>
      </c>
      <c r="CH7" s="64" t="s">
        <v>115</v>
      </c>
      <c r="CI7" s="64" t="s">
        <v>115</v>
      </c>
      <c r="CJ7" s="64" t="s">
        <v>115</v>
      </c>
      <c r="CK7" s="64" t="s">
        <v>116</v>
      </c>
      <c r="CL7" s="61"/>
      <c r="CM7" s="63">
        <f>CM8</f>
        <v>0</v>
      </c>
      <c r="CN7" s="63">
        <f>CN8</f>
        <v>24857</v>
      </c>
      <c r="CO7" s="64" t="s">
        <v>115</v>
      </c>
      <c r="CP7" s="64" t="s">
        <v>115</v>
      </c>
      <c r="CQ7" s="64" t="s">
        <v>115</v>
      </c>
      <c r="CR7" s="64" t="s">
        <v>115</v>
      </c>
      <c r="CS7" s="64" t="s">
        <v>115</v>
      </c>
      <c r="CT7" s="64" t="s">
        <v>115</v>
      </c>
      <c r="CU7" s="64" t="s">
        <v>115</v>
      </c>
      <c r="CV7" s="64" t="s">
        <v>115</v>
      </c>
      <c r="CW7" s="64" t="s">
        <v>115</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258.3</v>
      </c>
      <c r="DL7" s="64">
        <f t="shared" ref="DL7:DT7" si="17">DL8</f>
        <v>300</v>
      </c>
      <c r="DM7" s="64">
        <f t="shared" si="17"/>
        <v>333.3</v>
      </c>
      <c r="DN7" s="64">
        <f t="shared" si="17"/>
        <v>283.3</v>
      </c>
      <c r="DO7" s="64">
        <f t="shared" si="17"/>
        <v>16.7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271004</v>
      </c>
      <c r="D8" s="67">
        <v>47</v>
      </c>
      <c r="E8" s="67">
        <v>14</v>
      </c>
      <c r="F8" s="67">
        <v>0</v>
      </c>
      <c r="G8" s="67">
        <v>25</v>
      </c>
      <c r="H8" s="67" t="s">
        <v>117</v>
      </c>
      <c r="I8" s="67" t="s">
        <v>138</v>
      </c>
      <c r="J8" s="67" t="s">
        <v>118</v>
      </c>
      <c r="K8" s="67" t="s">
        <v>119</v>
      </c>
      <c r="L8" s="67" t="s">
        <v>120</v>
      </c>
      <c r="M8" s="67" t="s">
        <v>121</v>
      </c>
      <c r="N8" s="67" t="s">
        <v>122</v>
      </c>
      <c r="O8" s="68" t="s">
        <v>123</v>
      </c>
      <c r="P8" s="69" t="s">
        <v>124</v>
      </c>
      <c r="Q8" s="69" t="s">
        <v>125</v>
      </c>
      <c r="R8" s="70">
        <v>19</v>
      </c>
      <c r="S8" s="69" t="s">
        <v>126</v>
      </c>
      <c r="T8" s="69" t="s">
        <v>127</v>
      </c>
      <c r="U8" s="70">
        <v>2600</v>
      </c>
      <c r="V8" s="70">
        <v>12</v>
      </c>
      <c r="W8" s="70">
        <v>6000</v>
      </c>
      <c r="X8" s="69" t="s">
        <v>128</v>
      </c>
      <c r="Y8" s="71">
        <v>182.5</v>
      </c>
      <c r="Z8" s="71">
        <v>96.4</v>
      </c>
      <c r="AA8" s="71">
        <v>217.6</v>
      </c>
      <c r="AB8" s="71">
        <v>151</v>
      </c>
      <c r="AC8" s="71">
        <v>15.3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45.2</v>
      </c>
      <c r="BG8" s="71">
        <v>-3.7</v>
      </c>
      <c r="BH8" s="71">
        <v>54.1</v>
      </c>
      <c r="BI8" s="71">
        <v>33.799999999999997</v>
      </c>
      <c r="BJ8" s="71">
        <v>-553.29999999999995</v>
      </c>
      <c r="BK8" s="71">
        <v>34.700000000000003</v>
      </c>
      <c r="BL8" s="71">
        <v>39.6</v>
      </c>
      <c r="BM8" s="71">
        <v>29</v>
      </c>
      <c r="BN8" s="71">
        <v>32.9</v>
      </c>
      <c r="BO8" s="71">
        <v>-121.8</v>
      </c>
      <c r="BP8" s="68">
        <v>-65.900000000000006</v>
      </c>
      <c r="BQ8" s="72">
        <v>19865</v>
      </c>
      <c r="BR8" s="72">
        <v>-1704</v>
      </c>
      <c r="BS8" s="72">
        <v>28099</v>
      </c>
      <c r="BT8" s="73">
        <v>16103</v>
      </c>
      <c r="BU8" s="73">
        <v>-26959</v>
      </c>
      <c r="BV8" s="72">
        <v>7123</v>
      </c>
      <c r="BW8" s="72">
        <v>8017</v>
      </c>
      <c r="BX8" s="72">
        <v>8137</v>
      </c>
      <c r="BY8" s="72">
        <v>8005</v>
      </c>
      <c r="BZ8" s="72">
        <v>2698</v>
      </c>
      <c r="CA8" s="70">
        <v>3932</v>
      </c>
      <c r="CB8" s="71" t="s">
        <v>120</v>
      </c>
      <c r="CC8" s="71" t="s">
        <v>120</v>
      </c>
      <c r="CD8" s="71" t="s">
        <v>120</v>
      </c>
      <c r="CE8" s="71" t="s">
        <v>120</v>
      </c>
      <c r="CF8" s="71" t="s">
        <v>120</v>
      </c>
      <c r="CG8" s="71" t="s">
        <v>120</v>
      </c>
      <c r="CH8" s="71" t="s">
        <v>120</v>
      </c>
      <c r="CI8" s="71" t="s">
        <v>120</v>
      </c>
      <c r="CJ8" s="71" t="s">
        <v>120</v>
      </c>
      <c r="CK8" s="71" t="s">
        <v>120</v>
      </c>
      <c r="CL8" s="68" t="s">
        <v>120</v>
      </c>
      <c r="CM8" s="70">
        <v>0</v>
      </c>
      <c r="CN8" s="70">
        <v>24857</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62.8</v>
      </c>
      <c r="DF8" s="71">
        <v>62.3</v>
      </c>
      <c r="DG8" s="71">
        <v>87.9</v>
      </c>
      <c r="DH8" s="71">
        <v>56.3</v>
      </c>
      <c r="DI8" s="71">
        <v>70.3</v>
      </c>
      <c r="DJ8" s="68">
        <v>183.4</v>
      </c>
      <c r="DK8" s="71">
        <v>258.3</v>
      </c>
      <c r="DL8" s="71">
        <v>300</v>
      </c>
      <c r="DM8" s="71">
        <v>333.3</v>
      </c>
      <c r="DN8" s="71">
        <v>283.3</v>
      </c>
      <c r="DO8" s="71">
        <v>16.7</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英佑(912330)</cp:lastModifiedBy>
  <cp:lastPrinted>2022-01-14T09:24:49Z</cp:lastPrinted>
  <dcterms:created xsi:type="dcterms:W3CDTF">2021-12-17T06:05:09Z</dcterms:created>
  <dcterms:modified xsi:type="dcterms:W3CDTF">2022-02-07T09:01:33Z</dcterms:modified>
  <cp:category/>
</cp:coreProperties>
</file>