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10000svj02020\sdoc-2021$\101000_経営管理部\101300_会計課\出納・管理Ｇ\30 照会\01 ★令和３年度\54　【1月25日〆切】公営企業に係る経営比較分析表（令和２年度決算）の分析等について\回答\"/>
    </mc:Choice>
  </mc:AlternateContent>
  <workbookProtection workbookPassword="9D77"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H6" i="5" l="1"/>
  <c r="ED6" i="5"/>
  <c r="F10" i="5" l="1"/>
  <c r="E10" i="5"/>
  <c r="D10" i="5"/>
  <c r="C10" i="5"/>
  <c r="B10" i="5"/>
  <c r="EN6" i="5"/>
  <c r="O85" i="4" s="1"/>
  <c r="EM6" i="5"/>
  <c r="EL6" i="5"/>
  <c r="EK6" i="5"/>
  <c r="EJ6" i="5"/>
  <c r="EI6" i="5"/>
  <c r="EG6" i="5"/>
  <c r="EF6" i="5"/>
  <c r="EE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R6" i="5"/>
  <c r="AL8" i="4" s="1"/>
  <c r="Q6" i="5"/>
  <c r="P6" i="5"/>
  <c r="O6" i="5"/>
  <c r="N6" i="5"/>
  <c r="B10" i="4" s="1"/>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F85" i="4"/>
  <c r="AT10" i="4"/>
  <c r="AL10" i="4"/>
  <c r="W10" i="4"/>
  <c r="P10" i="4"/>
  <c r="I10" i="4"/>
  <c r="BB8" i="4"/>
  <c r="AT8" i="4"/>
  <c r="W8" i="4"/>
  <c r="P8" i="4"/>
  <c r="I8" i="4"/>
  <c r="B8" i="4"/>
</calcChain>
</file>

<file path=xl/sharedStrings.xml><?xml version="1.0" encoding="utf-8"?>
<sst xmlns="http://schemas.openxmlformats.org/spreadsheetml/2006/main" count="231" uniqueCount="114">
  <si>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</si>
  <si>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</si>
  <si>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</si>
  <si>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</si>
  <si>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</si>
  <si>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</si>
  <si>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</si>
  <si>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</si>
  <si>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</si>
  <si>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</si>
  <si>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</si>
  <si>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</si>
  <si>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</si>
  <si>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</si>
  <si>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</si>
  <si>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</si>
  <si>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</si>
  <si>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</si>
  <si>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</si>
  <si>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</si>
  <si>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</si>
  <si>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</si>
  <si>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</si>
  <si>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</si>
  <si>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</si>
  <si>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</si>
  <si>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</si>
  <si>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</si>
  <si>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</si>
  <si>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</si>
  <si>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</si>
  <si>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</si>
  <si>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</si>
  <si>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</si>
  <si>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</si>
  <si>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</si>
  <si>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</si>
  <si>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</si>
  <si>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</si>
  <si>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</si>
  <si>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</si>
  <si>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</si>
  <si>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</si>
  <si>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</si>
  <si>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</si>
  <si>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</si>
  <si>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</si>
  <si>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</si>
  <si>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</si>
  <si>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</si>
  <si>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</si>
  <si>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</si>
  <si>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</si>
  <si>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</si>
  <si>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</si>
  <si>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</si>
  <si>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</si>
  <si>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</si>
  <si>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</si>
  <si>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</si>
  <si>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</si>
  <si>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</si>
  <si>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</si>
  <si>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</si>
  <si>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</si>
  <si>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</si>
  <si>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</si>
  <si>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</si>
  <si>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</si>
  <si>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</si>
  <si>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</si>
  <si>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</si>
  <si>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</si>
  <si>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</si>
  <si>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</si>
  <si>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</si>
  <si>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</si>
  <si>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</si>
  <si>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</si>
  <si>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</si>
  <si>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</si>
  <si>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</si>
  <si>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</si>
  <si>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</si>
  <si>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</si>
  <si>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</si>
  <si>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</si>
  <si>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</si>
  <si>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</si>
  <si>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</si>
  <si>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</si>
  <si>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</si>
  <si>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</si>
  <si>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大阪広域水道企業団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</si>
  <si>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</si>
  <si>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</si>
  <si>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</si>
  <si>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</si>
  <si>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</si>
  <si>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</si>
  <si>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</si>
  <si>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</si>
  <si>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</si>
  <si>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</si>
  <si>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</si>
  <si>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</si>
  <si>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</si>
  <si>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</si>
  <si>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</si>
  <si>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</si>
  <si>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</si>
  <si>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今後の施設利用率の低下に対しては、水需要予測の結果に基づき、施設の更新時期に合わせ、可能な限り施設のダウンサイジング（小規模化）を実施すると共に、整備効果が段階的に発揮できるよう、効率的な施設更新を行っていく。
　また、アセットマネジメントを実践し、施設更新の際には施設ごとに企業団独自の更新基準年数を設定し、施設の長寿命化を図りつつ、効率的に施設全体の安定性向上に資する施設更新・整備を実施し、改善を図る。
　これらの施設更新・整備を進めながら引き続き健全経営の維持に努める。</t>
  </si>
  <si>
    <t>①【有形固定資産減価償却率】
　類似団体平均値を上回る数値となり、施設の老朽化が進んでいる。この要因は、管路総延長の約6割が法定耐用年数40年を超えていることによる。
②【管路経年化率】
③【管路更新率】
　管路経年化率は類似団体平均値より高く、管路更新率は低い状況となっている。現在、基幹管路の大規模更新に向け、設計中である。</t>
    <rPh sb="141" eb="143">
      <t>ゲンザイ</t>
    </rPh>
    <rPh sb="144" eb="148">
      <t>キカンカンロ</t>
    </rPh>
    <rPh sb="149" eb="152">
      <t>ダイキボ</t>
    </rPh>
    <rPh sb="152" eb="154">
      <t>コウシン</t>
    </rPh>
    <rPh sb="155" eb="156">
      <t>ム</t>
    </rPh>
    <rPh sb="158" eb="161">
      <t>セッケイチュウ</t>
    </rPh>
    <phoneticPr fontId="4"/>
  </si>
  <si>
    <t>①【経常収支比率】
　有収水量が増加した一方、新型コロナウイルス感染症による影響を勘案した料金軽減を実施したため、経常収支比率は前年度に比べ低くなっている。
②【累積欠損金比率】
　旧大阪府水道部において、平成22年度に資産整理による特別損失を計上したため、高い割合で推移してきたが、平成29年度に解消した。
③【流動比率】
　期間を通じて短期的な債務に対する支払能力を維持している。
④【企業債残高対給水収益比率】
　期間中ほぼ横ばいに推移している。他の指標の状況を勘案し、企業債の規模に大きな問題はないと判断している。
⑤【料金回収率】
　新型コロナウイルス感染症による影響を勘案した料金軽減を実施したため、給水収益が減少、それに伴い料金回収率が低下した。
⑥【給水原価】
　前年度とほぼ同水準にて推移している。
⑦【施設利用率】
　人口減少に伴い水需要は減少傾向であるが、近年はほぼ横ばいで推移している。
⑧【有収率】
　ほぼ100％で推移している。水道施設の適切な維持管理による漏水防止対策や効率的な送水運用により、高い水準を維持している。</t>
    <rPh sb="50" eb="52">
      <t>ジッシ</t>
    </rPh>
    <rPh sb="59" eb="61">
      <t>シュウシ</t>
    </rPh>
    <rPh sb="61" eb="63">
      <t>ヒリツ</t>
    </rPh>
    <rPh sb="64" eb="67">
      <t>ゼンネンド</t>
    </rPh>
    <rPh sb="68" eb="69">
      <t>クラ</t>
    </rPh>
    <rPh sb="70" eb="71">
      <t>ヒク</t>
    </rPh>
    <rPh sb="210" eb="213">
      <t>キカンチュウ</t>
    </rPh>
    <rPh sb="215" eb="216">
      <t>ヨコ</t>
    </rPh>
    <rPh sb="219" eb="221">
      <t>スイイ</t>
    </rPh>
    <rPh sb="272" eb="274">
      <t>シンガタ</t>
    </rPh>
    <rPh sb="281" eb="284">
      <t>カンセンショウ</t>
    </rPh>
    <rPh sb="287" eb="289">
      <t>エイキョウ</t>
    </rPh>
    <rPh sb="290" eb="292">
      <t>カンアン</t>
    </rPh>
    <rPh sb="294" eb="298">
      <t>リョウキンケイゲン</t>
    </rPh>
    <rPh sb="299" eb="301">
      <t>ジッシ</t>
    </rPh>
    <rPh sb="306" eb="310">
      <t>キュウスイシュウエキ</t>
    </rPh>
    <rPh sb="311" eb="313">
      <t>ゲンショウ</t>
    </rPh>
    <rPh sb="317" eb="318">
      <t>トモナ</t>
    </rPh>
    <rPh sb="319" eb="324">
      <t>リョウキンカイシュウリツ</t>
    </rPh>
    <rPh sb="325" eb="327">
      <t>テイカ</t>
    </rPh>
    <rPh sb="340" eb="343">
      <t>ゼンネンド</t>
    </rPh>
    <rPh sb="346" eb="349">
      <t>ドウスイジュン</t>
    </rPh>
    <rPh sb="351" eb="353">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</si>
</sst>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formatCode="#,##0.00;&quot;△&quot;#,##0.00;&quot;-&quot;">
                  <c:v>0.01</c:v>
                </c:pt>
                <c:pt idx="3" formatCode="#,##0.00;&quot;△&quot;#,##0.00;&quot;-&quot;">
                  <c:v>0.04</c:v>
                </c:pt>
                <c:pt idx="4">
                  <c:v>0</c:v>
                </c:pt>
              </c:numCache>
            </c:numRef>
          </c:val>
          <c:extLst>
            <c:ext xmlns:c16="http://schemas.microsoft.com/office/drawing/2014/chart" uri="{C3380CC4-5D6E-409C-BE32-E72D297353CC}">
              <c16:uniqueId val="{00000000-3E83-49C0-A9B3-7A162352050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0.27</c:v>
                </c:pt>
                <c:pt idx="2">
                  <c:v>0.24</c:v>
                </c:pt>
                <c:pt idx="3">
                  <c:v>0.2</c:v>
                </c:pt>
                <c:pt idx="4">
                  <c:v>0.32</c:v>
                </c:pt>
              </c:numCache>
            </c:numRef>
          </c:val>
          <c:smooth val="0"/>
          <c:extLst>
            <c:ext xmlns:c16="http://schemas.microsoft.com/office/drawing/2014/chart" uri="{C3380CC4-5D6E-409C-BE32-E72D297353CC}">
              <c16:uniqueId val="{00000001-3E83-49C0-A9B3-7A162352050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60.69</c:v>
                </c:pt>
                <c:pt idx="1">
                  <c:v>60.89</c:v>
                </c:pt>
                <c:pt idx="2">
                  <c:v>60.56</c:v>
                </c:pt>
                <c:pt idx="3">
                  <c:v>60.17</c:v>
                </c:pt>
                <c:pt idx="4">
                  <c:v>61.24</c:v>
                </c:pt>
              </c:numCache>
            </c:numRef>
          </c:val>
          <c:extLst>
            <c:ext xmlns:c16="http://schemas.microsoft.com/office/drawing/2014/chart" uri="{C3380CC4-5D6E-409C-BE32-E72D297353CC}">
              <c16:uniqueId val="{00000000-271F-40A3-AD91-82DAD0C9D25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61.66</c:v>
                </c:pt>
                <c:pt idx="1">
                  <c:v>62.19</c:v>
                </c:pt>
                <c:pt idx="2">
                  <c:v>61.77</c:v>
                </c:pt>
                <c:pt idx="3">
                  <c:v>61.69</c:v>
                </c:pt>
                <c:pt idx="4">
                  <c:v>62.26</c:v>
                </c:pt>
              </c:numCache>
            </c:numRef>
          </c:val>
          <c:smooth val="0"/>
          <c:extLst>
            <c:ext xmlns:c16="http://schemas.microsoft.com/office/drawing/2014/chart" uri="{C3380CC4-5D6E-409C-BE32-E72D297353CC}">
              <c16:uniqueId val="{00000001-271F-40A3-AD91-82DAD0C9D25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99.95</c:v>
                </c:pt>
                <c:pt idx="1">
                  <c:v>99.97</c:v>
                </c:pt>
                <c:pt idx="2">
                  <c:v>99.91</c:v>
                </c:pt>
                <c:pt idx="3">
                  <c:v>99.2</c:v>
                </c:pt>
                <c:pt idx="4">
                  <c:v>99.4</c:v>
                </c:pt>
              </c:numCache>
            </c:numRef>
          </c:val>
          <c:extLst>
            <c:ext xmlns:c16="http://schemas.microsoft.com/office/drawing/2014/chart" uri="{C3380CC4-5D6E-409C-BE32-E72D297353CC}">
              <c16:uniqueId val="{00000000-EB74-4022-A3A7-8F882F7053C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100.05</c:v>
                </c:pt>
                <c:pt idx="2">
                  <c:v>100.08</c:v>
                </c:pt>
                <c:pt idx="3">
                  <c:v>100</c:v>
                </c:pt>
                <c:pt idx="4">
                  <c:v>100.16</c:v>
                </c:pt>
              </c:numCache>
            </c:numRef>
          </c:val>
          <c:smooth val="0"/>
          <c:extLst>
            <c:ext xmlns:c16="http://schemas.microsoft.com/office/drawing/2014/chart" uri="{C3380CC4-5D6E-409C-BE32-E72D297353CC}">
              <c16:uniqueId val="{00000001-EB74-4022-A3A7-8F882F7053C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121.89</c:v>
                </c:pt>
                <c:pt idx="1">
                  <c:v>123.4</c:v>
                </c:pt>
                <c:pt idx="2">
                  <c:v>118.91</c:v>
                </c:pt>
                <c:pt idx="3">
                  <c:v>115.78</c:v>
                </c:pt>
                <c:pt idx="4">
                  <c:v>111.4</c:v>
                </c:pt>
              </c:numCache>
            </c:numRef>
          </c:val>
          <c:extLst>
            <c:ext xmlns:c16="http://schemas.microsoft.com/office/drawing/2014/chart" uri="{C3380CC4-5D6E-409C-BE32-E72D297353CC}">
              <c16:uniqueId val="{00000000-8F54-4FC3-A721-0F0071C3C45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114.05</c:v>
                </c:pt>
                <c:pt idx="1">
                  <c:v>114.26</c:v>
                </c:pt>
                <c:pt idx="2">
                  <c:v>112.98</c:v>
                </c:pt>
                <c:pt idx="3">
                  <c:v>112.91</c:v>
                </c:pt>
                <c:pt idx="4">
                  <c:v>111.13</c:v>
                </c:pt>
              </c:numCache>
            </c:numRef>
          </c:val>
          <c:smooth val="0"/>
          <c:extLst>
            <c:ext xmlns:c16="http://schemas.microsoft.com/office/drawing/2014/chart" uri="{C3380CC4-5D6E-409C-BE32-E72D297353CC}">
              <c16:uniqueId val="{00000001-8F54-4FC3-A721-0F0071C3C45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61.95</c:v>
                </c:pt>
                <c:pt idx="1">
                  <c:v>63.54</c:v>
                </c:pt>
                <c:pt idx="2">
                  <c:v>64.73</c:v>
                </c:pt>
                <c:pt idx="3">
                  <c:v>61.24</c:v>
                </c:pt>
                <c:pt idx="4">
                  <c:v>61.94</c:v>
                </c:pt>
              </c:numCache>
            </c:numRef>
          </c:val>
          <c:extLst>
            <c:ext xmlns:c16="http://schemas.microsoft.com/office/drawing/2014/chart" uri="{C3380CC4-5D6E-409C-BE32-E72D297353CC}">
              <c16:uniqueId val="{00000000-E47E-4F15-9499-51DFEBFEF9A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53.56</c:v>
                </c:pt>
                <c:pt idx="1">
                  <c:v>54.73</c:v>
                </c:pt>
                <c:pt idx="2">
                  <c:v>55.77</c:v>
                </c:pt>
                <c:pt idx="3">
                  <c:v>56.48</c:v>
                </c:pt>
                <c:pt idx="4">
                  <c:v>57.5</c:v>
                </c:pt>
              </c:numCache>
            </c:numRef>
          </c:val>
          <c:smooth val="0"/>
          <c:extLst>
            <c:ext xmlns:c16="http://schemas.microsoft.com/office/drawing/2014/chart" uri="{C3380CC4-5D6E-409C-BE32-E72D297353CC}">
              <c16:uniqueId val="{00000001-E47E-4F15-9499-51DFEBFEF9A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59.53</c:v>
                </c:pt>
                <c:pt idx="1">
                  <c:v>61.46</c:v>
                </c:pt>
                <c:pt idx="2">
                  <c:v>62.81</c:v>
                </c:pt>
                <c:pt idx="3">
                  <c:v>60.64</c:v>
                </c:pt>
                <c:pt idx="4">
                  <c:v>61.74</c:v>
                </c:pt>
              </c:numCache>
            </c:numRef>
          </c:val>
          <c:extLst>
            <c:ext xmlns:c16="http://schemas.microsoft.com/office/drawing/2014/chart" uri="{C3380CC4-5D6E-409C-BE32-E72D297353CC}">
              <c16:uniqueId val="{00000000-7AB2-46AC-9CB0-C4A60C4CE1E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19.440000000000001</c:v>
                </c:pt>
                <c:pt idx="1">
                  <c:v>22.46</c:v>
                </c:pt>
                <c:pt idx="2">
                  <c:v>25.84</c:v>
                </c:pt>
                <c:pt idx="3">
                  <c:v>27.61</c:v>
                </c:pt>
                <c:pt idx="4">
                  <c:v>30.3</c:v>
                </c:pt>
              </c:numCache>
            </c:numRef>
          </c:val>
          <c:smooth val="0"/>
          <c:extLst>
            <c:ext xmlns:c16="http://schemas.microsoft.com/office/drawing/2014/chart" uri="{C3380CC4-5D6E-409C-BE32-E72D297353CC}">
              <c16:uniqueId val="{00000001-7AB2-46AC-9CB0-C4A60C4CE1E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formatCode="#,##0.00;&quot;△&quot;#,##0.00;&quot;-&quot;">
                  <c:v>15.85</c:v>
                </c:pt>
                <c:pt idx="1">
                  <c:v>0</c:v>
                </c:pt>
                <c:pt idx="2">
                  <c:v>0</c:v>
                </c:pt>
                <c:pt idx="3">
                  <c:v>0</c:v>
                </c:pt>
                <c:pt idx="4">
                  <c:v>0</c:v>
                </c:pt>
              </c:numCache>
            </c:numRef>
          </c:val>
          <c:extLst>
            <c:ext xmlns:c16="http://schemas.microsoft.com/office/drawing/2014/chart" uri="{C3380CC4-5D6E-409C-BE32-E72D297353CC}">
              <c16:uniqueId val="{00000000-00C4-4485-9C9C-F26B73D6587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12.65</c:v>
                </c:pt>
                <c:pt idx="1">
                  <c:v>10.58</c:v>
                </c:pt>
                <c:pt idx="2">
                  <c:v>10.49</c:v>
                </c:pt>
                <c:pt idx="3">
                  <c:v>9.92</c:v>
                </c:pt>
                <c:pt idx="4">
                  <c:v>12.29</c:v>
                </c:pt>
              </c:numCache>
            </c:numRef>
          </c:val>
          <c:smooth val="0"/>
          <c:extLst>
            <c:ext xmlns:c16="http://schemas.microsoft.com/office/drawing/2014/chart" uri="{C3380CC4-5D6E-409C-BE32-E72D297353CC}">
              <c16:uniqueId val="{00000001-00C4-4485-9C9C-F26B73D6587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129.94</c:v>
                </c:pt>
                <c:pt idx="1">
                  <c:v>128.97999999999999</c:v>
                </c:pt>
                <c:pt idx="2">
                  <c:v>131.65</c:v>
                </c:pt>
                <c:pt idx="3">
                  <c:v>127.48</c:v>
                </c:pt>
                <c:pt idx="4">
                  <c:v>141.25</c:v>
                </c:pt>
              </c:numCache>
            </c:numRef>
          </c:val>
          <c:extLst>
            <c:ext xmlns:c16="http://schemas.microsoft.com/office/drawing/2014/chart" uri="{C3380CC4-5D6E-409C-BE32-E72D297353CC}">
              <c16:uniqueId val="{00000000-E572-4E15-A131-499D858C83A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224.41</c:v>
                </c:pt>
                <c:pt idx="1">
                  <c:v>243.44</c:v>
                </c:pt>
                <c:pt idx="2">
                  <c:v>258.49</c:v>
                </c:pt>
                <c:pt idx="3">
                  <c:v>271.10000000000002</c:v>
                </c:pt>
                <c:pt idx="4">
                  <c:v>284.45</c:v>
                </c:pt>
              </c:numCache>
            </c:numRef>
          </c:val>
          <c:smooth val="0"/>
          <c:extLst>
            <c:ext xmlns:c16="http://schemas.microsoft.com/office/drawing/2014/chart" uri="{C3380CC4-5D6E-409C-BE32-E72D297353CC}">
              <c16:uniqueId val="{00000001-E572-4E15-A131-499D858C83A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292.56</c:v>
                </c:pt>
                <c:pt idx="1">
                  <c:v>290.74</c:v>
                </c:pt>
                <c:pt idx="2">
                  <c:v>295.08999999999997</c:v>
                </c:pt>
                <c:pt idx="3">
                  <c:v>289.98</c:v>
                </c:pt>
                <c:pt idx="4">
                  <c:v>284.29000000000002</c:v>
                </c:pt>
              </c:numCache>
            </c:numRef>
          </c:val>
          <c:extLst>
            <c:ext xmlns:c16="http://schemas.microsoft.com/office/drawing/2014/chart" uri="{C3380CC4-5D6E-409C-BE32-E72D297353CC}">
              <c16:uniqueId val="{00000000-B489-45FC-A195-ECDB0E326EB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320.31</c:v>
                </c:pt>
                <c:pt idx="1">
                  <c:v>303.26</c:v>
                </c:pt>
                <c:pt idx="2">
                  <c:v>290.31</c:v>
                </c:pt>
                <c:pt idx="3">
                  <c:v>272.95999999999998</c:v>
                </c:pt>
                <c:pt idx="4">
                  <c:v>260.95999999999998</c:v>
                </c:pt>
              </c:numCache>
            </c:numRef>
          </c:val>
          <c:smooth val="0"/>
          <c:extLst>
            <c:ext xmlns:c16="http://schemas.microsoft.com/office/drawing/2014/chart" uri="{C3380CC4-5D6E-409C-BE32-E72D297353CC}">
              <c16:uniqueId val="{00000001-B489-45FC-A195-ECDB0E326EB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122.23</c:v>
                </c:pt>
                <c:pt idx="1">
                  <c:v>123.65</c:v>
                </c:pt>
                <c:pt idx="2">
                  <c:v>118.85</c:v>
                </c:pt>
                <c:pt idx="3">
                  <c:v>115.56</c:v>
                </c:pt>
                <c:pt idx="4">
                  <c:v>110.92</c:v>
                </c:pt>
              </c:numCache>
            </c:numRef>
          </c:val>
          <c:extLst>
            <c:ext xmlns:c16="http://schemas.microsoft.com/office/drawing/2014/chart" uri="{C3380CC4-5D6E-409C-BE32-E72D297353CC}">
              <c16:uniqueId val="{00000000-1D3B-4576-961A-68AED6217B7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113.88</c:v>
                </c:pt>
                <c:pt idx="1">
                  <c:v>114.14</c:v>
                </c:pt>
                <c:pt idx="2">
                  <c:v>112.83</c:v>
                </c:pt>
                <c:pt idx="3">
                  <c:v>112.84</c:v>
                </c:pt>
                <c:pt idx="4">
                  <c:v>110.77</c:v>
                </c:pt>
              </c:numCache>
            </c:numRef>
          </c:val>
          <c:smooth val="0"/>
          <c:extLst>
            <c:ext xmlns:c16="http://schemas.microsoft.com/office/drawing/2014/chart" uri="{C3380CC4-5D6E-409C-BE32-E72D297353CC}">
              <c16:uniqueId val="{00000001-1D3B-4576-961A-68AED6217B7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61.36</c:v>
                </c:pt>
                <c:pt idx="1">
                  <c:v>60.66</c:v>
                </c:pt>
                <c:pt idx="2">
                  <c:v>60.58</c:v>
                </c:pt>
                <c:pt idx="3">
                  <c:v>62.31</c:v>
                </c:pt>
                <c:pt idx="4">
                  <c:v>61.95</c:v>
                </c:pt>
              </c:numCache>
            </c:numRef>
          </c:val>
          <c:extLst>
            <c:ext xmlns:c16="http://schemas.microsoft.com/office/drawing/2014/chart" uri="{C3380CC4-5D6E-409C-BE32-E72D297353CC}">
              <c16:uniqueId val="{00000000-DD0D-482C-AD4B-C5132281354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74.02</c:v>
                </c:pt>
                <c:pt idx="1">
                  <c:v>73.03</c:v>
                </c:pt>
                <c:pt idx="2">
                  <c:v>73.86</c:v>
                </c:pt>
                <c:pt idx="3">
                  <c:v>73.849999999999994</c:v>
                </c:pt>
                <c:pt idx="4">
                  <c:v>73.180000000000007</c:v>
                </c:pt>
              </c:numCache>
            </c:numRef>
          </c:val>
          <c:smooth val="0"/>
          <c:extLst>
            <c:ext xmlns:c16="http://schemas.microsoft.com/office/drawing/2014/chart" uri="{C3380CC4-5D6E-409C-BE32-E72D297353CC}">
              <c16:uniqueId val="{00000001-DD0D-482C-AD4B-C5132281354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【110.77】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【57.50】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6" t="str">
        <f>データ!H6</f>
        <v>大阪府　大阪広域水道企業団</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8"/>
      <c r="D7" s="78"/>
      <c r="E7" s="78"/>
      <c r="F7" s="78"/>
      <c r="G7" s="78"/>
      <c r="H7" s="78"/>
      <c r="I7" s="77" t="s">
        <v>2</v>
      </c>
      <c r="J7" s="78"/>
      <c r="K7" s="78"/>
      <c r="L7" s="78"/>
      <c r="M7" s="78"/>
      <c r="N7" s="78"/>
      <c r="O7" s="79"/>
      <c r="P7" s="80" t="s">
        <v>3</v>
      </c>
      <c r="Q7" s="80"/>
      <c r="R7" s="80"/>
      <c r="S7" s="80"/>
      <c r="T7" s="80"/>
      <c r="U7" s="80"/>
      <c r="V7" s="80"/>
      <c r="W7" s="80" t="s">
        <v>4</v>
      </c>
      <c r="X7" s="80"/>
      <c r="Y7" s="80"/>
      <c r="Z7" s="80"/>
      <c r="AA7" s="80"/>
      <c r="AB7" s="80"/>
      <c r="AC7" s="80"/>
      <c r="AD7" s="80" t="s">
        <v>5</v>
      </c>
      <c r="AE7" s="80"/>
      <c r="AF7" s="80"/>
      <c r="AG7" s="80"/>
      <c r="AH7" s="80"/>
      <c r="AI7" s="80"/>
      <c r="AJ7" s="80"/>
      <c r="AK7" s="4"/>
      <c r="AL7" s="80" t="s">
        <v>6</v>
      </c>
      <c r="AM7" s="80"/>
      <c r="AN7" s="80"/>
      <c r="AO7" s="80"/>
      <c r="AP7" s="80"/>
      <c r="AQ7" s="80"/>
      <c r="AR7" s="80"/>
      <c r="AS7" s="80"/>
      <c r="AT7" s="77" t="s">
        <v>7</v>
      </c>
      <c r="AU7" s="78"/>
      <c r="AV7" s="78"/>
      <c r="AW7" s="78"/>
      <c r="AX7" s="78"/>
      <c r="AY7" s="78"/>
      <c r="AZ7" s="78"/>
      <c r="BA7" s="78"/>
      <c r="BB7" s="80" t="s">
        <v>8</v>
      </c>
      <c r="BC7" s="80"/>
      <c r="BD7" s="80"/>
      <c r="BE7" s="80"/>
      <c r="BF7" s="80"/>
      <c r="BG7" s="80"/>
      <c r="BH7" s="80"/>
      <c r="BI7" s="80"/>
      <c r="BJ7" s="3"/>
      <c r="BK7" s="3"/>
      <c r="BL7" s="5" t="s">
        <v>9</v>
      </c>
      <c r="BM7" s="6"/>
      <c r="BN7" s="6"/>
      <c r="BO7" s="6"/>
      <c r="BP7" s="6"/>
      <c r="BQ7" s="6"/>
      <c r="BR7" s="6"/>
      <c r="BS7" s="6"/>
      <c r="BT7" s="6"/>
      <c r="BU7" s="6"/>
      <c r="BV7" s="6"/>
      <c r="BW7" s="6"/>
      <c r="BX7" s="6"/>
      <c r="BY7" s="7"/>
    </row>
    <row r="8" spans="1:78" ht="18.75" customHeight="1" x14ac:dyDescent="0.15">
      <c r="A8" s="2"/>
      <c r="B8" s="81" t="str">
        <f>データ!$I$6</f>
        <v>法適用</v>
      </c>
      <c r="C8" s="82"/>
      <c r="D8" s="82"/>
      <c r="E8" s="82"/>
      <c r="F8" s="82"/>
      <c r="G8" s="82"/>
      <c r="H8" s="82"/>
      <c r="I8" s="81" t="str">
        <f>データ!$J$6</f>
        <v>水道事業</v>
      </c>
      <c r="J8" s="82"/>
      <c r="K8" s="82"/>
      <c r="L8" s="82"/>
      <c r="M8" s="82"/>
      <c r="N8" s="82"/>
      <c r="O8" s="83"/>
      <c r="P8" s="84" t="str">
        <f>データ!$K$6</f>
        <v>用水供給事業</v>
      </c>
      <c r="Q8" s="84"/>
      <c r="R8" s="84"/>
      <c r="S8" s="84"/>
      <c r="T8" s="84"/>
      <c r="U8" s="84"/>
      <c r="V8" s="84"/>
      <c r="W8" s="84" t="str">
        <f>データ!$L$6</f>
        <v>B</v>
      </c>
      <c r="X8" s="84"/>
      <c r="Y8" s="84"/>
      <c r="Z8" s="84"/>
      <c r="AA8" s="84"/>
      <c r="AB8" s="84"/>
      <c r="AC8" s="84"/>
      <c r="AD8" s="84" t="str">
        <f>データ!$M$6</f>
        <v>自治体職員</v>
      </c>
      <c r="AE8" s="84"/>
      <c r="AF8" s="84"/>
      <c r="AG8" s="84"/>
      <c r="AH8" s="84"/>
      <c r="AI8" s="84"/>
      <c r="AJ8" s="84"/>
      <c r="AK8" s="4"/>
      <c r="AL8" s="72" t="str">
        <f>データ!$R$6</f>
        <v>-</v>
      </c>
      <c r="AM8" s="72"/>
      <c r="AN8" s="72"/>
      <c r="AO8" s="72"/>
      <c r="AP8" s="72"/>
      <c r="AQ8" s="72"/>
      <c r="AR8" s="72"/>
      <c r="AS8" s="72"/>
      <c r="AT8" s="68" t="str">
        <f>データ!$S$6</f>
        <v>-</v>
      </c>
      <c r="AU8" s="69"/>
      <c r="AV8" s="69"/>
      <c r="AW8" s="69"/>
      <c r="AX8" s="69"/>
      <c r="AY8" s="69"/>
      <c r="AZ8" s="69"/>
      <c r="BA8" s="69"/>
      <c r="BB8" s="71" t="str">
        <f>データ!$T$6</f>
        <v>-</v>
      </c>
      <c r="BC8" s="71"/>
      <c r="BD8" s="71"/>
      <c r="BE8" s="71"/>
      <c r="BF8" s="71"/>
      <c r="BG8" s="71"/>
      <c r="BH8" s="71"/>
      <c r="BI8" s="71"/>
      <c r="BJ8" s="3"/>
      <c r="BK8" s="3"/>
      <c r="BL8" s="75" t="s">
        <v>10</v>
      </c>
      <c r="BM8" s="76"/>
      <c r="BN8" s="8" t="s">
        <v>11</v>
      </c>
      <c r="BO8" s="9"/>
      <c r="BP8" s="9"/>
      <c r="BQ8" s="9"/>
      <c r="BR8" s="9"/>
      <c r="BS8" s="9"/>
      <c r="BT8" s="9"/>
      <c r="BU8" s="9"/>
      <c r="BV8" s="9"/>
      <c r="BW8" s="9"/>
      <c r="BX8" s="9"/>
      <c r="BY8" s="10"/>
    </row>
    <row r="9" spans="1:78" ht="18.75" customHeight="1" x14ac:dyDescent="0.15">
      <c r="A9" s="2"/>
      <c r="B9" s="77" t="s">
        <v>12</v>
      </c>
      <c r="C9" s="78"/>
      <c r="D9" s="78"/>
      <c r="E9" s="78"/>
      <c r="F9" s="78"/>
      <c r="G9" s="78"/>
      <c r="H9" s="78"/>
      <c r="I9" s="77" t="s">
        <v>13</v>
      </c>
      <c r="J9" s="78"/>
      <c r="K9" s="78"/>
      <c r="L9" s="78"/>
      <c r="M9" s="78"/>
      <c r="N9" s="78"/>
      <c r="O9" s="79"/>
      <c r="P9" s="80" t="s">
        <v>14</v>
      </c>
      <c r="Q9" s="80"/>
      <c r="R9" s="80"/>
      <c r="S9" s="80"/>
      <c r="T9" s="80"/>
      <c r="U9" s="80"/>
      <c r="V9" s="80"/>
      <c r="W9" s="80" t="s">
        <v>15</v>
      </c>
      <c r="X9" s="80"/>
      <c r="Y9" s="80"/>
      <c r="Z9" s="80"/>
      <c r="AA9" s="80"/>
      <c r="AB9" s="80"/>
      <c r="AC9" s="80"/>
      <c r="AD9" s="2"/>
      <c r="AE9" s="2"/>
      <c r="AF9" s="2"/>
      <c r="AG9" s="2"/>
      <c r="AH9" s="4"/>
      <c r="AI9" s="4"/>
      <c r="AJ9" s="4"/>
      <c r="AK9" s="4"/>
      <c r="AL9" s="80" t="s">
        <v>16</v>
      </c>
      <c r="AM9" s="80"/>
      <c r="AN9" s="80"/>
      <c r="AO9" s="80"/>
      <c r="AP9" s="80"/>
      <c r="AQ9" s="80"/>
      <c r="AR9" s="80"/>
      <c r="AS9" s="80"/>
      <c r="AT9" s="77" t="s">
        <v>17</v>
      </c>
      <c r="AU9" s="78"/>
      <c r="AV9" s="78"/>
      <c r="AW9" s="78"/>
      <c r="AX9" s="78"/>
      <c r="AY9" s="78"/>
      <c r="AZ9" s="78"/>
      <c r="BA9" s="78"/>
      <c r="BB9" s="80" t="s">
        <v>18</v>
      </c>
      <c r="BC9" s="80"/>
      <c r="BD9" s="80"/>
      <c r="BE9" s="80"/>
      <c r="BF9" s="80"/>
      <c r="BG9" s="80"/>
      <c r="BH9" s="80"/>
      <c r="BI9" s="80"/>
      <c r="BJ9" s="3"/>
      <c r="BK9" s="3"/>
      <c r="BL9" s="66" t="s">
        <v>19</v>
      </c>
      <c r="BM9" s="67"/>
      <c r="BN9" s="11" t="s">
        <v>20</v>
      </c>
      <c r="BO9" s="12"/>
      <c r="BP9" s="12"/>
      <c r="BQ9" s="12"/>
      <c r="BR9" s="12"/>
      <c r="BS9" s="12"/>
      <c r="BT9" s="12"/>
      <c r="BU9" s="12"/>
      <c r="BV9" s="12"/>
      <c r="BW9" s="12"/>
      <c r="BX9" s="12"/>
      <c r="BY9" s="13"/>
    </row>
    <row r="10" spans="1:78" ht="18.75" customHeight="1" x14ac:dyDescent="0.15">
      <c r="A10" s="2"/>
      <c r="B10" s="68" t="str">
        <f>データ!$N$6</f>
        <v>-</v>
      </c>
      <c r="C10" s="69"/>
      <c r="D10" s="69"/>
      <c r="E10" s="69"/>
      <c r="F10" s="69"/>
      <c r="G10" s="69"/>
      <c r="H10" s="69"/>
      <c r="I10" s="68">
        <f>データ!$O$6</f>
        <v>64.459999999999994</v>
      </c>
      <c r="J10" s="69"/>
      <c r="K10" s="69"/>
      <c r="L10" s="69"/>
      <c r="M10" s="69"/>
      <c r="N10" s="69"/>
      <c r="O10" s="70"/>
      <c r="P10" s="71">
        <f>データ!$P$6</f>
        <v>99.94</v>
      </c>
      <c r="Q10" s="71"/>
      <c r="R10" s="71"/>
      <c r="S10" s="71"/>
      <c r="T10" s="71"/>
      <c r="U10" s="71"/>
      <c r="V10" s="71"/>
      <c r="W10" s="72">
        <f>データ!$Q$6</f>
        <v>0</v>
      </c>
      <c r="X10" s="72"/>
      <c r="Y10" s="72"/>
      <c r="Z10" s="72"/>
      <c r="AA10" s="72"/>
      <c r="AB10" s="72"/>
      <c r="AC10" s="72"/>
      <c r="AD10" s="2"/>
      <c r="AE10" s="2"/>
      <c r="AF10" s="2"/>
      <c r="AG10" s="2"/>
      <c r="AH10" s="4"/>
      <c r="AI10" s="4"/>
      <c r="AJ10" s="4"/>
      <c r="AK10" s="4"/>
      <c r="AL10" s="72">
        <f>データ!$U$6</f>
        <v>6085106</v>
      </c>
      <c r="AM10" s="72"/>
      <c r="AN10" s="72"/>
      <c r="AO10" s="72"/>
      <c r="AP10" s="72"/>
      <c r="AQ10" s="72"/>
      <c r="AR10" s="72"/>
      <c r="AS10" s="72"/>
      <c r="AT10" s="68">
        <f>データ!$V$6</f>
        <v>1149.7</v>
      </c>
      <c r="AU10" s="69"/>
      <c r="AV10" s="69"/>
      <c r="AW10" s="69"/>
      <c r="AX10" s="69"/>
      <c r="AY10" s="69"/>
      <c r="AZ10" s="69"/>
      <c r="BA10" s="69"/>
      <c r="BB10" s="71">
        <f>データ!$W$6</f>
        <v>5292.78</v>
      </c>
      <c r="BC10" s="71"/>
      <c r="BD10" s="71"/>
      <c r="BE10" s="71"/>
      <c r="BF10" s="71"/>
      <c r="BG10" s="71"/>
      <c r="BH10" s="71"/>
      <c r="BI10" s="71"/>
      <c r="BJ10" s="2"/>
      <c r="BK10" s="2"/>
      <c r="BL10" s="73" t="s">
        <v>21</v>
      </c>
      <c r="BM10" s="7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【111.13】</v>
      </c>
      <c r="F85" s="27" t="str">
        <f>データ!AS6</f>
        <v>【12.29】</v>
      </c>
      <c r="G85" s="27" t="str">
        <f>データ!BD6</f>
        <v>【284.45】</v>
      </c>
      <c r="H85" s="27" t="str">
        <f>データ!BO6</f>
        <v>【260.96】</v>
      </c>
      <c r="I85" s="27" t="str">
        <f>データ!BZ6</f>
        <v>【110.77】</v>
      </c>
      <c r="J85" s="27" t="str">
        <f>データ!CK6</f>
        <v>【73.18】</v>
      </c>
      <c r="K85" s="27" t="str">
        <f>データ!CV6</f>
        <v>【62.26】</v>
      </c>
      <c r="L85" s="27" t="str">
        <f>データ!DG6</f>
        <v>【100.16】</v>
      </c>
      <c r="M85" s="27" t="str">
        <f>データ!DR6</f>
        <v>【57.50】</v>
      </c>
      <c r="N85" s="27" t="str">
        <f>データ!EC6</f>
        <v>【30.30】</v>
      </c>
      <c r="O85" s="27" t="str">
        <f>データ!EN6</f>
        <v>【0.32】</v>
      </c>
    </row>
  </sheetData>
  <sheetProtection password="9D77"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topLeftCell="DT1" workbookViewId="0">
      <selection activeCell="EF9" sqref="EF9"/>
    </sheetView>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53</v>
      </c>
      <c r="B4" s="31"/>
      <c r="C4" s="31"/>
      <c r="D4" s="31"/>
      <c r="E4" s="31"/>
      <c r="F4" s="31"/>
      <c r="G4" s="31"/>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278688</v>
      </c>
      <c r="D6" s="34">
        <f t="shared" si="3"/>
        <v>46</v>
      </c>
      <c r="E6" s="34">
        <f t="shared" si="3"/>
        <v>1</v>
      </c>
      <c r="F6" s="34">
        <f t="shared" si="3"/>
        <v>0</v>
      </c>
      <c r="G6" s="34">
        <f t="shared" si="3"/>
        <v>2</v>
      </c>
      <c r="H6" s="34" t="str">
        <f t="shared" si="3"/>
        <v>大阪府　大阪広域水道企業団</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64.459999999999994</v>
      </c>
      <c r="P6" s="35">
        <f t="shared" si="3"/>
        <v>99.94</v>
      </c>
      <c r="Q6" s="35">
        <f t="shared" si="3"/>
        <v>0</v>
      </c>
      <c r="R6" s="35" t="str">
        <f t="shared" si="3"/>
        <v>-</v>
      </c>
      <c r="S6" s="35" t="str">
        <f t="shared" si="3"/>
        <v>-</v>
      </c>
      <c r="T6" s="35" t="str">
        <f t="shared" si="3"/>
        <v>-</v>
      </c>
      <c r="U6" s="35">
        <f t="shared" si="3"/>
        <v>6085106</v>
      </c>
      <c r="V6" s="35">
        <f t="shared" si="3"/>
        <v>1149.7</v>
      </c>
      <c r="W6" s="35">
        <f t="shared" si="3"/>
        <v>5292.78</v>
      </c>
      <c r="X6" s="36">
        <f>IF(X7="",NA(),X7)</f>
        <v>121.89</v>
      </c>
      <c r="Y6" s="36">
        <f t="shared" ref="Y6:AG6" si="4">IF(Y7="",NA(),Y7)</f>
        <v>123.4</v>
      </c>
      <c r="Z6" s="36">
        <f t="shared" si="4"/>
        <v>118.91</v>
      </c>
      <c r="AA6" s="36">
        <f t="shared" si="4"/>
        <v>115.78</v>
      </c>
      <c r="AB6" s="36">
        <f t="shared" si="4"/>
        <v>111.4</v>
      </c>
      <c r="AC6" s="36">
        <f t="shared" si="4"/>
        <v>114.05</v>
      </c>
      <c r="AD6" s="36">
        <f t="shared" si="4"/>
        <v>114.26</v>
      </c>
      <c r="AE6" s="36">
        <f t="shared" si="4"/>
        <v>112.98</v>
      </c>
      <c r="AF6" s="36">
        <f t="shared" si="4"/>
        <v>112.91</v>
      </c>
      <c r="AG6" s="36">
        <f t="shared" si="4"/>
        <v>111.13</v>
      </c>
      <c r="AH6" s="35" t="str">
        <f>IF(AH7="","",IF(AH7="-","【-】","【"&amp;SUBSTITUTE(TEXT(AH7,"#,##0.00"),"-","△")&amp;"】"))</f>
        <v>【111.13】</v>
      </c>
      <c r="AI6" s="36">
        <f>IF(AI7="",NA(),AI7)</f>
        <v>15.85</v>
      </c>
      <c r="AJ6" s="35">
        <f t="shared" ref="AJ6:AR6" si="5">IF(AJ7="",NA(),AJ7)</f>
        <v>0</v>
      </c>
      <c r="AK6" s="35">
        <f t="shared" si="5"/>
        <v>0</v>
      </c>
      <c r="AL6" s="35">
        <f t="shared" si="5"/>
        <v>0</v>
      </c>
      <c r="AM6" s="35">
        <f t="shared" si="5"/>
        <v>0</v>
      </c>
      <c r="AN6" s="36">
        <f t="shared" si="5"/>
        <v>12.65</v>
      </c>
      <c r="AO6" s="36">
        <f t="shared" si="5"/>
        <v>10.58</v>
      </c>
      <c r="AP6" s="36">
        <f t="shared" si="5"/>
        <v>10.49</v>
      </c>
      <c r="AQ6" s="36">
        <f t="shared" si="5"/>
        <v>9.92</v>
      </c>
      <c r="AR6" s="36">
        <f t="shared" si="5"/>
        <v>12.29</v>
      </c>
      <c r="AS6" s="35" t="str">
        <f>IF(AS7="","",IF(AS7="-","【-】","【"&amp;SUBSTITUTE(TEXT(AS7,"#,##0.00"),"-","△")&amp;"】"))</f>
        <v>【12.29】</v>
      </c>
      <c r="AT6" s="36">
        <f>IF(AT7="",NA(),AT7)</f>
        <v>129.94</v>
      </c>
      <c r="AU6" s="36">
        <f t="shared" ref="AU6:BC6" si="6">IF(AU7="",NA(),AU7)</f>
        <v>128.97999999999999</v>
      </c>
      <c r="AV6" s="36">
        <f t="shared" si="6"/>
        <v>131.65</v>
      </c>
      <c r="AW6" s="36">
        <f t="shared" si="6"/>
        <v>127.48</v>
      </c>
      <c r="AX6" s="36">
        <f t="shared" si="6"/>
        <v>141.25</v>
      </c>
      <c r="AY6" s="36">
        <f t="shared" si="6"/>
        <v>224.41</v>
      </c>
      <c r="AZ6" s="36">
        <f t="shared" si="6"/>
        <v>243.44</v>
      </c>
      <c r="BA6" s="36">
        <f t="shared" si="6"/>
        <v>258.49</v>
      </c>
      <c r="BB6" s="36">
        <f t="shared" si="6"/>
        <v>271.10000000000002</v>
      </c>
      <c r="BC6" s="36">
        <f t="shared" si="6"/>
        <v>284.45</v>
      </c>
      <c r="BD6" s="35" t="str">
        <f>IF(BD7="","",IF(BD7="-","【-】","【"&amp;SUBSTITUTE(TEXT(BD7,"#,##0.00"),"-","△")&amp;"】"))</f>
        <v>【284.45】</v>
      </c>
      <c r="BE6" s="36">
        <f>IF(BE7="",NA(),BE7)</f>
        <v>292.56</v>
      </c>
      <c r="BF6" s="36">
        <f t="shared" ref="BF6:BN6" si="7">IF(BF7="",NA(),BF7)</f>
        <v>290.74</v>
      </c>
      <c r="BG6" s="36">
        <f t="shared" si="7"/>
        <v>295.08999999999997</v>
      </c>
      <c r="BH6" s="36">
        <f t="shared" si="7"/>
        <v>289.98</v>
      </c>
      <c r="BI6" s="36">
        <f t="shared" si="7"/>
        <v>284.29000000000002</v>
      </c>
      <c r="BJ6" s="36">
        <f t="shared" si="7"/>
        <v>320.31</v>
      </c>
      <c r="BK6" s="36">
        <f t="shared" si="7"/>
        <v>303.26</v>
      </c>
      <c r="BL6" s="36">
        <f t="shared" si="7"/>
        <v>290.31</v>
      </c>
      <c r="BM6" s="36">
        <f t="shared" si="7"/>
        <v>272.95999999999998</v>
      </c>
      <c r="BN6" s="36">
        <f t="shared" si="7"/>
        <v>260.95999999999998</v>
      </c>
      <c r="BO6" s="35" t="str">
        <f>IF(BO7="","",IF(BO7="-","【-】","【"&amp;SUBSTITUTE(TEXT(BO7,"#,##0.00"),"-","△")&amp;"】"))</f>
        <v>【260.96】</v>
      </c>
      <c r="BP6" s="36">
        <f>IF(BP7="",NA(),BP7)</f>
        <v>122.23</v>
      </c>
      <c r="BQ6" s="36">
        <f t="shared" ref="BQ6:BY6" si="8">IF(BQ7="",NA(),BQ7)</f>
        <v>123.65</v>
      </c>
      <c r="BR6" s="36">
        <f t="shared" si="8"/>
        <v>118.85</v>
      </c>
      <c r="BS6" s="36">
        <f t="shared" si="8"/>
        <v>115.56</v>
      </c>
      <c r="BT6" s="36">
        <f t="shared" si="8"/>
        <v>110.92</v>
      </c>
      <c r="BU6" s="36">
        <f t="shared" si="8"/>
        <v>113.88</v>
      </c>
      <c r="BV6" s="36">
        <f t="shared" si="8"/>
        <v>114.14</v>
      </c>
      <c r="BW6" s="36">
        <f t="shared" si="8"/>
        <v>112.83</v>
      </c>
      <c r="BX6" s="36">
        <f t="shared" si="8"/>
        <v>112.84</v>
      </c>
      <c r="BY6" s="36">
        <f t="shared" si="8"/>
        <v>110.77</v>
      </c>
      <c r="BZ6" s="35" t="str">
        <f>IF(BZ7="","",IF(BZ7="-","【-】","【"&amp;SUBSTITUTE(TEXT(BZ7,"#,##0.00"),"-","△")&amp;"】"))</f>
        <v>【110.77】</v>
      </c>
      <c r="CA6" s="36">
        <f>IF(CA7="",NA(),CA7)</f>
        <v>61.36</v>
      </c>
      <c r="CB6" s="36">
        <f t="shared" ref="CB6:CJ6" si="9">IF(CB7="",NA(),CB7)</f>
        <v>60.66</v>
      </c>
      <c r="CC6" s="36">
        <f t="shared" si="9"/>
        <v>60.58</v>
      </c>
      <c r="CD6" s="36">
        <f t="shared" si="9"/>
        <v>62.31</v>
      </c>
      <c r="CE6" s="36">
        <f t="shared" si="9"/>
        <v>61.95</v>
      </c>
      <c r="CF6" s="36">
        <f t="shared" si="9"/>
        <v>74.02</v>
      </c>
      <c r="CG6" s="36">
        <f t="shared" si="9"/>
        <v>73.03</v>
      </c>
      <c r="CH6" s="36">
        <f t="shared" si="9"/>
        <v>73.86</v>
      </c>
      <c r="CI6" s="36">
        <f t="shared" si="9"/>
        <v>73.849999999999994</v>
      </c>
      <c r="CJ6" s="36">
        <f t="shared" si="9"/>
        <v>73.180000000000007</v>
      </c>
      <c r="CK6" s="35" t="str">
        <f>IF(CK7="","",IF(CK7="-","【-】","【"&amp;SUBSTITUTE(TEXT(CK7,"#,##0.00"),"-","△")&amp;"】"))</f>
        <v>【73.18】</v>
      </c>
      <c r="CL6" s="36">
        <f>IF(CL7="",NA(),CL7)</f>
        <v>60.69</v>
      </c>
      <c r="CM6" s="36">
        <f t="shared" ref="CM6:CU6" si="10">IF(CM7="",NA(),CM7)</f>
        <v>60.89</v>
      </c>
      <c r="CN6" s="36">
        <f t="shared" si="10"/>
        <v>60.56</v>
      </c>
      <c r="CO6" s="36">
        <f t="shared" si="10"/>
        <v>60.17</v>
      </c>
      <c r="CP6" s="36">
        <f t="shared" si="10"/>
        <v>61.24</v>
      </c>
      <c r="CQ6" s="36">
        <f t="shared" si="10"/>
        <v>61.66</v>
      </c>
      <c r="CR6" s="36">
        <f t="shared" si="10"/>
        <v>62.19</v>
      </c>
      <c r="CS6" s="36">
        <f t="shared" si="10"/>
        <v>61.77</v>
      </c>
      <c r="CT6" s="36">
        <f t="shared" si="10"/>
        <v>61.69</v>
      </c>
      <c r="CU6" s="36">
        <f t="shared" si="10"/>
        <v>62.26</v>
      </c>
      <c r="CV6" s="35" t="str">
        <f>IF(CV7="","",IF(CV7="-","【-】","【"&amp;SUBSTITUTE(TEXT(CV7,"#,##0.00"),"-","△")&amp;"】"))</f>
        <v>【62.26】</v>
      </c>
      <c r="CW6" s="36">
        <f>IF(CW7="",NA(),CW7)</f>
        <v>99.95</v>
      </c>
      <c r="CX6" s="36">
        <f t="shared" ref="CX6:DF6" si="11">IF(CX7="",NA(),CX7)</f>
        <v>99.97</v>
      </c>
      <c r="CY6" s="36">
        <f t="shared" si="11"/>
        <v>99.91</v>
      </c>
      <c r="CZ6" s="36">
        <f t="shared" si="11"/>
        <v>99.2</v>
      </c>
      <c r="DA6" s="36">
        <f t="shared" si="11"/>
        <v>99.4</v>
      </c>
      <c r="DB6" s="36">
        <f t="shared" si="11"/>
        <v>100.05</v>
      </c>
      <c r="DC6" s="36">
        <f t="shared" si="11"/>
        <v>100.05</v>
      </c>
      <c r="DD6" s="36">
        <f t="shared" si="11"/>
        <v>100.08</v>
      </c>
      <c r="DE6" s="36">
        <f t="shared" si="11"/>
        <v>100</v>
      </c>
      <c r="DF6" s="36">
        <f t="shared" si="11"/>
        <v>100.16</v>
      </c>
      <c r="DG6" s="35" t="str">
        <f>IF(DG7="","",IF(DG7="-","【-】","【"&amp;SUBSTITUTE(TEXT(DG7,"#,##0.00"),"-","△")&amp;"】"))</f>
        <v>【100.16】</v>
      </c>
      <c r="DH6" s="36">
        <f>IF(DH7="",NA(),DH7)</f>
        <v>61.95</v>
      </c>
      <c r="DI6" s="36">
        <f t="shared" ref="DI6:DQ6" si="12">IF(DI7="",NA(),DI7)</f>
        <v>63.54</v>
      </c>
      <c r="DJ6" s="36">
        <f t="shared" si="12"/>
        <v>64.73</v>
      </c>
      <c r="DK6" s="36">
        <f t="shared" si="12"/>
        <v>61.24</v>
      </c>
      <c r="DL6" s="36">
        <f t="shared" si="12"/>
        <v>61.94</v>
      </c>
      <c r="DM6" s="36">
        <f t="shared" si="12"/>
        <v>53.56</v>
      </c>
      <c r="DN6" s="36">
        <f t="shared" si="12"/>
        <v>54.73</v>
      </c>
      <c r="DO6" s="36">
        <f t="shared" si="12"/>
        <v>55.77</v>
      </c>
      <c r="DP6" s="36">
        <f t="shared" si="12"/>
        <v>56.48</v>
      </c>
      <c r="DQ6" s="36">
        <f t="shared" si="12"/>
        <v>57.5</v>
      </c>
      <c r="DR6" s="35" t="str">
        <f>IF(DR7="","",IF(DR7="-","【-】","【"&amp;SUBSTITUTE(TEXT(DR7,"#,##0.00"),"-","△")&amp;"】"))</f>
        <v>【57.50】</v>
      </c>
      <c r="DS6" s="36">
        <f>IF(DS7="",NA(),DS7)</f>
        <v>59.53</v>
      </c>
      <c r="DT6" s="36">
        <f t="shared" ref="DT6:EB6" si="13">IF(DT7="",NA(),DT7)</f>
        <v>61.46</v>
      </c>
      <c r="DU6" s="36">
        <f t="shared" si="13"/>
        <v>62.81</v>
      </c>
      <c r="DV6" s="36">
        <f t="shared" si="13"/>
        <v>60.64</v>
      </c>
      <c r="DW6" s="36">
        <f t="shared" si="13"/>
        <v>61.74</v>
      </c>
      <c r="DX6" s="36">
        <f t="shared" si="13"/>
        <v>19.440000000000001</v>
      </c>
      <c r="DY6" s="36">
        <f t="shared" si="13"/>
        <v>22.46</v>
      </c>
      <c r="DZ6" s="36">
        <f t="shared" si="13"/>
        <v>25.84</v>
      </c>
      <c r="EA6" s="36">
        <f t="shared" si="13"/>
        <v>27.61</v>
      </c>
      <c r="EB6" s="36">
        <f t="shared" si="13"/>
        <v>30.3</v>
      </c>
      <c r="EC6" s="35" t="str">
        <f>IF(EC7="","",IF(EC7="-","【-】","【"&amp;SUBSTITUTE(TEXT(EC7,"#,##0.00"),"-","△")&amp;"】"))</f>
        <v>【30.30】</v>
      </c>
      <c r="ED6" s="35">
        <f>IF(ED7="",NA(),ED7)</f>
        <v>0</v>
      </c>
      <c r="EE6" s="35">
        <f t="shared" ref="EE6:EM6" si="14">IF(EE7="",NA(),EE7)</f>
        <v>0</v>
      </c>
      <c r="EF6" s="36">
        <f t="shared" si="14"/>
        <v>0.01</v>
      </c>
      <c r="EG6" s="36">
        <f t="shared" si="14"/>
        <v>0.04</v>
      </c>
      <c r="EH6" s="35">
        <f>IF(EH7="",NA(),EH7)</f>
        <v>0</v>
      </c>
      <c r="EI6" s="36">
        <f t="shared" si="14"/>
        <v>0.24</v>
      </c>
      <c r="EJ6" s="36">
        <f t="shared" si="14"/>
        <v>0.27</v>
      </c>
      <c r="EK6" s="36">
        <f t="shared" si="14"/>
        <v>0.24</v>
      </c>
      <c r="EL6" s="36">
        <f t="shared" si="14"/>
        <v>0.2</v>
      </c>
      <c r="EM6" s="36">
        <f t="shared" si="14"/>
        <v>0.32</v>
      </c>
      <c r="EN6" s="35" t="str">
        <f>IF(EN7="","",IF(EN7="-","【-】","【"&amp;SUBSTITUTE(TEXT(EN7,"#,##0.00"),"-","△")&amp;"】"))</f>
        <v>【0.32】</v>
      </c>
    </row>
    <row r="7" spans="1:144" s="37" customFormat="1" x14ac:dyDescent="0.15">
      <c r="A7" s="29"/>
      <c r="B7" s="38">
        <v>2020</v>
      </c>
      <c r="C7" s="38">
        <v>278688</v>
      </c>
      <c r="D7" s="38">
        <v>46</v>
      </c>
      <c r="E7" s="38">
        <v>1</v>
      </c>
      <c r="F7" s="38">
        <v>0</v>
      </c>
      <c r="G7" s="38">
        <v>2</v>
      </c>
      <c r="H7" s="38" t="s">
        <v>93</v>
      </c>
      <c r="I7" s="38" t="s">
        <v>94</v>
      </c>
      <c r="J7" s="38" t="s">
        <v>95</v>
      </c>
      <c r="K7" s="38" t="s">
        <v>96</v>
      </c>
      <c r="L7" s="38" t="s">
        <v>97</v>
      </c>
      <c r="M7" s="38" t="s">
        <v>98</v>
      </c>
      <c r="N7" s="39" t="s">
        <v>99</v>
      </c>
      <c r="O7" s="39">
        <v>64.459999999999994</v>
      </c>
      <c r="P7" s="39">
        <v>99.94</v>
      </c>
      <c r="Q7" s="39">
        <v>0</v>
      </c>
      <c r="R7" s="39" t="s">
        <v>99</v>
      </c>
      <c r="S7" s="39" t="s">
        <v>99</v>
      </c>
      <c r="T7" s="39" t="s">
        <v>99</v>
      </c>
      <c r="U7" s="39">
        <v>6085106</v>
      </c>
      <c r="V7" s="39">
        <v>1149.7</v>
      </c>
      <c r="W7" s="39">
        <v>5292.78</v>
      </c>
      <c r="X7" s="39">
        <v>121.89</v>
      </c>
      <c r="Y7" s="39">
        <v>123.4</v>
      </c>
      <c r="Z7" s="39">
        <v>118.91</v>
      </c>
      <c r="AA7" s="39">
        <v>115.78</v>
      </c>
      <c r="AB7" s="39">
        <v>111.4</v>
      </c>
      <c r="AC7" s="39">
        <v>114.05</v>
      </c>
      <c r="AD7" s="39">
        <v>114.26</v>
      </c>
      <c r="AE7" s="39">
        <v>112.98</v>
      </c>
      <c r="AF7" s="39">
        <v>112.91</v>
      </c>
      <c r="AG7" s="39">
        <v>111.13</v>
      </c>
      <c r="AH7" s="39">
        <v>111.13</v>
      </c>
      <c r="AI7" s="39">
        <v>15.85</v>
      </c>
      <c r="AJ7" s="39">
        <v>0</v>
      </c>
      <c r="AK7" s="39">
        <v>0</v>
      </c>
      <c r="AL7" s="39">
        <v>0</v>
      </c>
      <c r="AM7" s="39">
        <v>0</v>
      </c>
      <c r="AN7" s="39">
        <v>12.65</v>
      </c>
      <c r="AO7" s="39">
        <v>10.58</v>
      </c>
      <c r="AP7" s="39">
        <v>10.49</v>
      </c>
      <c r="AQ7" s="39">
        <v>9.92</v>
      </c>
      <c r="AR7" s="39">
        <v>12.29</v>
      </c>
      <c r="AS7" s="39">
        <v>12.29</v>
      </c>
      <c r="AT7" s="39">
        <v>129.94</v>
      </c>
      <c r="AU7" s="39">
        <v>128.97999999999999</v>
      </c>
      <c r="AV7" s="39">
        <v>131.65</v>
      </c>
      <c r="AW7" s="39">
        <v>127.48</v>
      </c>
      <c r="AX7" s="39">
        <v>141.25</v>
      </c>
      <c r="AY7" s="39">
        <v>224.41</v>
      </c>
      <c r="AZ7" s="39">
        <v>243.44</v>
      </c>
      <c r="BA7" s="39">
        <v>258.49</v>
      </c>
      <c r="BB7" s="39">
        <v>271.10000000000002</v>
      </c>
      <c r="BC7" s="39">
        <v>284.45</v>
      </c>
      <c r="BD7" s="39">
        <v>284.45</v>
      </c>
      <c r="BE7" s="39">
        <v>292.56</v>
      </c>
      <c r="BF7" s="39">
        <v>290.74</v>
      </c>
      <c r="BG7" s="39">
        <v>295.08999999999997</v>
      </c>
      <c r="BH7" s="39">
        <v>289.98</v>
      </c>
      <c r="BI7" s="39">
        <v>284.29000000000002</v>
      </c>
      <c r="BJ7" s="39">
        <v>320.31</v>
      </c>
      <c r="BK7" s="39">
        <v>303.26</v>
      </c>
      <c r="BL7" s="39">
        <v>290.31</v>
      </c>
      <c r="BM7" s="39">
        <v>272.95999999999998</v>
      </c>
      <c r="BN7" s="39">
        <v>260.95999999999998</v>
      </c>
      <c r="BO7" s="39">
        <v>260.95999999999998</v>
      </c>
      <c r="BP7" s="39">
        <v>122.23</v>
      </c>
      <c r="BQ7" s="39">
        <v>123.65</v>
      </c>
      <c r="BR7" s="39">
        <v>118.85</v>
      </c>
      <c r="BS7" s="39">
        <v>115.56</v>
      </c>
      <c r="BT7" s="39">
        <v>110.92</v>
      </c>
      <c r="BU7" s="39">
        <v>113.88</v>
      </c>
      <c r="BV7" s="39">
        <v>114.14</v>
      </c>
      <c r="BW7" s="39">
        <v>112.83</v>
      </c>
      <c r="BX7" s="39">
        <v>112.84</v>
      </c>
      <c r="BY7" s="39">
        <v>110.77</v>
      </c>
      <c r="BZ7" s="39">
        <v>110.77</v>
      </c>
      <c r="CA7" s="39">
        <v>61.36</v>
      </c>
      <c r="CB7" s="39">
        <v>60.66</v>
      </c>
      <c r="CC7" s="39">
        <v>60.58</v>
      </c>
      <c r="CD7" s="39">
        <v>62.31</v>
      </c>
      <c r="CE7" s="39">
        <v>61.95</v>
      </c>
      <c r="CF7" s="39">
        <v>74.02</v>
      </c>
      <c r="CG7" s="39">
        <v>73.03</v>
      </c>
      <c r="CH7" s="39">
        <v>73.86</v>
      </c>
      <c r="CI7" s="39">
        <v>73.849999999999994</v>
      </c>
      <c r="CJ7" s="39">
        <v>73.180000000000007</v>
      </c>
      <c r="CK7" s="39">
        <v>73.180000000000007</v>
      </c>
      <c r="CL7" s="39">
        <v>60.69</v>
      </c>
      <c r="CM7" s="39">
        <v>60.89</v>
      </c>
      <c r="CN7" s="39">
        <v>60.56</v>
      </c>
      <c r="CO7" s="39">
        <v>60.17</v>
      </c>
      <c r="CP7" s="39">
        <v>61.24</v>
      </c>
      <c r="CQ7" s="39">
        <v>61.66</v>
      </c>
      <c r="CR7" s="39">
        <v>62.19</v>
      </c>
      <c r="CS7" s="39">
        <v>61.77</v>
      </c>
      <c r="CT7" s="39">
        <v>61.69</v>
      </c>
      <c r="CU7" s="39">
        <v>62.26</v>
      </c>
      <c r="CV7" s="39">
        <v>62.26</v>
      </c>
      <c r="CW7" s="39">
        <v>99.95</v>
      </c>
      <c r="CX7" s="39">
        <v>99.97</v>
      </c>
      <c r="CY7" s="39">
        <v>99.91</v>
      </c>
      <c r="CZ7" s="39">
        <v>99.2</v>
      </c>
      <c r="DA7" s="39">
        <v>99.4</v>
      </c>
      <c r="DB7" s="39">
        <v>100.05</v>
      </c>
      <c r="DC7" s="39">
        <v>100.05</v>
      </c>
      <c r="DD7" s="39">
        <v>100.08</v>
      </c>
      <c r="DE7" s="39">
        <v>100</v>
      </c>
      <c r="DF7" s="39">
        <v>100.16</v>
      </c>
      <c r="DG7" s="39">
        <v>100.16</v>
      </c>
      <c r="DH7" s="39">
        <v>61.95</v>
      </c>
      <c r="DI7" s="39">
        <v>63.54</v>
      </c>
      <c r="DJ7" s="39">
        <v>64.73</v>
      </c>
      <c r="DK7" s="39">
        <v>61.24</v>
      </c>
      <c r="DL7" s="39">
        <v>61.94</v>
      </c>
      <c r="DM7" s="39">
        <v>53.56</v>
      </c>
      <c r="DN7" s="39">
        <v>54.73</v>
      </c>
      <c r="DO7" s="39">
        <v>55.77</v>
      </c>
      <c r="DP7" s="39">
        <v>56.48</v>
      </c>
      <c r="DQ7" s="39">
        <v>57.5</v>
      </c>
      <c r="DR7" s="39">
        <v>57.5</v>
      </c>
      <c r="DS7" s="39">
        <v>59.53</v>
      </c>
      <c r="DT7" s="39">
        <v>61.46</v>
      </c>
      <c r="DU7" s="39">
        <v>62.81</v>
      </c>
      <c r="DV7" s="39">
        <v>60.64</v>
      </c>
      <c r="DW7" s="39">
        <v>61.74</v>
      </c>
      <c r="DX7" s="39">
        <v>19.440000000000001</v>
      </c>
      <c r="DY7" s="39">
        <v>22.46</v>
      </c>
      <c r="DZ7" s="39">
        <v>25.84</v>
      </c>
      <c r="EA7" s="39">
        <v>27.61</v>
      </c>
      <c r="EB7" s="39">
        <v>30.3</v>
      </c>
      <c r="EC7" s="39">
        <v>30.3</v>
      </c>
      <c r="ED7" s="39">
        <v>0</v>
      </c>
      <c r="EE7" s="39">
        <v>0</v>
      </c>
      <c r="EF7" s="39">
        <v>0.01</v>
      </c>
      <c r="EG7" s="39">
        <v>0.04</v>
      </c>
      <c r="EH7" s="39">
        <v>0</v>
      </c>
      <c r="EI7" s="39">
        <v>0.24</v>
      </c>
      <c r="EJ7" s="39">
        <v>0.27</v>
      </c>
      <c r="EK7" s="39">
        <v>0.24</v>
      </c>
      <c r="EL7" s="39">
        <v>0.2</v>
      </c>
      <c r="EM7" s="39">
        <v>0.32</v>
      </c>
      <c r="EN7" s="39">
        <v>0.32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花井　勝吾</cp:lastModifiedBy>
  <cp:lastPrinted>2022-01-20T00:14:39Z</cp:lastPrinted>
  <dcterms:created xsi:type="dcterms:W3CDTF">2021-12-03T06:53:29Z</dcterms:created>
  <dcterms:modified xsi:type="dcterms:W3CDTF">2022-01-21T03:57:24Z</dcterms:modified>
  <cp:category/>
</cp:coreProperties>
</file>