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26_水道局\01_経営企画課\01_総務係\55010226_総務_財務_決算関係書類（10年）\R2度決算\★照会関係\20220105_令和２年度決算　経営比較分析の作成について\工水\"/>
    </mc:Choice>
  </mc:AlternateContent>
  <workbookProtection workbookAlgorithmName="SHA-512" workbookHashValue="wRJnu1miCfWBcGniLilpJ7rKZSrkyyp22gjqYEFkQJzG1M64MUUIQxthNy6D0dky3Go9mJkh/a1xwIIdGwThTA==" workbookSaltValue="Opr7WTTbkQtWTAxyOofdjw==" workbookSpinCount="100000" lockStructure="1"/>
  <bookViews>
    <workbookView xWindow="0" yWindow="0" windowWidth="28800" windowHeight="1221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CK10" i="5"/>
  <c r="AS10" i="5"/>
  <c r="F10" i="5"/>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<sst xmlns="http://schemas.openxmlformats.org/spreadsheetml/2006/main" count="262" uniqueCount="108">
  <si>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</si>
  <si>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</si>
  <si>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</si>
  <si>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</si>
  <si>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</si>
  <si>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</si>
  <si>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</si>
  <si>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</si>
  <si>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</si>
  <si>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</si>
  <si>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</si>
  <si>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</si>
  <si>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</si>
  <si>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</si>
  <si>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</si>
  <si>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</si>
  <si>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</si>
  <si>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</si>
  <si>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</si>
  <si>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</si>
  <si>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</si>
  <si>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</si>
  <si>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</si>
  <si>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</si>
  <si>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</si>
  <si>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</si>
  <si>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</si>
  <si>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</si>
  <si>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</si>
  <si>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</si>
  <si>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</si>
  <si>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</si>
  <si>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</si>
  <si>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</si>
  <si>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</si>
  <si>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</si>
  <si>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</si>
  <si>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</si>
  <si>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</si>
  <si>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</si>
  <si>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</si>
  <si>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</si>
  <si>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</si>
  <si>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</si>
  <si>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</si>
  <si>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</si>
  <si>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</si>
  <si>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</si>
  <si>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</si>
  <si>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</si>
  <si>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</si>
  <si>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</si>
  <si>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</si>
  <si>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</si>
  <si>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</si>
  <si>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</si>
  <si>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</si>
  <si>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</si>
  <si>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</si>
  <si>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</si>
  <si>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</si>
  <si>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</si>
  <si>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</si>
  <si>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</si>
  <si>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</si>
  <si>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</si>
  <si>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</si>
  <si>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</si>
  <si>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</si>
  <si>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</si>
  <si>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</si>
  <si>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</si>
  <si>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</si>
  <si>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</si>
  <si>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</si>
  <si>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</si>
  <si>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</si>
  <si>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</si>
  <si>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</si>
  <si>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</si>
  <si>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</si>
  <si>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</si>
  <si>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</si>
  <si>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</si>
  <si>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</si>
  <si>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</si>
  <si>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</si>
  <si>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</si>
  <si>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</si>
  <si>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281000</t>
  </si>
  <si>
    <t>46</t>
  </si>
  <si>
    <t>02</t>
  </si>
  <si>
    <t>0</t>
  </si>
  <si>
    <t>000</t>
  </si>
  <si>
    <t>兵庫県　神戸市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</si>
  <si>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</si>
  <si>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</si>
  <si>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</si>
  <si>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</si>
  <si>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</si>
  <si>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</si>
  <si>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</si>
  <si>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</si>
  <si>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</si>
  <si>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</si>
  <si>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類似団体との比較では、①有形固定資産減価償却率、②管路経年化率は低くなっている。これは、計画的な更新に努めてきたことから法定耐用年数を上回る資産が少ないためである。
　また、③管路更新率については、平成24年度から「第３次改築」として、配水管の更新に取り組んでおり、引き続き、計画的な更新に努めていく。</t>
    <rPh sb="1" eb="5">
      <t>ルイジダンタイ</t>
    </rPh>
    <rPh sb="7" eb="9">
      <t>ヒカク</t>
    </rPh>
    <rPh sb="13" eb="15">
      <t>ユウケイ</t>
    </rPh>
    <rPh sb="15" eb="17">
      <t>コテイ</t>
    </rPh>
    <rPh sb="17" eb="19">
      <t>シサン</t>
    </rPh>
    <rPh sb="19" eb="21">
      <t>ゲンカ</t>
    </rPh>
    <rPh sb="21" eb="23">
      <t>ショウキャク</t>
    </rPh>
    <rPh sb="23" eb="24">
      <t>リツ</t>
    </rPh>
    <rPh sb="26" eb="32">
      <t>カンロケイネンカリツ</t>
    </rPh>
    <rPh sb="33" eb="34">
      <t>ヒク</t>
    </rPh>
    <rPh sb="61" eb="67">
      <t>ホウテイタイヨウネンスウ</t>
    </rPh>
    <rPh sb="68" eb="70">
      <t>ウワマワ</t>
    </rPh>
    <rPh sb="71" eb="73">
      <t>シサン</t>
    </rPh>
    <rPh sb="74" eb="75">
      <t>スク</t>
    </rPh>
    <rPh sb="89" eb="91">
      <t>カンロ</t>
    </rPh>
    <rPh sb="91" eb="93">
      <t>コウシン</t>
    </rPh>
    <rPh sb="93" eb="94">
      <t>リツ</t>
    </rPh>
    <rPh sb="100" eb="102">
      <t>ヘイセイ</t>
    </rPh>
    <rPh sb="104" eb="106">
      <t>ネンド</t>
    </rPh>
    <rPh sb="109" eb="110">
      <t>ダイ</t>
    </rPh>
    <rPh sb="112" eb="114">
      <t>カイチク</t>
    </rPh>
    <rPh sb="119" eb="122">
      <t>ハイスイカン</t>
    </rPh>
    <rPh sb="123" eb="125">
      <t>コウシン</t>
    </rPh>
    <rPh sb="126" eb="127">
      <t>ト</t>
    </rPh>
    <rPh sb="128" eb="129">
      <t>ク</t>
    </rPh>
    <rPh sb="134" eb="135">
      <t>ヒ</t>
    </rPh>
    <rPh sb="136" eb="137">
      <t>ツヅ</t>
    </rPh>
    <rPh sb="139" eb="142">
      <t>ケイカクテキ</t>
    </rPh>
    <rPh sb="143" eb="145">
      <t>コウシン</t>
    </rPh>
    <rPh sb="146" eb="147">
      <t>ツト</t>
    </rPh>
    <phoneticPr fontId="5"/>
  </si>
  <si>
    <t>　水需要の合理化や経年化施設の更新を見据えつつ、引き続き、持続的・効率的な安定給水と経営基盤の強化に努めていく。</t>
    <rPh sb="1" eb="2">
      <t>ミズ</t>
    </rPh>
    <rPh sb="2" eb="4">
      <t>ジュヨウ</t>
    </rPh>
    <rPh sb="5" eb="8">
      <t>ゴウリカ</t>
    </rPh>
    <rPh sb="9" eb="12">
      <t>ケイネンカ</t>
    </rPh>
    <rPh sb="12" eb="14">
      <t>シセツ</t>
    </rPh>
    <rPh sb="15" eb="17">
      <t>コウシン</t>
    </rPh>
    <rPh sb="18" eb="20">
      <t>ミス</t>
    </rPh>
    <rPh sb="24" eb="25">
      <t>ヒ</t>
    </rPh>
    <rPh sb="26" eb="27">
      <t>ツヅ</t>
    </rPh>
    <rPh sb="29" eb="32">
      <t>ジゾクテキ</t>
    </rPh>
    <rPh sb="33" eb="36">
      <t>コウリツテキ</t>
    </rPh>
    <rPh sb="37" eb="41">
      <t>アンテイキュウスイ</t>
    </rPh>
    <rPh sb="42" eb="44">
      <t>ケイエイ</t>
    </rPh>
    <rPh sb="44" eb="46">
      <t>キバン</t>
    </rPh>
    <rPh sb="47" eb="49">
      <t>キョウカ</t>
    </rPh>
    <rPh sb="50" eb="51">
      <t>ツト</t>
    </rPh>
    <phoneticPr fontId="5"/>
  </si>
  <si>
    <r>
      <t xml:space="preserve">　④企業債残高対給水収益比率は、令和元年度以降更新投資の増加に対応するため企業債を発行しており値が上昇している。
　⑤料金回収率は100％を超えており、類似団体の平均値と比較しても高い値となっている。　
</t>
    </r>
    <r>
      <rPr>
        <sz val="11"/>
        <rFont val="ＭＳ ゴシック"/>
        <family val="3"/>
        <charset val="128"/>
      </rPr>
      <t xml:space="preserve">
　②累積欠損金比率は0％となっており,①経常収支比率、⑦施設利用率、⑧契約率ともに類似団体の平均値を上回っていることから、事業運営は安定していると考えている。引き続き、経営基盤の強化に努める。</t>
    </r>
    <rPh sb="144" eb="146">
      <t>ルイジ</t>
    </rPh>
    <rPh sb="146" eb="148">
      <t>ダンタイ</t>
    </rPh>
    <rPh sb="149" eb="151">
      <t>ヘイキン</t>
    </rPh>
    <rPh sb="151" eb="152">
      <t>アタイ</t>
    </rPh>
    <rPh sb="153" eb="15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</si>
</sst>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51.62</c:v>
                </c:pt>
                <c:pt idx="1">
                  <c:v>51.92</c:v>
                </c:pt>
                <c:pt idx="2">
                  <c:v>52.08</c:v>
                </c:pt>
                <c:pt idx="3">
                  <c:v>51.96</c:v>
                </c:pt>
                <c:pt idx="4">
                  <c:v>47.69</c:v>
                </c:pt>
              </c:numCache>
            </c:numRef>
          </c:val>
          <c:extLst>
            <c:ext xmlns:c16="http://schemas.microsoft.com/office/drawing/2014/chart" uri="{C3380CC4-5D6E-409C-BE32-E72D297353CC}">
              <c16:uniqueId val="{00000000-3A1E-4E67-9CC1-7176DAE4BC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3A1E-4E67-9CC1-7176DAE4BC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AA-4954-9FDF-C670408F72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D2AA-4954-9FDF-C670408F72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143.19</c:v>
                </c:pt>
                <c:pt idx="1">
                  <c:v>132.85</c:v>
                </c:pt>
                <c:pt idx="2">
                  <c:v>134.97999999999999</c:v>
                </c:pt>
                <c:pt idx="3">
                  <c:v>140</c:v>
                </c:pt>
                <c:pt idx="4">
                  <c:v>137.25</c:v>
                </c:pt>
              </c:numCache>
            </c:numRef>
          </c:val>
          <c:extLst>
            <c:ext xmlns:c16="http://schemas.microsoft.com/office/drawing/2014/chart" uri="{C3380CC4-5D6E-409C-BE32-E72D297353CC}">
              <c16:uniqueId val="{00000000-99D5-4364-BCA7-6692F3BB22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99D5-4364-BCA7-6692F3BB22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34.69</c:v>
                </c:pt>
                <c:pt idx="1">
                  <c:v>33.39</c:v>
                </c:pt>
                <c:pt idx="2">
                  <c:v>33.130000000000003</c:v>
                </c:pt>
                <c:pt idx="3">
                  <c:v>35.06</c:v>
                </c:pt>
                <c:pt idx="4">
                  <c:v>33.51</c:v>
                </c:pt>
              </c:numCache>
            </c:numRef>
          </c:val>
          <c:extLst>
            <c:ext xmlns:c16="http://schemas.microsoft.com/office/drawing/2014/chart" uri="{C3380CC4-5D6E-409C-BE32-E72D297353CC}">
              <c16:uniqueId val="{00000000-CE89-4892-8C81-505C66AD5A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CE89-4892-8C81-505C66AD5A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0.34</c:v>
                </c:pt>
                <c:pt idx="1">
                  <c:v>3.66</c:v>
                </c:pt>
                <c:pt idx="2">
                  <c:v>0.23</c:v>
                </c:pt>
                <c:pt idx="3">
                  <c:v>3.28</c:v>
                </c:pt>
                <c:pt idx="4">
                  <c:v>0.4</c:v>
                </c:pt>
              </c:numCache>
            </c:numRef>
          </c:val>
          <c:extLst>
            <c:ext xmlns:c16="http://schemas.microsoft.com/office/drawing/2014/chart" uri="{C3380CC4-5D6E-409C-BE32-E72D297353CC}">
              <c16:uniqueId val="{00000000-4AF0-410A-A53B-00D0B26C47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4AF0-410A-A53B-00D0B26C47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367.35</c:v>
                </c:pt>
                <c:pt idx="1">
                  <c:v>289.97000000000003</c:v>
                </c:pt>
                <c:pt idx="2">
                  <c:v>327.13</c:v>
                </c:pt>
                <c:pt idx="3">
                  <c:v>193.7</c:v>
                </c:pt>
                <c:pt idx="4">
                  <c:v>234.73</c:v>
                </c:pt>
              </c:numCache>
            </c:numRef>
          </c:val>
          <c:extLst>
            <c:ext xmlns:c16="http://schemas.microsoft.com/office/drawing/2014/chart" uri="{C3380CC4-5D6E-409C-BE32-E72D297353CC}">
              <c16:uniqueId val="{00000000-ED76-4158-A1D2-ED6124C2CC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ED76-4158-A1D2-ED6124C2CC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278.64999999999998</c:v>
                </c:pt>
                <c:pt idx="1">
                  <c:v>263.07</c:v>
                </c:pt>
                <c:pt idx="2">
                  <c:v>244.29</c:v>
                </c:pt>
                <c:pt idx="3">
                  <c:v>274.77</c:v>
                </c:pt>
                <c:pt idx="4">
                  <c:v>279.68</c:v>
                </c:pt>
              </c:numCache>
            </c:numRef>
          </c:val>
          <c:extLst>
            <c:ext xmlns:c16="http://schemas.microsoft.com/office/drawing/2014/chart" uri="{C3380CC4-5D6E-409C-BE32-E72D297353CC}">
              <c16:uniqueId val="{00000000-71B0-47CF-B64B-F4CE904617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71B0-47CF-B64B-F4CE904617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143.83000000000001</c:v>
                </c:pt>
                <c:pt idx="1">
                  <c:v>131.44999999999999</c:v>
                </c:pt>
                <c:pt idx="2">
                  <c:v>133.59</c:v>
                </c:pt>
                <c:pt idx="3">
                  <c:v>139.27000000000001</c:v>
                </c:pt>
                <c:pt idx="4">
                  <c:v>136.6</c:v>
                </c:pt>
              </c:numCache>
            </c:numRef>
          </c:val>
          <c:extLst>
            <c:ext xmlns:c16="http://schemas.microsoft.com/office/drawing/2014/chart" uri="{C3380CC4-5D6E-409C-BE32-E72D297353CC}">
              <c16:uniqueId val="{00000000-88DC-4065-A978-4AF9DE1365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88DC-4065-A978-4AF9DE1365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29.58</c:v>
                </c:pt>
                <c:pt idx="1">
                  <c:v>32.270000000000003</c:v>
                </c:pt>
                <c:pt idx="2">
                  <c:v>31.84</c:v>
                </c:pt>
                <c:pt idx="3">
                  <c:v>30.43</c:v>
                </c:pt>
                <c:pt idx="4">
                  <c:v>31.17</c:v>
                </c:pt>
              </c:numCache>
            </c:numRef>
          </c:val>
          <c:extLst>
            <c:ext xmlns:c16="http://schemas.microsoft.com/office/drawing/2014/chart" uri="{C3380CC4-5D6E-409C-BE32-E72D297353CC}">
              <c16:uniqueId val="{00000000-6359-44FB-92B8-838585C286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6359-44FB-92B8-838585C286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49.59</c:v>
                </c:pt>
                <c:pt idx="1">
                  <c:v>45.12</c:v>
                </c:pt>
                <c:pt idx="2">
                  <c:v>44.46</c:v>
                </c:pt>
                <c:pt idx="3">
                  <c:v>45.94</c:v>
                </c:pt>
                <c:pt idx="4">
                  <c:v>43.84</c:v>
                </c:pt>
              </c:numCache>
            </c:numRef>
          </c:val>
          <c:extLst>
            <c:ext xmlns:c16="http://schemas.microsoft.com/office/drawing/2014/chart" uri="{C3380CC4-5D6E-409C-BE32-E72D297353CC}">
              <c16:uniqueId val="{00000000-BF20-48D9-BCAA-E140DD10C0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BF20-48D9-BCAA-E140DD10C0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83.25</c:v>
                </c:pt>
                <c:pt idx="1">
                  <c:v>83.14</c:v>
                </c:pt>
                <c:pt idx="2">
                  <c:v>83.46</c:v>
                </c:pt>
                <c:pt idx="3">
                  <c:v>85.11</c:v>
                </c:pt>
                <c:pt idx="4">
                  <c:v>85.45</c:v>
                </c:pt>
              </c:numCache>
            </c:numRef>
          </c:val>
          <c:extLst>
            <c:ext xmlns:c16="http://schemas.microsoft.com/office/drawing/2014/chart" uri="{C3380CC4-5D6E-409C-BE32-E72D297353CC}">
              <c16:uniqueId val="{00000000-72CF-45C0-B632-856B8CB211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72CF-45C0-B632-856B8CB211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L13"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兵庫県　神戸市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106000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46475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70.7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90576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107</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143.19</v>
      </c>
      <c r="Y32" s="129"/>
      <c r="Z32" s="129"/>
      <c r="AA32" s="129"/>
      <c r="AB32" s="129"/>
      <c r="AC32" s="129"/>
      <c r="AD32" s="129"/>
      <c r="AE32" s="129"/>
      <c r="AF32" s="129"/>
      <c r="AG32" s="129"/>
      <c r="AH32" s="129"/>
      <c r="AI32" s="129"/>
      <c r="AJ32" s="129"/>
      <c r="AK32" s="129"/>
      <c r="AL32" s="129"/>
      <c r="AM32" s="129"/>
      <c r="AN32" s="129"/>
      <c r="AO32" s="129"/>
      <c r="AP32" s="129"/>
      <c r="AQ32" s="130"/>
      <c r="AR32" s="128">
        <f>データ!U6</f>
        <v>132.85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134.97999999999999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140</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137.25</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367.35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289.97000000000003</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327.13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193.7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234.73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278.64999999999998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263.07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244.29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274.77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279.68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116.37</v>
      </c>
      <c r="Y33" s="129"/>
      <c r="Z33" s="129"/>
      <c r="AA33" s="129"/>
      <c r="AB33" s="129"/>
      <c r="AC33" s="129"/>
      <c r="AD33" s="129"/>
      <c r="AE33" s="129"/>
      <c r="AF33" s="129"/>
      <c r="AG33" s="129"/>
      <c r="AH33" s="129"/>
      <c r="AI33" s="129"/>
      <c r="AJ33" s="129"/>
      <c r="AK33" s="129"/>
      <c r="AL33" s="129"/>
      <c r="AM33" s="129"/>
      <c r="AN33" s="129"/>
      <c r="AO33" s="129"/>
      <c r="AP33" s="129"/>
      <c r="AQ33" s="130"/>
      <c r="AR33" s="128">
        <f>データ!Z6</f>
        <v>117.28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116.96</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117.47</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115.38</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52.25</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53.3</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50.25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51.91</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53.86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551.42999999999995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687.99</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655.75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578.19000000000005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638.35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216.41</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208.47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193.85</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204.31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214.2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143.83000000000001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131.44999999999999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133.59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139.27000000000001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136.6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29.58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32.270000000000003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31.84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30.43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31.17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49.59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45.12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44.46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45.94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43.84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83.25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83.14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83.46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85.11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85.45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105.24</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105.71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105.06</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106.98</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103.06</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26.03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25.98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26.84</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26.08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26.92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40.69</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40.67</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40.89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41.59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40.29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62.7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62.59</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61.76</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62.75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61.99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51.62</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51.92</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52.08</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51.96</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47.69</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34.69</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33.39</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33.130000000000003</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35.06</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33.51</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0.34</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3.66</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0.23</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3.28</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0.4</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55.39</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55.25</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57.11</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57.57</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57.63</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43.33</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44.05</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51.87</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52.33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52.35</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0.52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1.3</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0.28000000000000003</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0.77</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0.24</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37</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38</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x4eVxlCX1LtlE+Gc9K3H2qhHxLoZAfTMy3T0nbvdDvJXZbfdO0GIJDloJl0snO3tJQCZSLVI2h6+x94kuMGQg==" saltValue="ShT3LIpFtn+K0SKqyZATo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143.19</v>
      </c>
      <c r="U6" s="52">
        <f>U7</f>
        <v>132.85</v>
      </c>
      <c r="V6" s="52">
        <f>V7</f>
        <v>134.97999999999999</v>
      </c>
      <c r="W6" s="52">
        <f>W7</f>
        <v>140</v>
      </c>
      <c r="X6" s="52">
        <f t="shared" si="3"/>
        <v>137.25</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367.35</v>
      </c>
      <c r="AQ6" s="52">
        <f>AQ7</f>
        <v>289.97000000000003</v>
      </c>
      <c r="AR6" s="52">
        <f>AR7</f>
        <v>327.13</v>
      </c>
      <c r="AS6" s="52">
        <f>AS7</f>
        <v>193.7</v>
      </c>
      <c r="AT6" s="52">
        <f t="shared" si="3"/>
        <v>234.73</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278.64999999999998</v>
      </c>
      <c r="BB6" s="52">
        <f>BB7</f>
        <v>263.07</v>
      </c>
      <c r="BC6" s="52">
        <f>BC7</f>
        <v>244.29</v>
      </c>
      <c r="BD6" s="52">
        <f>BD7</f>
        <v>274.77</v>
      </c>
      <c r="BE6" s="52">
        <f t="shared" si="3"/>
        <v>279.68</v>
      </c>
      <c r="BF6" s="52">
        <f t="shared" si="3"/>
        <v>216.41</v>
      </c>
      <c r="BG6" s="52">
        <f t="shared" si="3"/>
        <v>208.47</v>
      </c>
      <c r="BH6" s="52">
        <f t="shared" si="3"/>
        <v>193.85</v>
      </c>
      <c r="BI6" s="52">
        <f t="shared" si="3"/>
        <v>204.31</v>
      </c>
      <c r="BJ6" s="52">
        <f t="shared" si="3"/>
        <v>214.2</v>
      </c>
      <c r="BK6" s="50" t="str">
        <f>IF(BK7="-","【-】","【"&amp;SUBSTITUTE(TEXT(BK7,"#,##0.00"),"-","△")&amp;"】")</f>
        <v>【238.21】</v>
      </c>
      <c r="BL6" s="52">
        <f t="shared" si="3"/>
        <v>143.83000000000001</v>
      </c>
      <c r="BM6" s="52">
        <f>BM7</f>
        <v>131.44999999999999</v>
      </c>
      <c r="BN6" s="52">
        <f>BN7</f>
        <v>133.59</v>
      </c>
      <c r="BO6" s="52">
        <f>BO7</f>
        <v>139.27000000000001</v>
      </c>
      <c r="BP6" s="52">
        <f t="shared" si="3"/>
        <v>136.6</v>
      </c>
      <c r="BQ6" s="52">
        <f t="shared" si="3"/>
        <v>105.24</v>
      </c>
      <c r="BR6" s="52">
        <f t="shared" si="3"/>
        <v>105.71</v>
      </c>
      <c r="BS6" s="52">
        <f t="shared" si="3"/>
        <v>105.06</v>
      </c>
      <c r="BT6" s="52">
        <f t="shared" si="3"/>
        <v>106.98</v>
      </c>
      <c r="BU6" s="52">
        <f t="shared" si="3"/>
        <v>103.06</v>
      </c>
      <c r="BV6" s="50" t="str">
        <f>IF(BV7="-","【-】","【"&amp;SUBSTITUTE(TEXT(BV7,"#,##0.00"),"-","△")&amp;"】")</f>
        <v>【113.30】</v>
      </c>
      <c r="BW6" s="52">
        <f t="shared" si="3"/>
        <v>29.58</v>
      </c>
      <c r="BX6" s="52">
        <f>BX7</f>
        <v>32.270000000000003</v>
      </c>
      <c r="BY6" s="52">
        <f>BY7</f>
        <v>31.84</v>
      </c>
      <c r="BZ6" s="52">
        <f>BZ7</f>
        <v>30.43</v>
      </c>
      <c r="CA6" s="52">
        <f t="shared" si="3"/>
        <v>31.17</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49.59</v>
      </c>
      <c r="CI6" s="52">
        <f>CI7</f>
        <v>45.12</v>
      </c>
      <c r="CJ6" s="52">
        <f>CJ7</f>
        <v>44.46</v>
      </c>
      <c r="CK6" s="52">
        <f>CK7</f>
        <v>45.94</v>
      </c>
      <c r="CL6" s="52">
        <f t="shared" si="5"/>
        <v>43.84</v>
      </c>
      <c r="CM6" s="52">
        <f t="shared" si="5"/>
        <v>40.69</v>
      </c>
      <c r="CN6" s="52">
        <f t="shared" si="5"/>
        <v>40.67</v>
      </c>
      <c r="CO6" s="52">
        <f t="shared" si="5"/>
        <v>40.89</v>
      </c>
      <c r="CP6" s="52">
        <f t="shared" si="5"/>
        <v>41.59</v>
      </c>
      <c r="CQ6" s="52">
        <f t="shared" si="5"/>
        <v>40.29</v>
      </c>
      <c r="CR6" s="50" t="str">
        <f>IF(CR7="-","【-】","【"&amp;SUBSTITUTE(TEXT(CR7,"#,##0.00"),"-","△")&amp;"】")</f>
        <v>【53.39】</v>
      </c>
      <c r="CS6" s="52">
        <f t="shared" ref="CS6:DB6" si="6">CS7</f>
        <v>83.25</v>
      </c>
      <c r="CT6" s="52">
        <f>CT7</f>
        <v>83.14</v>
      </c>
      <c r="CU6" s="52">
        <f>CU7</f>
        <v>83.46</v>
      </c>
      <c r="CV6" s="52">
        <f>CV7</f>
        <v>85.11</v>
      </c>
      <c r="CW6" s="52">
        <f t="shared" si="6"/>
        <v>85.45</v>
      </c>
      <c r="CX6" s="52">
        <f t="shared" si="6"/>
        <v>62.7</v>
      </c>
      <c r="CY6" s="52">
        <f t="shared" si="6"/>
        <v>62.59</v>
      </c>
      <c r="CZ6" s="52">
        <f t="shared" si="6"/>
        <v>61.76</v>
      </c>
      <c r="DA6" s="52">
        <f t="shared" si="6"/>
        <v>62.75</v>
      </c>
      <c r="DB6" s="52">
        <f t="shared" si="6"/>
        <v>61.99</v>
      </c>
      <c r="DC6" s="50" t="str">
        <f>IF(DC7="-","【-】","【"&amp;SUBSTITUTE(TEXT(DC7,"#,##0.00"),"-","△")&amp;"】")</f>
        <v>【76.89】</v>
      </c>
      <c r="DD6" s="52">
        <f t="shared" ref="DD6:DM6" si="7">DD7</f>
        <v>51.62</v>
      </c>
      <c r="DE6" s="52">
        <f>DE7</f>
        <v>51.92</v>
      </c>
      <c r="DF6" s="52">
        <f>DF7</f>
        <v>52.08</v>
      </c>
      <c r="DG6" s="52">
        <f>DG7</f>
        <v>51.96</v>
      </c>
      <c r="DH6" s="52">
        <f t="shared" si="7"/>
        <v>47.69</v>
      </c>
      <c r="DI6" s="52">
        <f t="shared" si="7"/>
        <v>55.39</v>
      </c>
      <c r="DJ6" s="52">
        <f t="shared" si="7"/>
        <v>55.25</v>
      </c>
      <c r="DK6" s="52">
        <f t="shared" si="7"/>
        <v>57.11</v>
      </c>
      <c r="DL6" s="52">
        <f t="shared" si="7"/>
        <v>57.57</v>
      </c>
      <c r="DM6" s="52">
        <f t="shared" si="7"/>
        <v>57.63</v>
      </c>
      <c r="DN6" s="50" t="str">
        <f>IF(DN7="-","【-】","【"&amp;SUBSTITUTE(TEXT(DN7,"#,##0.00"),"-","△")&amp;"】")</f>
        <v>【59.52】</v>
      </c>
      <c r="DO6" s="52">
        <f t="shared" ref="DO6:DX6" si="8">DO7</f>
        <v>34.69</v>
      </c>
      <c r="DP6" s="52">
        <f>DP7</f>
        <v>33.39</v>
      </c>
      <c r="DQ6" s="52">
        <f>DQ7</f>
        <v>33.130000000000003</v>
      </c>
      <c r="DR6" s="52">
        <f>DR7</f>
        <v>35.06</v>
      </c>
      <c r="DS6" s="52">
        <f t="shared" si="8"/>
        <v>33.51</v>
      </c>
      <c r="DT6" s="52">
        <f t="shared" si="8"/>
        <v>43.33</v>
      </c>
      <c r="DU6" s="52">
        <f t="shared" si="8"/>
        <v>44.05</v>
      </c>
      <c r="DV6" s="52">
        <f t="shared" si="8"/>
        <v>51.87</v>
      </c>
      <c r="DW6" s="52">
        <f t="shared" si="8"/>
        <v>52.33</v>
      </c>
      <c r="DX6" s="52">
        <f t="shared" si="8"/>
        <v>52.35</v>
      </c>
      <c r="DY6" s="50" t="str">
        <f>IF(DY7="-","【-】","【"&amp;SUBSTITUTE(TEXT(DY7,"#,##0.00"),"-","△")&amp;"】")</f>
        <v>【49.06】</v>
      </c>
      <c r="DZ6" s="52">
        <f t="shared" ref="DZ6:EI6" si="9">DZ7</f>
        <v>0.34</v>
      </c>
      <c r="EA6" s="52">
        <f>EA7</f>
        <v>3.66</v>
      </c>
      <c r="EB6" s="52">
        <f>EB7</f>
        <v>0.23</v>
      </c>
      <c r="EC6" s="52">
        <f>EC7</f>
        <v>3.28</v>
      </c>
      <c r="ED6" s="52">
        <f t="shared" si="9"/>
        <v>0.4</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106000</v>
      </c>
      <c r="L7" s="54" t="s">
        <v>97</v>
      </c>
      <c r="M7" s="55">
        <v>1</v>
      </c>
      <c r="N7" s="55">
        <v>46475</v>
      </c>
      <c r="O7" s="56" t="s">
        <v>98</v>
      </c>
      <c r="P7" s="56">
        <v>70.7</v>
      </c>
      <c r="Q7" s="55">
        <v>71</v>
      </c>
      <c r="R7" s="55">
        <v>90576</v>
      </c>
      <c r="S7" s="54" t="s">
        <v>99</v>
      </c>
      <c r="T7" s="57">
        <v>143.19</v>
      </c>
      <c r="U7" s="57">
        <v>132.85</v>
      </c>
      <c r="V7" s="57">
        <v>134.97999999999999</v>
      </c>
      <c r="W7" s="57">
        <v>140</v>
      </c>
      <c r="X7" s="57">
        <v>137.25</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367.35</v>
      </c>
      <c r="AQ7" s="57">
        <v>289.97000000000003</v>
      </c>
      <c r="AR7" s="57">
        <v>327.13</v>
      </c>
      <c r="AS7" s="57">
        <v>193.7</v>
      </c>
      <c r="AT7" s="57">
        <v>234.73</v>
      </c>
      <c r="AU7" s="57">
        <v>551.42999999999995</v>
      </c>
      <c r="AV7" s="57">
        <v>687.99</v>
      </c>
      <c r="AW7" s="57">
        <v>655.75</v>
      </c>
      <c r="AX7" s="57">
        <v>578.19000000000005</v>
      </c>
      <c r="AY7" s="57">
        <v>638.35</v>
      </c>
      <c r="AZ7" s="57">
        <v>436.32</v>
      </c>
      <c r="BA7" s="57">
        <v>278.64999999999998</v>
      </c>
      <c r="BB7" s="57">
        <v>263.07</v>
      </c>
      <c r="BC7" s="57">
        <v>244.29</v>
      </c>
      <c r="BD7" s="57">
        <v>274.77</v>
      </c>
      <c r="BE7" s="57">
        <v>279.68</v>
      </c>
      <c r="BF7" s="57">
        <v>216.41</v>
      </c>
      <c r="BG7" s="57">
        <v>208.47</v>
      </c>
      <c r="BH7" s="57">
        <v>193.85</v>
      </c>
      <c r="BI7" s="57">
        <v>204.31</v>
      </c>
      <c r="BJ7" s="57">
        <v>214.2</v>
      </c>
      <c r="BK7" s="57">
        <v>238.21</v>
      </c>
      <c r="BL7" s="57">
        <v>143.83000000000001</v>
      </c>
      <c r="BM7" s="57">
        <v>131.44999999999999</v>
      </c>
      <c r="BN7" s="57">
        <v>133.59</v>
      </c>
      <c r="BO7" s="57">
        <v>139.27000000000001</v>
      </c>
      <c r="BP7" s="57">
        <v>136.6</v>
      </c>
      <c r="BQ7" s="57">
        <v>105.24</v>
      </c>
      <c r="BR7" s="57">
        <v>105.71</v>
      </c>
      <c r="BS7" s="57">
        <v>105.06</v>
      </c>
      <c r="BT7" s="57">
        <v>106.98</v>
      </c>
      <c r="BU7" s="57">
        <v>103.06</v>
      </c>
      <c r="BV7" s="57">
        <v>113.3</v>
      </c>
      <c r="BW7" s="57">
        <v>29.58</v>
      </c>
      <c r="BX7" s="57">
        <v>32.270000000000003</v>
      </c>
      <c r="BY7" s="57">
        <v>31.84</v>
      </c>
      <c r="BZ7" s="57">
        <v>30.43</v>
      </c>
      <c r="CA7" s="57">
        <v>31.17</v>
      </c>
      <c r="CB7" s="57">
        <v>26.03</v>
      </c>
      <c r="CC7" s="57">
        <v>25.98</v>
      </c>
      <c r="CD7" s="57">
        <v>26.84</v>
      </c>
      <c r="CE7" s="57">
        <v>26.08</v>
      </c>
      <c r="CF7" s="57">
        <v>26.92</v>
      </c>
      <c r="CG7" s="57">
        <v>18.87</v>
      </c>
      <c r="CH7" s="57">
        <v>49.59</v>
      </c>
      <c r="CI7" s="57">
        <v>45.12</v>
      </c>
      <c r="CJ7" s="57">
        <v>44.46</v>
      </c>
      <c r="CK7" s="57">
        <v>45.94</v>
      </c>
      <c r="CL7" s="57">
        <v>43.84</v>
      </c>
      <c r="CM7" s="57">
        <v>40.69</v>
      </c>
      <c r="CN7" s="57">
        <v>40.67</v>
      </c>
      <c r="CO7" s="57">
        <v>40.89</v>
      </c>
      <c r="CP7" s="57">
        <v>41.59</v>
      </c>
      <c r="CQ7" s="57">
        <v>40.29</v>
      </c>
      <c r="CR7" s="57">
        <v>53.39</v>
      </c>
      <c r="CS7" s="57">
        <v>83.25</v>
      </c>
      <c r="CT7" s="57">
        <v>83.14</v>
      </c>
      <c r="CU7" s="57">
        <v>83.46</v>
      </c>
      <c r="CV7" s="57">
        <v>85.11</v>
      </c>
      <c r="CW7" s="57">
        <v>85.45</v>
      </c>
      <c r="CX7" s="57">
        <v>62.7</v>
      </c>
      <c r="CY7" s="57">
        <v>62.59</v>
      </c>
      <c r="CZ7" s="57">
        <v>61.76</v>
      </c>
      <c r="DA7" s="57">
        <v>62.75</v>
      </c>
      <c r="DB7" s="57">
        <v>61.99</v>
      </c>
      <c r="DC7" s="57">
        <v>76.89</v>
      </c>
      <c r="DD7" s="57">
        <v>51.62</v>
      </c>
      <c r="DE7" s="57">
        <v>51.92</v>
      </c>
      <c r="DF7" s="57">
        <v>52.08</v>
      </c>
      <c r="DG7" s="57">
        <v>51.96</v>
      </c>
      <c r="DH7" s="57">
        <v>47.69</v>
      </c>
      <c r="DI7" s="57">
        <v>55.39</v>
      </c>
      <c r="DJ7" s="57">
        <v>55.25</v>
      </c>
      <c r="DK7" s="57">
        <v>57.11</v>
      </c>
      <c r="DL7" s="57">
        <v>57.57</v>
      </c>
      <c r="DM7" s="57">
        <v>57.63</v>
      </c>
      <c r="DN7" s="57">
        <v>59.52</v>
      </c>
      <c r="DO7" s="57">
        <v>34.69</v>
      </c>
      <c r="DP7" s="57">
        <v>33.39</v>
      </c>
      <c r="DQ7" s="57">
        <v>33.130000000000003</v>
      </c>
      <c r="DR7" s="57">
        <v>35.06</v>
      </c>
      <c r="DS7" s="57">
        <v>33.51</v>
      </c>
      <c r="DT7" s="57">
        <v>43.33</v>
      </c>
      <c r="DU7" s="57">
        <v>44.05</v>
      </c>
      <c r="DV7" s="57">
        <v>51.87</v>
      </c>
      <c r="DW7" s="57">
        <v>52.33</v>
      </c>
      <c r="DX7" s="57">
        <v>52.35</v>
      </c>
      <c r="DY7" s="57">
        <v>49.06</v>
      </c>
      <c r="DZ7" s="57">
        <v>0.34</v>
      </c>
      <c r="EA7" s="57">
        <v>3.66</v>
      </c>
      <c r="EB7" s="57">
        <v>0.23</v>
      </c>
      <c r="EC7" s="57">
        <v>3.28</v>
      </c>
      <c r="ED7" s="57">
        <v>0.4</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143.19</v>
      </c>
      <c r="V11" s="65">
        <f>IF(U6="-",NA(),U6)</f>
        <v>132.85</v>
      </c>
      <c r="W11" s="65">
        <f>IF(V6="-",NA(),V6)</f>
        <v>134.97999999999999</v>
      </c>
      <c r="X11" s="65">
        <f>IF(W6="-",NA(),W6)</f>
        <v>140</v>
      </c>
      <c r="Y11" s="65">
        <f>IF(X6="-",NA(),X6)</f>
        <v>137.25</v>
      </c>
      <c r="AE11" s="64" t="s">
        <v>23</v>
      </c>
      <c r="AF11" s="65">
        <f>IF(AE6="-",NA(),AE6)</f>
        <v>0</v>
      </c>
      <c r="AG11" s="65">
        <f>IF(AF6="-",NA(),AF6)</f>
        <v>0</v>
      </c>
      <c r="AH11" s="65">
        <f>IF(AG6="-",NA(),AG6)</f>
        <v>0</v>
      </c>
      <c r="AI11" s="65">
        <f>IF(AH6="-",NA(),AH6)</f>
        <v>0</v>
      </c>
      <c r="AJ11" s="65">
        <f>IF(AI6="-",NA(),AI6)</f>
        <v>0</v>
      </c>
      <c r="AP11" s="64" t="s">
        <v>23</v>
      </c>
      <c r="AQ11" s="65">
        <f>IF(AP6="-",NA(),AP6)</f>
        <v>367.35</v>
      </c>
      <c r="AR11" s="65">
        <f>IF(AQ6="-",NA(),AQ6)</f>
        <v>289.97000000000003</v>
      </c>
      <c r="AS11" s="65">
        <f>IF(AR6="-",NA(),AR6)</f>
        <v>327.13</v>
      </c>
      <c r="AT11" s="65">
        <f>IF(AS6="-",NA(),AS6)</f>
        <v>193.7</v>
      </c>
      <c r="AU11" s="65">
        <f>IF(AT6="-",NA(),AT6)</f>
        <v>234.73</v>
      </c>
      <c r="BA11" s="64" t="s">
        <v>23</v>
      </c>
      <c r="BB11" s="65">
        <f>IF(BA6="-",NA(),BA6)</f>
        <v>278.64999999999998</v>
      </c>
      <c r="BC11" s="65">
        <f>IF(BB6="-",NA(),BB6)</f>
        <v>263.07</v>
      </c>
      <c r="BD11" s="65">
        <f>IF(BC6="-",NA(),BC6)</f>
        <v>244.29</v>
      </c>
      <c r="BE11" s="65">
        <f>IF(BD6="-",NA(),BD6)</f>
        <v>274.77</v>
      </c>
      <c r="BF11" s="65">
        <f>IF(BE6="-",NA(),BE6)</f>
        <v>279.68</v>
      </c>
      <c r="BL11" s="64" t="s">
        <v>23</v>
      </c>
      <c r="BM11" s="65">
        <f>IF(BL6="-",NA(),BL6)</f>
        <v>143.83000000000001</v>
      </c>
      <c r="BN11" s="65">
        <f>IF(BM6="-",NA(),BM6)</f>
        <v>131.44999999999999</v>
      </c>
      <c r="BO11" s="65">
        <f>IF(BN6="-",NA(),BN6)</f>
        <v>133.59</v>
      </c>
      <c r="BP11" s="65">
        <f>IF(BO6="-",NA(),BO6)</f>
        <v>139.27000000000001</v>
      </c>
      <c r="BQ11" s="65">
        <f>IF(BP6="-",NA(),BP6)</f>
        <v>136.6</v>
      </c>
      <c r="BW11" s="64" t="s">
        <v>23</v>
      </c>
      <c r="BX11" s="65">
        <f>IF(BW6="-",NA(),BW6)</f>
        <v>29.58</v>
      </c>
      <c r="BY11" s="65">
        <f>IF(BX6="-",NA(),BX6)</f>
        <v>32.270000000000003</v>
      </c>
      <c r="BZ11" s="65">
        <f>IF(BY6="-",NA(),BY6)</f>
        <v>31.84</v>
      </c>
      <c r="CA11" s="65">
        <f>IF(BZ6="-",NA(),BZ6)</f>
        <v>30.43</v>
      </c>
      <c r="CB11" s="65">
        <f>IF(CA6="-",NA(),CA6)</f>
        <v>31.17</v>
      </c>
      <c r="CH11" s="64" t="s">
        <v>23</v>
      </c>
      <c r="CI11" s="65">
        <f>IF(CH6="-",NA(),CH6)</f>
        <v>49.59</v>
      </c>
      <c r="CJ11" s="65">
        <f>IF(CI6="-",NA(),CI6)</f>
        <v>45.12</v>
      </c>
      <c r="CK11" s="65">
        <f>IF(CJ6="-",NA(),CJ6)</f>
        <v>44.46</v>
      </c>
      <c r="CL11" s="65">
        <f>IF(CK6="-",NA(),CK6)</f>
        <v>45.94</v>
      </c>
      <c r="CM11" s="65">
        <f>IF(CL6="-",NA(),CL6)</f>
        <v>43.84</v>
      </c>
      <c r="CS11" s="64" t="s">
        <v>23</v>
      </c>
      <c r="CT11" s="65">
        <f>IF(CS6="-",NA(),CS6)</f>
        <v>83.25</v>
      </c>
      <c r="CU11" s="65">
        <f>IF(CT6="-",NA(),CT6)</f>
        <v>83.14</v>
      </c>
      <c r="CV11" s="65">
        <f>IF(CU6="-",NA(),CU6)</f>
        <v>83.46</v>
      </c>
      <c r="CW11" s="65">
        <f>IF(CV6="-",NA(),CV6)</f>
        <v>85.11</v>
      </c>
      <c r="CX11" s="65">
        <f>IF(CW6="-",NA(),CW6)</f>
        <v>85.45</v>
      </c>
      <c r="DD11" s="64" t="s">
        <v>23</v>
      </c>
      <c r="DE11" s="65">
        <f>IF(DD6="-",NA(),DD6)</f>
        <v>51.62</v>
      </c>
      <c r="DF11" s="65">
        <f>IF(DE6="-",NA(),DE6)</f>
        <v>51.92</v>
      </c>
      <c r="DG11" s="65">
        <f>IF(DF6="-",NA(),DF6)</f>
        <v>52.08</v>
      </c>
      <c r="DH11" s="65">
        <f>IF(DG6="-",NA(),DG6)</f>
        <v>51.96</v>
      </c>
      <c r="DI11" s="65">
        <f>IF(DH6="-",NA(),DH6)</f>
        <v>47.69</v>
      </c>
      <c r="DO11" s="64" t="s">
        <v>23</v>
      </c>
      <c r="DP11" s="65">
        <f>IF(DO6="-",NA(),DO6)</f>
        <v>34.69</v>
      </c>
      <c r="DQ11" s="65">
        <f>IF(DP6="-",NA(),DP6)</f>
        <v>33.39</v>
      </c>
      <c r="DR11" s="65">
        <f>IF(DQ6="-",NA(),DQ6)</f>
        <v>33.130000000000003</v>
      </c>
      <c r="DS11" s="65">
        <f>IF(DR6="-",NA(),DR6)</f>
        <v>35.06</v>
      </c>
      <c r="DT11" s="65">
        <f>IF(DS6="-",NA(),DS6)</f>
        <v>33.51</v>
      </c>
      <c r="DZ11" s="64" t="s">
        <v>23</v>
      </c>
      <c r="EA11" s="65">
        <f>IF(DZ6="-",NA(),DZ6)</f>
        <v>0.34</v>
      </c>
      <c r="EB11" s="65">
        <f>IF(EA6="-",NA(),EA6)</f>
        <v>3.66</v>
      </c>
      <c r="EC11" s="65">
        <f>IF(EB6="-",NA(),EB6)</f>
        <v>0.23</v>
      </c>
      <c r="ED11" s="65">
        <f>IF(EC6="-",NA(),EC6)</f>
        <v>3.28</v>
      </c>
      <c r="EE11" s="65">
        <f>IF(ED6="-",NA(),ED6)</f>
        <v>0.4</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2022-01-20T01:04:18Z</cp:lastPrinted>
  <dcterms:created xsi:type="dcterms:W3CDTF">2021-12-03T08:59:30Z</dcterms:created>
  <dcterms:modified xsi:type="dcterms:W3CDTF">2022-01-25T06:01:54Z</dcterms:modified>
  <cp:category/>
</cp:coreProperties>
</file>