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16083\Desktop\作業用★\3経営比較分析\"/>
    </mc:Choice>
  </mc:AlternateContent>
  <workbookProtection workbookAlgorithmName="SHA-512" workbookHashValue="61jwazcOjqezfjn1758rzTwHpK4UGdvKfhxkJq0bCwRKjeeg37FDKcWPTEKIQhu96VcoR3hHzYgwMJt3mrAYEQ==" workbookSaltValue="lKZhAlAkLXtm+vUXDeFI0g==" workbookSpinCount="100000" lockStructure="1"/>
  <bookViews>
    <workbookView xWindow="0" yWindow="0" windowWidth="15360" windowHeight="75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<sst xmlns="http://schemas.openxmlformats.org/spreadsheetml/2006/main" count="231" uniqueCount="117">
  <si>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</si>
  <si>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</si>
  <si>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</si>
  <si>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</si>
  <si>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</si>
  <si>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</si>
  <si>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</si>
  <si>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</si>
  <si>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</si>
  <si>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</si>
  <si>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</si>
  <si>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</si>
  <si>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</si>
  <si>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</si>
  <si>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</si>
  <si>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</si>
  <si>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</si>
  <si>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</si>
  <si>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</si>
  <si>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</si>
  <si>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</si>
  <si>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</si>
  <si>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</si>
  <si>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</si>
  <si>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</si>
  <si>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</si>
  <si>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</si>
  <si>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</si>
  <si>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</si>
  <si>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</si>
  <si>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</si>
  <si>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</si>
  <si>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</si>
  <si>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</si>
  <si>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</si>
  <si>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</si>
  <si>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</si>
  <si>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</si>
  <si>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</si>
  <si>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</si>
  <si>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</si>
  <si>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</si>
  <si>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</si>
  <si>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</si>
  <si>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</si>
  <si>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</si>
  <si>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</si>
  <si>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</si>
  <si>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</si>
  <si>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</si>
  <si>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</si>
  <si>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</si>
  <si>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</si>
  <si>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</si>
  <si>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</si>
  <si>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</si>
  <si>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</si>
  <si>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</si>
  <si>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</si>
  <si>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</si>
  <si>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</si>
  <si>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</si>
  <si>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</si>
  <si>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</si>
  <si>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</si>
  <si>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</si>
  <si>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</si>
  <si>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</si>
  <si>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</si>
  <si>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</si>
  <si>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</si>
  <si>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</si>
  <si>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</si>
  <si>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</si>
  <si>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</si>
  <si>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</si>
  <si>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</si>
  <si>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</si>
  <si>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</si>
  <si>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</si>
  <si>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</si>
  <si>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</si>
  <si>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</si>
  <si>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</si>
  <si>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</si>
  <si>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</si>
  <si>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</si>
  <si>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</si>
  <si>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</si>
  <si>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</si>
  <si>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</si>
  <si>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</si>
  <si>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</si>
  <si>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</si>
  <si>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</si>
  <si>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</si>
  <si>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神戸市</t>
  </si>
  <si>
    <t>法適用</t>
  </si>
  <si>
    <t>下水道事業</t>
  </si>
  <si>
    <t>公共下水道</t>
  </si>
  <si>
    <t>政令市等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</si>
  <si>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</si>
  <si>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</si>
  <si>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</si>
  <si>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</si>
  <si>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</si>
  <si>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</si>
  <si>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</si>
  <si>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</si>
  <si>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</si>
  <si>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</si>
  <si>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</si>
  <si>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</si>
  <si>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</si>
  <si>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①は、類似団体平均をやや下回っているが、100％は超えている。施設の老朽化が進む中、今後更なる改築更新が必要であることから、引き続き経営の効率化を進めていく。
②は、平成26年度の会計制度の見直し以降、黒字決算となったため、累積欠損金が0となっている。
③は現預金を十分に確保しており、類似団体平均よりも高く十分な支払能力がある状態である。
④は、これまで企業債残高の削減に取り組んできたが、平成29年度以降は、施設の老朽化による改築更新事業の増加に伴い、類似団体平均をやや上回っている。
⑤は、100％を下回っており、回収すべき経費を使用料で十分に賄えていない状態にある。令和２年４月に使用料改定を行うことで100%を超える見込であったが、新型コロナウイルス感染症に伴う使用料収入の減少により100%を超えるには至っていない。今後の使用料の回復の状況を注視していく必要がある。
⑥は、これまでの維持管理の効率化により、類似団体平均よりもやや下回っている。今後も維持管理の効率化を行っていく。
⑦は類似団体平均よりも高く、概ね適切な施設規模と考えられる。
⑧水洗化を助成する制度を令和元年度まで設けていたこと等により、概ね100％に近い数値となっている。</t>
    <rPh sb="200" eb="202">
      <t>ネンド</t>
    </rPh>
    <rPh sb="202" eb="204">
      <t>イコウ</t>
    </rPh>
    <rPh sb="310" eb="311">
      <t>コ</t>
    </rPh>
    <rPh sb="313" eb="315">
      <t>ミコミ</t>
    </rPh>
    <rPh sb="321" eb="323">
      <t>シンガタ</t>
    </rPh>
    <rPh sb="330" eb="333">
      <t>カンセンショウ</t>
    </rPh>
    <rPh sb="334" eb="335">
      <t>トモナ</t>
    </rPh>
    <rPh sb="336" eb="339">
      <t>シヨウリョウ</t>
    </rPh>
    <rPh sb="339" eb="341">
      <t>シュウニュウ</t>
    </rPh>
    <rPh sb="342" eb="344">
      <t>ゲンショウ</t>
    </rPh>
    <rPh sb="352" eb="353">
      <t>コ</t>
    </rPh>
    <rPh sb="357" eb="358">
      <t>イタ</t>
    </rPh>
    <rPh sb="490" eb="492">
      <t>レイワ</t>
    </rPh>
    <rPh sb="492" eb="494">
      <t>ガンネン</t>
    </rPh>
    <rPh sb="494" eb="495">
      <t>ド</t>
    </rPh>
    <rPh sb="497" eb="498">
      <t>モウ</t>
    </rPh>
    <rPh sb="504" eb="505">
      <t>ナド</t>
    </rPh>
    <phoneticPr fontId="4"/>
  </si>
  <si>
    <t>①、②、③については、類似団体平均よりも上回っている。これは、昭和40年代後半に集中的に整備した管きょ、処理場、ポンプ場の老朽化が進んでおり、法定耐用年数を超える施設が今後も増加していく。そのため、事業費の平準化を図りながら、計画的に改築更新を実施していく。</t>
    <rPh sb="113" eb="116">
      <t>ケイカクテキ</t>
    </rPh>
    <rPh sb="122" eb="124">
      <t>ジッシ</t>
    </rPh>
    <phoneticPr fontId="4"/>
  </si>
  <si>
    <t xml:space="preserve">「１．経営の健全性・効率性」では、⑤が類似団体と比較すると低い状況にある。「２．老朽化の状況」では、類似団体と比較すると老朽化が進んでいる状況にある。今後、人口減少による有収水量の減少等により、下水道使用料の減収が見込まれる一方で、老朽化した施設の改築更新費用が増加する見込みであるため、令和２年４月に使用料改定を行った。しかし、使用料改定初年度の令和２年度は、新型コロナウイルス感染症に伴う使用料収入の減少が発生し、使用料改定時の見込と比べて経営指標の改善が限定的であり、今後の使用料の回復の状況を注視していく必要がある。そのため引き続き維持管理の効率化等を進めると同時に、さらなる改築更新の平準化を図ることで、健全かつ効率的な経営を実施していく。
</t>
    <rPh sb="29" eb="30">
      <t>ヒク</t>
    </rPh>
    <rPh sb="92" eb="93">
      <t>トウ</t>
    </rPh>
    <rPh sb="157" eb="158">
      <t>オコナ</t>
    </rPh>
    <rPh sb="165" eb="168">
      <t>シヨウリョウ</t>
    </rPh>
    <rPh sb="168" eb="170">
      <t>カイテイ</t>
    </rPh>
    <rPh sb="170" eb="173">
      <t>ショネンド</t>
    </rPh>
    <rPh sb="174" eb="176">
      <t>レイワ</t>
    </rPh>
    <rPh sb="177" eb="179">
      <t>ネンド</t>
    </rPh>
    <rPh sb="181" eb="183">
      <t>シンガタ</t>
    </rPh>
    <rPh sb="190" eb="193">
      <t>カンセンショウ</t>
    </rPh>
    <rPh sb="194" eb="195">
      <t>トモナ</t>
    </rPh>
    <rPh sb="196" eb="201">
      <t>シヨウリョウシュウニュウ</t>
    </rPh>
    <rPh sb="205" eb="207">
      <t>ハッセイ</t>
    </rPh>
    <rPh sb="209" eb="214">
      <t>シヨウリョウカイテイ</t>
    </rPh>
    <rPh sb="214" eb="215">
      <t>ジ</t>
    </rPh>
    <rPh sb="216" eb="218">
      <t>ミコミ</t>
    </rPh>
    <rPh sb="219" eb="220">
      <t>クラ</t>
    </rPh>
    <rPh sb="222" eb="224">
      <t>ケイエイ</t>
    </rPh>
    <rPh sb="224" eb="226">
      <t>シヒョウ</t>
    </rPh>
    <rPh sb="227" eb="229">
      <t>カイゼン</t>
    </rPh>
    <rPh sb="230" eb="232">
      <t>ゲンテイ</t>
    </rPh>
    <rPh sb="232" eb="233">
      <t>テキ</t>
    </rPh>
    <rPh sb="240" eb="243">
      <t>シヨウリョウ</t>
    </rPh>
    <rPh sb="244" eb="246">
      <t>カイフク</t>
    </rPh>
    <rPh sb="256" eb="258">
      <t>ヒツヨウ</t>
    </rPh>
    <rPh sb="266" eb="267">
      <t>ヒ</t>
    </rPh>
    <rPh sb="268" eb="269">
      <t>ツヅ</t>
    </rPh>
    <rPh sb="270" eb="272">
      <t>イジ</t>
    </rPh>
    <rPh sb="272" eb="274">
      <t>カンリ</t>
    </rPh>
    <rPh sb="275" eb="279">
      <t>コウリツカナド</t>
    </rPh>
    <rPh sb="280" eb="281">
      <t>スス</t>
    </rPh>
    <rPh sb="284" eb="286">
      <t>ドウジ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</si>
</sst>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1.1399999999999999</c:v>
                </c:pt>
                <c:pt idx="2">
                  <c:v>0.56000000000000005</c:v>
                </c:pt>
                <c:pt idx="3">
                  <c:v>1.02</c:v>
                </c:pt>
                <c:pt idx="4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6-4790-8341-C5312B30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0.43</c:v>
                </c:pt>
                <c:pt idx="2">
                  <c:v>0.39</c:v>
                </c:pt>
                <c:pt idx="3">
                  <c:v>0.41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6-4790-8341-C5312B30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70.83</c:v>
                </c:pt>
                <c:pt idx="1">
                  <c:v>75.94</c:v>
                </c:pt>
                <c:pt idx="2">
                  <c:v>72.569999999999993</c:v>
                </c:pt>
                <c:pt idx="3">
                  <c:v>70.03</c:v>
                </c:pt>
                <c:pt idx="4">
                  <c:v>69.760000000000005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E-4834-A66D-A12FE253A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59.16</c:v>
                </c:pt>
                <c:pt idx="1">
                  <c:v>59.44</c:v>
                </c:pt>
                <c:pt idx="2">
                  <c:v>57.38</c:v>
                </c:pt>
                <c:pt idx="3">
                  <c:v>58.09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E-4834-A66D-A12FE253A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99.89</c:v>
                </c:pt>
                <c:pt idx="2">
                  <c:v>99.89</c:v>
                </c:pt>
                <c:pt idx="3">
                  <c:v>99.9</c:v>
                </c:pt>
                <c:pt idx="4">
                  <c:v>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2-4BF0-8661-63CB670B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98.86</c:v>
                </c:pt>
                <c:pt idx="1">
                  <c:v>98.9</c:v>
                </c:pt>
                <c:pt idx="2">
                  <c:v>98.98</c:v>
                </c:pt>
                <c:pt idx="3">
                  <c:v>99.01</c:v>
                </c:pt>
                <c:pt idx="4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2-4BF0-8661-63CB670B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101.8</c:v>
                </c:pt>
                <c:pt idx="1">
                  <c:v>101.91</c:v>
                </c:pt>
                <c:pt idx="2">
                  <c:v>100.95</c:v>
                </c:pt>
                <c:pt idx="3">
                  <c:v>100.66</c:v>
                </c:pt>
                <c:pt idx="4">
                  <c:v>102.45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F-409C-A453-D555EB9CB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</c:v>
                </c:pt>
                <c:pt idx="1">
                  <c:v>109.39</c:v>
                </c:pt>
                <c:pt idx="2">
                  <c:v>109.5</c:v>
                </c:pt>
                <c:pt idx="3">
                  <c:v>108.24</c:v>
                </c:pt>
                <c:pt idx="4">
                  <c:v>105.16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F-409C-A453-D555EB9CB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47.24</c:v>
                </c:pt>
                <c:pt idx="1">
                  <c:v>48.48</c:v>
                </c:pt>
                <c:pt idx="2">
                  <c:v>49.87</c:v>
                </c:pt>
                <c:pt idx="3">
                  <c:v>51.08</c:v>
                </c:pt>
                <c:pt idx="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4-48E6-88D8-264482402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44.55</c:v>
                </c:pt>
                <c:pt idx="1">
                  <c:v>45.79</c:v>
                </c:pt>
                <c:pt idx="2">
                  <c:v>47.06</c:v>
                </c:pt>
                <c:pt idx="3">
                  <c:v>48.25</c:v>
                </c:pt>
                <c:pt idx="4">
                  <c:v>49.35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4-48E6-88D8-264482402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11.92</c:v>
                </c:pt>
                <c:pt idx="1">
                  <c:v>15.12</c:v>
                </c:pt>
                <c:pt idx="2">
                  <c:v>11.85</c:v>
                </c:pt>
                <c:pt idx="3">
                  <c:v>15.91</c:v>
                </c:pt>
                <c:pt idx="4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3-4C23-8F2B-844E04C46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8.25</c:v>
                </c:pt>
                <c:pt idx="1">
                  <c:v>9</c:v>
                </c:pt>
                <c:pt idx="2">
                  <c:v>9.6300000000000008</c:v>
                </c:pt>
                <c:pt idx="3">
                  <c:v>10.76</c:v>
                </c:pt>
                <c:pt idx="4">
                  <c:v>12.06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3-4C23-8F2B-844E04C46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E-4512-9889-90136ECF8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0.22</c:v>
                </c:pt>
                <c:pt idx="2">
                  <c:v>0.01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E-4512-9889-90136ECF8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209.51</c:v>
                </c:pt>
                <c:pt idx="1">
                  <c:v>165.21</c:v>
                </c:pt>
                <c:pt idx="2">
                  <c:v>202.87</c:v>
                </c:pt>
                <c:pt idx="3">
                  <c:v>174.42</c:v>
                </c:pt>
                <c:pt idx="4">
                  <c:v>235.44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8-454F-92AE-36E18C4AE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59.45</c:v>
                </c:pt>
                <c:pt idx="1">
                  <c:v>64.94</c:v>
                </c:pt>
                <c:pt idx="2">
                  <c:v>70.08</c:v>
                </c:pt>
                <c:pt idx="3">
                  <c:v>72.92</c:v>
                </c:pt>
                <c:pt idx="4">
                  <c:v>71.39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8-454F-92AE-36E18C4AE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554.29999999999995</c:v>
                </c:pt>
                <c:pt idx="1">
                  <c:v>559.75</c:v>
                </c:pt>
                <c:pt idx="2">
                  <c:v>561.91</c:v>
                </c:pt>
                <c:pt idx="3">
                  <c:v>576.97</c:v>
                </c:pt>
                <c:pt idx="4">
                  <c:v>573.54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0-4863-87A3-22E3ED90D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576.02</c:v>
                </c:pt>
                <c:pt idx="1">
                  <c:v>549.48</c:v>
                </c:pt>
                <c:pt idx="2">
                  <c:v>537.13</c:v>
                </c:pt>
                <c:pt idx="3">
                  <c:v>531.38</c:v>
                </c:pt>
                <c:pt idx="4">
                  <c:v>551.04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0-4863-87A3-22E3ED90D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97.04</c:v>
                </c:pt>
                <c:pt idx="1">
                  <c:v>98.57</c:v>
                </c:pt>
                <c:pt idx="2">
                  <c:v>95.76</c:v>
                </c:pt>
                <c:pt idx="3">
                  <c:v>94.57</c:v>
                </c:pt>
                <c:pt idx="4">
                  <c:v>99.28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A-41C8-845D-F943612A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113.34</c:v>
                </c:pt>
                <c:pt idx="1">
                  <c:v>113.83</c:v>
                </c:pt>
                <c:pt idx="2">
                  <c:v>112.43</c:v>
                </c:pt>
                <c:pt idx="3">
                  <c:v>110.92</c:v>
                </c:pt>
                <c:pt idx="4">
                  <c:v>105.67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A-41C8-845D-F943612A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112.93</c:v>
                </c:pt>
                <c:pt idx="1">
                  <c:v>111.61</c:v>
                </c:pt>
                <c:pt idx="2">
                  <c:v>114.92</c:v>
                </c:pt>
                <c:pt idx="3">
                  <c:v>115.84</c:v>
                </c:pt>
                <c:pt idx="4">
                  <c:v>111.57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1-424D-8473-9AEDF1CB8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117.4</c:v>
                </c:pt>
                <c:pt idx="1">
                  <c:v>116.87</c:v>
                </c:pt>
                <c:pt idx="2">
                  <c:v>118.55</c:v>
                </c:pt>
                <c:pt idx="3">
                  <c:v>119.33</c:v>
                </c:pt>
                <c:pt idx="4">
                  <c:v>118.72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1-424D-8473-9AEDF1CB8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兵庫県　神戸市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政令市等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1526835</v>
      </c>
      <c r="AM8" s="51"/>
      <c r="AN8" s="51"/>
      <c r="AO8" s="51"/>
      <c r="AP8" s="51"/>
      <c r="AQ8" s="51"/>
      <c r="AR8" s="51"/>
      <c r="AS8" s="51"/>
      <c r="AT8" s="46">
        <f>データ!T6</f>
        <v>557.02</v>
      </c>
      <c r="AU8" s="46"/>
      <c r="AV8" s="46"/>
      <c r="AW8" s="46"/>
      <c r="AX8" s="46"/>
      <c r="AY8" s="46"/>
      <c r="AZ8" s="46"/>
      <c r="BA8" s="46"/>
      <c r="BB8" s="46">
        <f>データ!U6</f>
        <v>2741.08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76.19</v>
      </c>
      <c r="J10" s="46"/>
      <c r="K10" s="46"/>
      <c r="L10" s="46"/>
      <c r="M10" s="46"/>
      <c r="N10" s="46"/>
      <c r="O10" s="46"/>
      <c r="P10" s="46">
        <f>データ!P6</f>
        <v>97.71</v>
      </c>
      <c r="Q10" s="46"/>
      <c r="R10" s="46"/>
      <c r="S10" s="46"/>
      <c r="T10" s="46"/>
      <c r="U10" s="46"/>
      <c r="V10" s="46"/>
      <c r="W10" s="46">
        <f>データ!Q6</f>
        <v>93.71</v>
      </c>
      <c r="X10" s="46"/>
      <c r="Y10" s="46"/>
      <c r="Z10" s="46"/>
      <c r="AA10" s="46"/>
      <c r="AB10" s="46"/>
      <c r="AC10" s="46"/>
      <c r="AD10" s="51">
        <f>データ!R6</f>
        <v>1760</v>
      </c>
      <c r="AE10" s="51"/>
      <c r="AF10" s="51"/>
      <c r="AG10" s="51"/>
      <c r="AH10" s="51"/>
      <c r="AI10" s="51"/>
      <c r="AJ10" s="51"/>
      <c r="AK10" s="2"/>
      <c r="AL10" s="51">
        <f>データ!V6</f>
        <v>1486758</v>
      </c>
      <c r="AM10" s="51"/>
      <c r="AN10" s="51"/>
      <c r="AO10" s="51"/>
      <c r="AP10" s="51"/>
      <c r="AQ10" s="51"/>
      <c r="AR10" s="51"/>
      <c r="AS10" s="51"/>
      <c r="AT10" s="46">
        <f>データ!W6</f>
        <v>170.66</v>
      </c>
      <c r="AU10" s="46"/>
      <c r="AV10" s="46"/>
      <c r="AW10" s="46"/>
      <c r="AX10" s="46"/>
      <c r="AY10" s="46"/>
      <c r="AZ10" s="46"/>
      <c r="BA10" s="46"/>
      <c r="BB10" s="46">
        <f>データ!X6</f>
        <v>8711.81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76" t="s">
        <v>26</v>
      </c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8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79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Fi/xtgVnkCCyFmkCTmOYGkhm1UMsDh1kFRVqaceVOz6ygbcRaM39BT03z0o1P8C/MBsbrfWKhLNPUffRqHpf1w==" saltValue="rJhcI/LFDOdSWlddkb/Jm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281000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兵庫県　神戸市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政令市等</v>
      </c>
      <c r="M6" s="33" t="str">
        <f t="shared" si="3"/>
        <v>非設置</v>
      </c>
      <c r="N6" s="34" t="str">
        <f t="shared" si="3"/>
        <v>-</v>
      </c>
      <c r="O6" s="34">
        <f t="shared" si="3"/>
        <v>76.19</v>
      </c>
      <c r="P6" s="34">
        <f t="shared" si="3"/>
        <v>97.71</v>
      </c>
      <c r="Q6" s="34">
        <f t="shared" si="3"/>
        <v>93.71</v>
      </c>
      <c r="R6" s="34">
        <f t="shared" si="3"/>
        <v>1760</v>
      </c>
      <c r="S6" s="34">
        <f t="shared" si="3"/>
        <v>1526835</v>
      </c>
      <c r="T6" s="34">
        <f t="shared" si="3"/>
        <v>557.02</v>
      </c>
      <c r="U6" s="34">
        <f t="shared" si="3"/>
        <v>2741.08</v>
      </c>
      <c r="V6" s="34">
        <f t="shared" si="3"/>
        <v>1486758</v>
      </c>
      <c r="W6" s="34">
        <f t="shared" si="3"/>
        <v>170.66</v>
      </c>
      <c r="X6" s="34">
        <f t="shared" si="3"/>
        <v>8711.81</v>
      </c>
      <c r="Y6" s="35">
        <f>IF(Y7="",NA(),Y7)</f>
        <v>101.8</v>
      </c>
      <c r="Z6" s="35">
        <f t="shared" ref="Z6:AH6" si="4">IF(Z7="",NA(),Z7)</f>
        <v>101.91</v>
      </c>
      <c r="AA6" s="35">
        <f t="shared" si="4"/>
        <v>100.95</v>
      </c>
      <c r="AB6" s="35">
        <f t="shared" si="4"/>
        <v>100.66</v>
      </c>
      <c r="AC6" s="35">
        <f t="shared" si="4"/>
        <v>102.45</v>
      </c>
      <c r="AD6" s="35">
        <f t="shared" si="4"/>
        <v>109.1</v>
      </c>
      <c r="AE6" s="35">
        <f t="shared" si="4"/>
        <v>109.39</v>
      </c>
      <c r="AF6" s="35">
        <f t="shared" si="4"/>
        <v>109.5</v>
      </c>
      <c r="AG6" s="35">
        <f t="shared" si="4"/>
        <v>108.24</v>
      </c>
      <c r="AH6" s="35">
        <f t="shared" si="4"/>
        <v>105.16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0.36</v>
      </c>
      <c r="AP6" s="35">
        <f t="shared" si="5"/>
        <v>0.22</v>
      </c>
      <c r="AQ6" s="35">
        <f t="shared" si="5"/>
        <v>0.01</v>
      </c>
      <c r="AR6" s="34">
        <f t="shared" si="5"/>
        <v>0</v>
      </c>
      <c r="AS6" s="34">
        <f t="shared" si="5"/>
        <v>0</v>
      </c>
      <c r="AT6" s="34" t="str">
        <f>IF(AT7="","",IF(AT7="-","【-】","【"&amp;SUBSTITUTE(TEXT(AT7,"#,##0.00"),"-","△")&amp;"】"))</f>
        <v>【3.64】</v>
      </c>
      <c r="AU6" s="35">
        <f>IF(AU7="",NA(),AU7)</f>
        <v>209.51</v>
      </c>
      <c r="AV6" s="35">
        <f t="shared" ref="AV6:BD6" si="6">IF(AV7="",NA(),AV7)</f>
        <v>165.21</v>
      </c>
      <c r="AW6" s="35">
        <f t="shared" si="6"/>
        <v>202.87</v>
      </c>
      <c r="AX6" s="35">
        <f t="shared" si="6"/>
        <v>174.42</v>
      </c>
      <c r="AY6" s="35">
        <f t="shared" si="6"/>
        <v>235.44</v>
      </c>
      <c r="AZ6" s="35">
        <f t="shared" si="6"/>
        <v>59.45</v>
      </c>
      <c r="BA6" s="35">
        <f t="shared" si="6"/>
        <v>64.94</v>
      </c>
      <c r="BB6" s="35">
        <f t="shared" si="6"/>
        <v>70.08</v>
      </c>
      <c r="BC6" s="35">
        <f t="shared" si="6"/>
        <v>72.92</v>
      </c>
      <c r="BD6" s="35">
        <f t="shared" si="6"/>
        <v>71.39</v>
      </c>
      <c r="BE6" s="34" t="str">
        <f>IF(BE7="","",IF(BE7="-","【-】","【"&amp;SUBSTITUTE(TEXT(BE7,"#,##0.00"),"-","△")&amp;"】"))</f>
        <v>【67.52】</v>
      </c>
      <c r="BF6" s="35">
        <f>IF(BF7="",NA(),BF7)</f>
        <v>554.29999999999995</v>
      </c>
      <c r="BG6" s="35">
        <f t="shared" ref="BG6:BO6" si="7">IF(BG7="",NA(),BG7)</f>
        <v>559.75</v>
      </c>
      <c r="BH6" s="35">
        <f t="shared" si="7"/>
        <v>561.91</v>
      </c>
      <c r="BI6" s="35">
        <f t="shared" si="7"/>
        <v>576.97</v>
      </c>
      <c r="BJ6" s="35">
        <f t="shared" si="7"/>
        <v>573.54</v>
      </c>
      <c r="BK6" s="35">
        <f t="shared" si="7"/>
        <v>576.02</v>
      </c>
      <c r="BL6" s="35">
        <f t="shared" si="7"/>
        <v>549.48</v>
      </c>
      <c r="BM6" s="35">
        <f t="shared" si="7"/>
        <v>537.13</v>
      </c>
      <c r="BN6" s="35">
        <f t="shared" si="7"/>
        <v>531.38</v>
      </c>
      <c r="BO6" s="35">
        <f t="shared" si="7"/>
        <v>551.04</v>
      </c>
      <c r="BP6" s="34" t="str">
        <f>IF(BP7="","",IF(BP7="-","【-】","【"&amp;SUBSTITUTE(TEXT(BP7,"#,##0.00"),"-","△")&amp;"】"))</f>
        <v>【705.21】</v>
      </c>
      <c r="BQ6" s="35">
        <f>IF(BQ7="",NA(),BQ7)</f>
        <v>97.04</v>
      </c>
      <c r="BR6" s="35">
        <f t="shared" ref="BR6:BZ6" si="8">IF(BR7="",NA(),BR7)</f>
        <v>98.57</v>
      </c>
      <c r="BS6" s="35">
        <f t="shared" si="8"/>
        <v>95.76</v>
      </c>
      <c r="BT6" s="35">
        <f t="shared" si="8"/>
        <v>94.57</v>
      </c>
      <c r="BU6" s="35">
        <f t="shared" si="8"/>
        <v>99.28</v>
      </c>
      <c r="BV6" s="35">
        <f t="shared" si="8"/>
        <v>113.34</v>
      </c>
      <c r="BW6" s="35">
        <f t="shared" si="8"/>
        <v>113.83</v>
      </c>
      <c r="BX6" s="35">
        <f t="shared" si="8"/>
        <v>112.43</v>
      </c>
      <c r="BY6" s="35">
        <f t="shared" si="8"/>
        <v>110.92</v>
      </c>
      <c r="BZ6" s="35">
        <f t="shared" si="8"/>
        <v>105.67</v>
      </c>
      <c r="CA6" s="34" t="str">
        <f>IF(CA7="","",IF(CA7="-","【-】","【"&amp;SUBSTITUTE(TEXT(CA7,"#,##0.00"),"-","△")&amp;"】"))</f>
        <v>【98.96】</v>
      </c>
      <c r="CB6" s="35">
        <f>IF(CB7="",NA(),CB7)</f>
        <v>112.93</v>
      </c>
      <c r="CC6" s="35">
        <f t="shared" ref="CC6:CK6" si="9">IF(CC7="",NA(),CC7)</f>
        <v>111.61</v>
      </c>
      <c r="CD6" s="35">
        <f t="shared" si="9"/>
        <v>114.92</v>
      </c>
      <c r="CE6" s="35">
        <f t="shared" si="9"/>
        <v>115.84</v>
      </c>
      <c r="CF6" s="35">
        <f t="shared" si="9"/>
        <v>111.57</v>
      </c>
      <c r="CG6" s="35">
        <f t="shared" si="9"/>
        <v>117.4</v>
      </c>
      <c r="CH6" s="35">
        <f t="shared" si="9"/>
        <v>116.87</v>
      </c>
      <c r="CI6" s="35">
        <f t="shared" si="9"/>
        <v>118.55</v>
      </c>
      <c r="CJ6" s="35">
        <f t="shared" si="9"/>
        <v>119.33</v>
      </c>
      <c r="CK6" s="35">
        <f t="shared" si="9"/>
        <v>118.72</v>
      </c>
      <c r="CL6" s="34" t="str">
        <f>IF(CL7="","",IF(CL7="-","【-】","【"&amp;SUBSTITUTE(TEXT(CL7,"#,##0.00"),"-","△")&amp;"】"))</f>
        <v>【134.52】</v>
      </c>
      <c r="CM6" s="35">
        <f>IF(CM7="",NA(),CM7)</f>
        <v>70.83</v>
      </c>
      <c r="CN6" s="35">
        <f t="shared" ref="CN6:CV6" si="10">IF(CN7="",NA(),CN7)</f>
        <v>75.94</v>
      </c>
      <c r="CO6" s="35">
        <f t="shared" si="10"/>
        <v>72.569999999999993</v>
      </c>
      <c r="CP6" s="35">
        <f t="shared" si="10"/>
        <v>70.03</v>
      </c>
      <c r="CQ6" s="35">
        <f t="shared" si="10"/>
        <v>69.760000000000005</v>
      </c>
      <c r="CR6" s="35">
        <f t="shared" si="10"/>
        <v>59.16</v>
      </c>
      <c r="CS6" s="35">
        <f t="shared" si="10"/>
        <v>59.44</v>
      </c>
      <c r="CT6" s="35">
        <f t="shared" si="10"/>
        <v>57.38</v>
      </c>
      <c r="CU6" s="35">
        <f t="shared" si="10"/>
        <v>58.09</v>
      </c>
      <c r="CV6" s="35">
        <f t="shared" si="10"/>
        <v>58.16</v>
      </c>
      <c r="CW6" s="34" t="str">
        <f>IF(CW7="","",IF(CW7="-","【-】","【"&amp;SUBSTITUTE(TEXT(CW7,"#,##0.00"),"-","△")&amp;"】"))</f>
        <v>【59.57】</v>
      </c>
      <c r="CX6" s="35">
        <f>IF(CX7="",NA(),CX7)</f>
        <v>99.89</v>
      </c>
      <c r="CY6" s="35">
        <f t="shared" ref="CY6:DG6" si="11">IF(CY7="",NA(),CY7)</f>
        <v>99.89</v>
      </c>
      <c r="CZ6" s="35">
        <f t="shared" si="11"/>
        <v>99.89</v>
      </c>
      <c r="DA6" s="35">
        <f t="shared" si="11"/>
        <v>99.9</v>
      </c>
      <c r="DB6" s="35">
        <f t="shared" si="11"/>
        <v>99.9</v>
      </c>
      <c r="DC6" s="35">
        <f t="shared" si="11"/>
        <v>98.86</v>
      </c>
      <c r="DD6" s="35">
        <f t="shared" si="11"/>
        <v>98.9</v>
      </c>
      <c r="DE6" s="35">
        <f t="shared" si="11"/>
        <v>98.98</v>
      </c>
      <c r="DF6" s="35">
        <f t="shared" si="11"/>
        <v>99.01</v>
      </c>
      <c r="DG6" s="35">
        <f t="shared" si="11"/>
        <v>99.1</v>
      </c>
      <c r="DH6" s="34" t="str">
        <f>IF(DH7="","",IF(DH7="-","【-】","【"&amp;SUBSTITUTE(TEXT(DH7,"#,##0.00"),"-","△")&amp;"】"))</f>
        <v>【95.57】</v>
      </c>
      <c r="DI6" s="35">
        <f>IF(DI7="",NA(),DI7)</f>
        <v>47.24</v>
      </c>
      <c r="DJ6" s="35">
        <f t="shared" ref="DJ6:DR6" si="12">IF(DJ7="",NA(),DJ7)</f>
        <v>48.48</v>
      </c>
      <c r="DK6" s="35">
        <f t="shared" si="12"/>
        <v>49.87</v>
      </c>
      <c r="DL6" s="35">
        <f t="shared" si="12"/>
        <v>51.08</v>
      </c>
      <c r="DM6" s="35">
        <f t="shared" si="12"/>
        <v>52.2</v>
      </c>
      <c r="DN6" s="35">
        <f t="shared" si="12"/>
        <v>44.55</v>
      </c>
      <c r="DO6" s="35">
        <f t="shared" si="12"/>
        <v>45.79</v>
      </c>
      <c r="DP6" s="35">
        <f t="shared" si="12"/>
        <v>47.06</v>
      </c>
      <c r="DQ6" s="35">
        <f t="shared" si="12"/>
        <v>48.25</v>
      </c>
      <c r="DR6" s="35">
        <f t="shared" si="12"/>
        <v>49.35</v>
      </c>
      <c r="DS6" s="34" t="str">
        <f>IF(DS7="","",IF(DS7="-","【-】","【"&amp;SUBSTITUTE(TEXT(DS7,"#,##0.00"),"-","△")&amp;"】"))</f>
        <v>【36.52】</v>
      </c>
      <c r="DT6" s="35">
        <f>IF(DT7="",NA(),DT7)</f>
        <v>11.92</v>
      </c>
      <c r="DU6" s="35">
        <f t="shared" ref="DU6:EC6" si="13">IF(DU7="",NA(),DU7)</f>
        <v>15.12</v>
      </c>
      <c r="DV6" s="35">
        <f t="shared" si="13"/>
        <v>11.85</v>
      </c>
      <c r="DW6" s="35">
        <f t="shared" si="13"/>
        <v>15.91</v>
      </c>
      <c r="DX6" s="35">
        <f t="shared" si="13"/>
        <v>19.5</v>
      </c>
      <c r="DY6" s="35">
        <f t="shared" si="13"/>
        <v>8.25</v>
      </c>
      <c r="DZ6" s="35">
        <f t="shared" si="13"/>
        <v>9</v>
      </c>
      <c r="EA6" s="35">
        <f t="shared" si="13"/>
        <v>9.6300000000000008</v>
      </c>
      <c r="EB6" s="35">
        <f t="shared" si="13"/>
        <v>10.76</v>
      </c>
      <c r="EC6" s="35">
        <f t="shared" si="13"/>
        <v>12.06</v>
      </c>
      <c r="ED6" s="34" t="str">
        <f>IF(ED7="","",IF(ED7="-","【-】","【"&amp;SUBSTITUTE(TEXT(ED7,"#,##0.00"),"-","△")&amp;"】"))</f>
        <v>【5.72】</v>
      </c>
      <c r="EE6" s="35">
        <f>IF(EE7="",NA(),EE7)</f>
        <v>0.56999999999999995</v>
      </c>
      <c r="EF6" s="35">
        <f t="shared" ref="EF6:EN6" si="14">IF(EF7="",NA(),EF7)</f>
        <v>1.1399999999999999</v>
      </c>
      <c r="EG6" s="35">
        <f t="shared" si="14"/>
        <v>0.56000000000000005</v>
      </c>
      <c r="EH6" s="35">
        <f t="shared" si="14"/>
        <v>1.02</v>
      </c>
      <c r="EI6" s="35">
        <f t="shared" si="14"/>
        <v>0.86</v>
      </c>
      <c r="EJ6" s="35">
        <f t="shared" si="14"/>
        <v>0.39</v>
      </c>
      <c r="EK6" s="35">
        <f t="shared" si="14"/>
        <v>0.43</v>
      </c>
      <c r="EL6" s="35">
        <f t="shared" si="14"/>
        <v>0.39</v>
      </c>
      <c r="EM6" s="35">
        <f t="shared" si="14"/>
        <v>0.41</v>
      </c>
      <c r="EN6" s="35">
        <f t="shared" si="14"/>
        <v>0.41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281000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76.19</v>
      </c>
      <c r="P7" s="38">
        <v>97.71</v>
      </c>
      <c r="Q7" s="38">
        <v>93.71</v>
      </c>
      <c r="R7" s="38">
        <v>1760</v>
      </c>
      <c r="S7" s="38">
        <v>1526835</v>
      </c>
      <c r="T7" s="38">
        <v>557.02</v>
      </c>
      <c r="U7" s="38">
        <v>2741.08</v>
      </c>
      <c r="V7" s="38">
        <v>1486758</v>
      </c>
      <c r="W7" s="38">
        <v>170.66</v>
      </c>
      <c r="X7" s="38">
        <v>8711.81</v>
      </c>
      <c r="Y7" s="38">
        <v>101.8</v>
      </c>
      <c r="Z7" s="38">
        <v>101.91</v>
      </c>
      <c r="AA7" s="38">
        <v>100.95</v>
      </c>
      <c r="AB7" s="38">
        <v>100.66</v>
      </c>
      <c r="AC7" s="38">
        <v>102.45</v>
      </c>
      <c r="AD7" s="38">
        <v>109.1</v>
      </c>
      <c r="AE7" s="38">
        <v>109.39</v>
      </c>
      <c r="AF7" s="38">
        <v>109.5</v>
      </c>
      <c r="AG7" s="38">
        <v>108.24</v>
      </c>
      <c r="AH7" s="38">
        <v>105.16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0.36</v>
      </c>
      <c r="AP7" s="38">
        <v>0.22</v>
      </c>
      <c r="AQ7" s="38">
        <v>0.01</v>
      </c>
      <c r="AR7" s="38">
        <v>0</v>
      </c>
      <c r="AS7" s="38">
        <v>0</v>
      </c>
      <c r="AT7" s="38">
        <v>3.64</v>
      </c>
      <c r="AU7" s="38">
        <v>209.51</v>
      </c>
      <c r="AV7" s="38">
        <v>165.21</v>
      </c>
      <c r="AW7" s="38">
        <v>202.87</v>
      </c>
      <c r="AX7" s="38">
        <v>174.42</v>
      </c>
      <c r="AY7" s="38">
        <v>235.44</v>
      </c>
      <c r="AZ7" s="38">
        <v>59.45</v>
      </c>
      <c r="BA7" s="38">
        <v>64.94</v>
      </c>
      <c r="BB7" s="38">
        <v>70.08</v>
      </c>
      <c r="BC7" s="38">
        <v>72.92</v>
      </c>
      <c r="BD7" s="38">
        <v>71.39</v>
      </c>
      <c r="BE7" s="38">
        <v>67.52</v>
      </c>
      <c r="BF7" s="38">
        <v>554.29999999999995</v>
      </c>
      <c r="BG7" s="38">
        <v>559.75</v>
      </c>
      <c r="BH7" s="38">
        <v>561.91</v>
      </c>
      <c r="BI7" s="38">
        <v>576.97</v>
      </c>
      <c r="BJ7" s="38">
        <v>573.54</v>
      </c>
      <c r="BK7" s="38">
        <v>576.02</v>
      </c>
      <c r="BL7" s="38">
        <v>549.48</v>
      </c>
      <c r="BM7" s="38">
        <v>537.13</v>
      </c>
      <c r="BN7" s="38">
        <v>531.38</v>
      </c>
      <c r="BO7" s="38">
        <v>551.04</v>
      </c>
      <c r="BP7" s="38">
        <v>705.21</v>
      </c>
      <c r="BQ7" s="38">
        <v>97.04</v>
      </c>
      <c r="BR7" s="38">
        <v>98.57</v>
      </c>
      <c r="BS7" s="38">
        <v>95.76</v>
      </c>
      <c r="BT7" s="38">
        <v>94.57</v>
      </c>
      <c r="BU7" s="38">
        <v>99.28</v>
      </c>
      <c r="BV7" s="38">
        <v>113.34</v>
      </c>
      <c r="BW7" s="38">
        <v>113.83</v>
      </c>
      <c r="BX7" s="38">
        <v>112.43</v>
      </c>
      <c r="BY7" s="38">
        <v>110.92</v>
      </c>
      <c r="BZ7" s="38">
        <v>105.67</v>
      </c>
      <c r="CA7" s="38">
        <v>98.96</v>
      </c>
      <c r="CB7" s="38">
        <v>112.93</v>
      </c>
      <c r="CC7" s="38">
        <v>111.61</v>
      </c>
      <c r="CD7" s="38">
        <v>114.92</v>
      </c>
      <c r="CE7" s="38">
        <v>115.84</v>
      </c>
      <c r="CF7" s="38">
        <v>111.57</v>
      </c>
      <c r="CG7" s="38">
        <v>117.4</v>
      </c>
      <c r="CH7" s="38">
        <v>116.87</v>
      </c>
      <c r="CI7" s="38">
        <v>118.55</v>
      </c>
      <c r="CJ7" s="38">
        <v>119.33</v>
      </c>
      <c r="CK7" s="38">
        <v>118.72</v>
      </c>
      <c r="CL7" s="38">
        <v>134.52000000000001</v>
      </c>
      <c r="CM7" s="38">
        <v>70.83</v>
      </c>
      <c r="CN7" s="38">
        <v>75.94</v>
      </c>
      <c r="CO7" s="38">
        <v>72.569999999999993</v>
      </c>
      <c r="CP7" s="38">
        <v>70.03</v>
      </c>
      <c r="CQ7" s="38">
        <v>69.760000000000005</v>
      </c>
      <c r="CR7" s="38">
        <v>59.16</v>
      </c>
      <c r="CS7" s="38">
        <v>59.44</v>
      </c>
      <c r="CT7" s="38">
        <v>57.38</v>
      </c>
      <c r="CU7" s="38">
        <v>58.09</v>
      </c>
      <c r="CV7" s="38">
        <v>58.16</v>
      </c>
      <c r="CW7" s="38">
        <v>59.57</v>
      </c>
      <c r="CX7" s="38">
        <v>99.89</v>
      </c>
      <c r="CY7" s="38">
        <v>99.89</v>
      </c>
      <c r="CZ7" s="38">
        <v>99.89</v>
      </c>
      <c r="DA7" s="38">
        <v>99.9</v>
      </c>
      <c r="DB7" s="38">
        <v>99.9</v>
      </c>
      <c r="DC7" s="38">
        <v>98.86</v>
      </c>
      <c r="DD7" s="38">
        <v>98.9</v>
      </c>
      <c r="DE7" s="38">
        <v>98.98</v>
      </c>
      <c r="DF7" s="38">
        <v>99.01</v>
      </c>
      <c r="DG7" s="38">
        <v>99.1</v>
      </c>
      <c r="DH7" s="38">
        <v>95.57</v>
      </c>
      <c r="DI7" s="38">
        <v>47.24</v>
      </c>
      <c r="DJ7" s="38">
        <v>48.48</v>
      </c>
      <c r="DK7" s="38">
        <v>49.87</v>
      </c>
      <c r="DL7" s="38">
        <v>51.08</v>
      </c>
      <c r="DM7" s="38">
        <v>52.2</v>
      </c>
      <c r="DN7" s="38">
        <v>44.55</v>
      </c>
      <c r="DO7" s="38">
        <v>45.79</v>
      </c>
      <c r="DP7" s="38">
        <v>47.06</v>
      </c>
      <c r="DQ7" s="38">
        <v>48.25</v>
      </c>
      <c r="DR7" s="38">
        <v>49.35</v>
      </c>
      <c r="DS7" s="38">
        <v>36.520000000000003</v>
      </c>
      <c r="DT7" s="38">
        <v>11.92</v>
      </c>
      <c r="DU7" s="38">
        <v>15.12</v>
      </c>
      <c r="DV7" s="38">
        <v>11.85</v>
      </c>
      <c r="DW7" s="38">
        <v>15.91</v>
      </c>
      <c r="DX7" s="38">
        <v>19.5</v>
      </c>
      <c r="DY7" s="38">
        <v>8.25</v>
      </c>
      <c r="DZ7" s="38">
        <v>9</v>
      </c>
      <c r="EA7" s="38">
        <v>9.6300000000000008</v>
      </c>
      <c r="EB7" s="38">
        <v>10.76</v>
      </c>
      <c r="EC7" s="38">
        <v>12.06</v>
      </c>
      <c r="ED7" s="38">
        <v>5.72</v>
      </c>
      <c r="EE7" s="38">
        <v>0.56999999999999995</v>
      </c>
      <c r="EF7" s="38">
        <v>1.1399999999999999</v>
      </c>
      <c r="EG7" s="38">
        <v>0.56000000000000005</v>
      </c>
      <c r="EH7" s="38">
        <v>1.02</v>
      </c>
      <c r="EI7" s="38">
        <v>0.86</v>
      </c>
      <c r="EJ7" s="38">
        <v>0.39</v>
      </c>
      <c r="EK7" s="38">
        <v>0.43</v>
      </c>
      <c r="EL7" s="38">
        <v>0.39</v>
      </c>
      <c r="EM7" s="38">
        <v>0.41</v>
      </c>
      <c r="EN7" s="38">
        <v>0.41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2022-01-21T04:23:07Z</cp:lastPrinted>
  <dcterms:created xsi:type="dcterms:W3CDTF">2021-12-03T07:15:46Z</dcterms:created>
  <dcterms:modified xsi:type="dcterms:W3CDTF">2022-01-24T06:32:21Z</dcterms:modified>
  <cp:category/>
</cp:coreProperties>
</file>