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.kobe.local\top\02_作業文書\01_局室区\12_建設局\07_道路計画課\02_計画係（自転車）\01_駐車場\01_令和３年度\02_照会回答・要望・依頼\44_令和２年度決算　経営比較分析\"/>
    </mc:Choice>
  </mc:AlternateContent>
  <workbookProtection workbookAlgorithmName="SHA-512" workbookHashValue="uFvBZNRcwpbjZDDESxsL+ZShFGr9Ecj/dIXRQr6et3yS05mXceOOY7j4hJ1XEAEI1dLJ3yg1kwt1IPZSH+QNuA==" workbookSaltValue="MxaM9wWJ5vQYBVm8ToY89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BZ76" i="4"/>
  <c r="IT76" i="4"/>
  <c r="CS51" i="4"/>
  <c r="HJ30" i="4"/>
  <c r="MA51" i="4"/>
  <c r="C11" i="5"/>
  <c r="D11" i="5"/>
  <c r="E11" i="5"/>
  <c r="B11" i="5"/>
  <c r="BZ30" i="4" l="1"/>
  <c r="BK76" i="4"/>
  <c r="LH51" i="4"/>
  <c r="LT76" i="4"/>
  <c r="GQ51" i="4"/>
  <c r="LH30" i="4"/>
  <c r="BZ51" i="4"/>
  <c r="GQ30" i="4"/>
  <c r="IE76" i="4"/>
  <c r="FE51" i="4"/>
  <c r="HA76" i="4"/>
  <c r="AN51" i="4"/>
  <c r="FE30" i="4"/>
  <c r="AG76" i="4"/>
  <c r="JV30" i="4"/>
  <c r="AN30" i="4"/>
  <c r="JV51" i="4"/>
  <c r="KP76" i="4"/>
  <c r="HP76" i="4"/>
  <c r="BG30" i="4"/>
  <c r="FX51" i="4"/>
  <c r="AV76" i="4"/>
  <c r="KO51" i="4"/>
  <c r="LE76" i="4"/>
  <c r="BG51" i="4"/>
  <c r="KO30" i="4"/>
  <c r="FX30" i="4"/>
  <c r="KA76" i="4"/>
  <c r="EL51" i="4"/>
  <c r="JC30" i="4"/>
  <c r="GL76" i="4"/>
  <c r="U51" i="4"/>
  <c r="EL30" i="4"/>
  <c r="R76" i="4"/>
  <c r="U30" i="4"/>
  <c r="JC51" i="4"/>
</calcChain>
</file>

<file path=xl/sharedStrings.xml><?xml version="1.0" encoding="utf-8"?>
<sst xmlns="http://schemas.openxmlformats.org/spreadsheetml/2006/main" count="278" uniqueCount="127">
  <si>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</si>
  <si>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</si>
  <si>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</si>
  <si>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</si>
  <si>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</si>
  <si>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</si>
  <si>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</si>
  <si>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</si>
  <si>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</si>
  <si>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</si>
  <si>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</si>
  <si>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</si>
  <si>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</si>
  <si>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</si>
  <si>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</si>
  <si>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</si>
  <si>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</si>
  <si>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</si>
  <si>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</si>
  <si>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</si>
  <si>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</si>
  <si>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</si>
  <si>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</si>
  <si>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</si>
  <si>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</si>
  <si>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</si>
  <si>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</si>
  <si>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</si>
  <si>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</si>
  <si>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</si>
  <si>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</si>
  <si>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</si>
  <si>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</si>
  <si>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</si>
  <si>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</si>
  <si>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</si>
  <si>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</si>
  <si>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</si>
  <si>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</si>
  <si>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</si>
  <si>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</si>
  <si>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</si>
  <si>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</si>
  <si>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</si>
  <si>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</si>
  <si>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</si>
  <si>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</si>
  <si>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</si>
  <si>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</si>
  <si>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</si>
  <si>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</si>
  <si>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</si>
  <si>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</si>
  <si>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</si>
  <si>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</si>
  <si>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</si>
  <si>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</si>
  <si>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</si>
  <si>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</si>
  <si>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</si>
  <si>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</si>
  <si>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</si>
  <si>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</si>
  <si>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</si>
  <si>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</si>
  <si>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</si>
  <si>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</si>
  <si>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</si>
  <si>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</si>
  <si>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</si>
  <si>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</si>
  <si>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</si>
  <si>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</si>
  <si>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</si>
  <si>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</si>
  <si>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</si>
  <si>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</si>
  <si>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</si>
  <si>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</si>
  <si>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</si>
  <si>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</si>
  <si>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</si>
  <si>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</si>
  <si>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</si>
  <si>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</si>
  <si>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</si>
  <si>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</si>
  <si>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</si>
  <si>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</si>
  <si>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</si>
  <si>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</si>
  <si>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</si>
  <si>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</si>
  <si>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</si>
  <si>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</si>
  <si>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</si>
  <si>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</si>
  <si>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</si>
  <si>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</si>
  <si>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</si>
  <si>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</si>
  <si>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</si>
  <si>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</si>
  <si>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</si>
  <si>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</si>
  <si>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</si>
  <si>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三宮駐車場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</si>
  <si>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</si>
  <si>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</si>
  <si>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</si>
  <si>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</si>
  <si>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</si>
  <si>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</si>
  <si>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</si>
  <si>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</si>
  <si>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</si>
  <si>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</si>
  <si>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</si>
  <si>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</si>
  <si>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</si>
  <si>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</si>
  <si>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</si>
  <si>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</si>
  <si>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⑪稼働率について、令和２年度は新型コロナウイルス感染症拡大の影響で減少している。</t>
    <rPh sb="1" eb="3">
      <t>カドウ</t>
    </rPh>
    <rPh sb="3" eb="4">
      <t>リツ</t>
    </rPh>
    <rPh sb="9" eb="11">
      <t>レイワ</t>
    </rPh>
    <rPh sb="12" eb="14">
      <t>ネンド</t>
    </rPh>
    <rPh sb="15" eb="17">
      <t>シンガタ</t>
    </rPh>
    <rPh sb="24" eb="27">
      <t>カンセンショウ</t>
    </rPh>
    <rPh sb="27" eb="29">
      <t>カクダイ</t>
    </rPh>
    <rPh sb="30" eb="32">
      <t>エイキョウ</t>
    </rPh>
    <rPh sb="33" eb="35">
      <t>ゲンショウ</t>
    </rPh>
    <phoneticPr fontId="5"/>
  </si>
  <si>
    <t>都心部の駐車場であり、市営駐車場事業全体に与える影響は大きい。令和元年度から新たな取組みとしてカーシェアリング事業を開始した。都心三宮再整備に伴う周辺土地利用環境の変化も踏まえ、引き続き指定管理者と連携しながら、収益の増加及び安定化を目指していく。</t>
    <phoneticPr fontId="5"/>
  </si>
  <si>
    <t>①収益的収支比率について、前年度より微増しているが、大規模修繕が多く費用がかかったため３年連続で100％を下回っている。
④売上高GOP比率、⑤EBITDAについて、類似施設の平均値を下回っているが、前年度より良くなっている。
②他会計補助金比率については、駐車場担当職員の人件費を一般会計から支出している。</t>
    <rPh sb="1" eb="4">
      <t>シュウエキテキ</t>
    </rPh>
    <rPh sb="4" eb="6">
      <t>シュウシ</t>
    </rPh>
    <rPh sb="6" eb="8">
      <t>ヒリツ</t>
    </rPh>
    <rPh sb="13" eb="16">
      <t>ゼンネンド</t>
    </rPh>
    <rPh sb="18" eb="20">
      <t>ビゾウ</t>
    </rPh>
    <rPh sb="26" eb="29">
      <t>ダイキボ</t>
    </rPh>
    <rPh sb="29" eb="31">
      <t>シュウゼン</t>
    </rPh>
    <rPh sb="32" eb="33">
      <t>オオ</t>
    </rPh>
    <rPh sb="34" eb="36">
      <t>ヒヨウ</t>
    </rPh>
    <rPh sb="44" eb="45">
      <t>ネン</t>
    </rPh>
    <rPh sb="45" eb="47">
      <t>レンゾク</t>
    </rPh>
    <rPh sb="53" eb="55">
      <t>シタマワ</t>
    </rPh>
    <rPh sb="62" eb="64">
      <t>ウリアゲ</t>
    </rPh>
    <rPh sb="64" eb="65">
      <t>ダカ</t>
    </rPh>
    <rPh sb="68" eb="70">
      <t>ヒリツ</t>
    </rPh>
    <rPh sb="83" eb="85">
      <t>ルイジ</t>
    </rPh>
    <rPh sb="85" eb="87">
      <t>シセツ</t>
    </rPh>
    <rPh sb="88" eb="91">
      <t>ヘイキンチ</t>
    </rPh>
    <rPh sb="92" eb="94">
      <t>シタマワ</t>
    </rPh>
    <rPh sb="100" eb="103">
      <t>ゼンネンド</t>
    </rPh>
    <rPh sb="115" eb="116">
      <t>ホカ</t>
    </rPh>
    <rPh sb="116" eb="118">
      <t>カイケイ</t>
    </rPh>
    <rPh sb="118" eb="121">
      <t>ホジョキン</t>
    </rPh>
    <rPh sb="121" eb="123">
      <t>ヒリツ</t>
    </rPh>
    <rPh sb="129" eb="132">
      <t>チュウシャジョウ</t>
    </rPh>
    <rPh sb="132" eb="134">
      <t>タントウ</t>
    </rPh>
    <rPh sb="134" eb="136">
      <t>ショクイン</t>
    </rPh>
    <rPh sb="137" eb="140">
      <t>ジンケンヒ</t>
    </rPh>
    <rPh sb="141" eb="143">
      <t>イッパン</t>
    </rPh>
    <rPh sb="143" eb="145">
      <t>カイケイ</t>
    </rPh>
    <rPh sb="147" eb="149">
      <t>シシュツ</t>
    </rPh>
    <phoneticPr fontId="5"/>
  </si>
  <si>
    <t>⑧設備投資見込額について、駐車場の規模が大きいこと、供用開始から50年以上経過していることから昨年度より増加している。引き続き必要な設備更新に対する投資を計画的に実施していく。
⑩企業債残高対料金収入比率は、平成27年度より０となっている。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</si>
</sst>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80.599999999999994</c:v>
                </c:pt>
                <c:pt idx="1">
                  <c:v>137.6</c:v>
                </c:pt>
                <c:pt idx="2">
                  <c:v>86.3</c:v>
                </c:pt>
                <c:pt idx="3">
                  <c:v>71.900000000000006</c:v>
                </c:pt>
                <c:pt idx="4">
                  <c:v>77.5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41-4888-8617-E960E7CD0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142.1</c:v>
                </c:pt>
                <c:pt idx="1">
                  <c:v>135.1</c:v>
                </c:pt>
                <c:pt idx="2">
                  <c:v>153.30000000000001</c:v>
                </c:pt>
                <c:pt idx="3">
                  <c:v>137.6</c:v>
                </c:pt>
                <c:pt idx="4">
                  <c:v>127.8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41-4888-8617-E960E7CD0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C5-4CFA-9929-21D7752E7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151.5</c:v>
                </c:pt>
                <c:pt idx="1">
                  <c:v>137.6</c:v>
                </c:pt>
                <c:pt idx="2">
                  <c:v>112.5</c:v>
                </c:pt>
                <c:pt idx="3">
                  <c:v>119</c:v>
                </c:pt>
                <c:pt idx="4">
                  <c:v>145.19999999999999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C5-4CFA-9929-21D7752E7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7BB-479B-8828-3AE384C1C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BB-479B-8828-3AE384C1C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BBF-4270-9CD4-B9CDFA4DF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BF-4270-9CD4-B9CDFA4DF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7.8</c:v>
                </c:pt>
                <c:pt idx="1">
                  <c:v>13.7</c:v>
                </c:pt>
                <c:pt idx="2">
                  <c:v>8.4</c:v>
                </c:pt>
                <c:pt idx="3">
                  <c:v>6.9</c:v>
                </c:pt>
                <c:pt idx="4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C-4758-B8AD-4BC16464E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4.5999999999999996</c:v>
                </c:pt>
                <c:pt idx="2">
                  <c:v>3.9</c:v>
                </c:pt>
                <c:pt idx="3">
                  <c:v>4.2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8C-4758-B8AD-4BC16464E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93</c:v>
                </c:pt>
                <c:pt idx="1">
                  <c:v>100</c:v>
                </c:pt>
                <c:pt idx="2">
                  <c:v>101</c:v>
                </c:pt>
                <c:pt idx="3">
                  <c:v>105</c:v>
                </c:pt>
                <c:pt idx="4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0-44F4-94BF-E6FA01FCE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42</c:v>
                </c:pt>
                <c:pt idx="1">
                  <c:v>45</c:v>
                </c:pt>
                <c:pt idx="2">
                  <c:v>47</c:v>
                </c:pt>
                <c:pt idx="3">
                  <c:v>46</c:v>
                </c:pt>
                <c:pt idx="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B0-44F4-94BF-E6FA01FCE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154.69999999999999</c:v>
                </c:pt>
                <c:pt idx="1">
                  <c:v>153.69999999999999</c:v>
                </c:pt>
                <c:pt idx="2">
                  <c:v>153.9</c:v>
                </c:pt>
                <c:pt idx="3">
                  <c:v>147.19999999999999</c:v>
                </c:pt>
                <c:pt idx="4">
                  <c:v>123.6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2-40FF-AB85-57418D6F6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168.2</c:v>
                </c:pt>
                <c:pt idx="1">
                  <c:v>165.8</c:v>
                </c:pt>
                <c:pt idx="2">
                  <c:v>164.3</c:v>
                </c:pt>
                <c:pt idx="3">
                  <c:v>158</c:v>
                </c:pt>
                <c:pt idx="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82-40FF-AB85-57418D6F6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6.5</c:v>
                </c:pt>
                <c:pt idx="1">
                  <c:v>32.1</c:v>
                </c:pt>
                <c:pt idx="2">
                  <c:v>-31.4</c:v>
                </c:pt>
                <c:pt idx="3">
                  <c:v>-59.5</c:v>
                </c:pt>
                <c:pt idx="4">
                  <c:v>-49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1-4F6B-9652-150EDE7F7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14.1</c:v>
                </c:pt>
                <c:pt idx="1">
                  <c:v>5.4</c:v>
                </c:pt>
                <c:pt idx="2">
                  <c:v>0.3</c:v>
                </c:pt>
                <c:pt idx="3">
                  <c:v>-8.8000000000000007</c:v>
                </c:pt>
                <c:pt idx="4">
                  <c:v>-26.1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E1-4F6B-9652-150EDE7F7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17169</c:v>
                </c:pt>
                <c:pt idx="1">
                  <c:v>87119</c:v>
                </c:pt>
                <c:pt idx="2">
                  <c:v>-79755</c:v>
                </c:pt>
                <c:pt idx="3">
                  <c:v>-152929</c:v>
                </c:pt>
                <c:pt idx="4">
                  <c:v>-102896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8F-4E4D-9467-A185B5F51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20639</c:v>
                </c:pt>
                <c:pt idx="1">
                  <c:v>17398</c:v>
                </c:pt>
                <c:pt idx="2">
                  <c:v>17894</c:v>
                </c:pt>
                <c:pt idx="3">
                  <c:v>5568</c:v>
                </c:pt>
                <c:pt idx="4">
                  <c:v>2220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F-4E4D-9467-A185B5F51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M28" zoomScale="80" zoomScaleNormal="8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兵庫県神戸市　三宮駐車場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25110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113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53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534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400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125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80.599999999999994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137.6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86.3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71.900000000000006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77.5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7.8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13.7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8.4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6.9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8.8000000000000007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154.69999999999999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153.69999999999999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153.9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147.19999999999999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123.6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142.1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135.1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153.30000000000001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137.6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127.8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4.5999999999999996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4.5999999999999996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3.9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4.2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6.6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168.2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165.8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164.3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131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126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123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93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100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101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105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120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6.5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32.1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-31.4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-59.5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-49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17169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87119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-79755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-152929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-102896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42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45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47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46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67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14.1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5.4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0.3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-8.8000000000000007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-26.1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20639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17398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17894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5568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2220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124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1002208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151.5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137.6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112.5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119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145.19999999999999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n0hCIEfcfHpa7X/euebK56x9SLw+fBy++XBl3Vj3NVT+C+quXtFJgBFsRssJEXYALOiwhBII+ruLCP5J4uglog==" saltValue="cU0dkU24qAIfY1w0cVst2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100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100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100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100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100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100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100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101</v>
      </c>
      <c r="B6" s="60">
        <f>B8</f>
        <v>2020</v>
      </c>
      <c r="C6" s="60">
        <f t="shared" ref="C6:X6" si="1">C8</f>
        <v>281000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兵庫県神戸市</v>
      </c>
      <c r="I6" s="60" t="str">
        <f t="shared" si="1"/>
        <v>三宮駐車場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53</v>
      </c>
      <c r="S6" s="62" t="str">
        <f t="shared" si="1"/>
        <v>公共施設</v>
      </c>
      <c r="T6" s="62" t="str">
        <f t="shared" si="1"/>
        <v>無</v>
      </c>
      <c r="U6" s="63">
        <f t="shared" si="1"/>
        <v>25110</v>
      </c>
      <c r="V6" s="63">
        <f t="shared" si="1"/>
        <v>534</v>
      </c>
      <c r="W6" s="63">
        <f t="shared" si="1"/>
        <v>400</v>
      </c>
      <c r="X6" s="62" t="str">
        <f t="shared" si="1"/>
        <v>代行制</v>
      </c>
      <c r="Y6" s="64">
        <f>IF(Y8="-",NA(),Y8)</f>
        <v>80.599999999999994</v>
      </c>
      <c r="Z6" s="64">
        <f t="shared" ref="Z6:AH6" si="2">IF(Z8="-",NA(),Z8)</f>
        <v>137.6</v>
      </c>
      <c r="AA6" s="64">
        <f t="shared" si="2"/>
        <v>86.3</v>
      </c>
      <c r="AB6" s="64">
        <f t="shared" si="2"/>
        <v>71.900000000000006</v>
      </c>
      <c r="AC6" s="64">
        <f t="shared" si="2"/>
        <v>77.5</v>
      </c>
      <c r="AD6" s="64">
        <f t="shared" si="2"/>
        <v>142.1</v>
      </c>
      <c r="AE6" s="64">
        <f t="shared" si="2"/>
        <v>135.1</v>
      </c>
      <c r="AF6" s="64">
        <f t="shared" si="2"/>
        <v>153.30000000000001</v>
      </c>
      <c r="AG6" s="64">
        <f t="shared" si="2"/>
        <v>137.6</v>
      </c>
      <c r="AH6" s="64">
        <f t="shared" si="2"/>
        <v>127.8</v>
      </c>
      <c r="AI6" s="61" t="str">
        <f>IF(AI8="-","",IF(AI8="-","【-】","【"&amp;SUBSTITUTE(TEXT(AI8,"#,##0.0"),"-","△")&amp;"】"))</f>
        <v>【630.7】</v>
      </c>
      <c r="AJ6" s="64">
        <f>IF(AJ8="-",NA(),AJ8)</f>
        <v>7.8</v>
      </c>
      <c r="AK6" s="64">
        <f t="shared" ref="AK6:AS6" si="3">IF(AK8="-",NA(),AK8)</f>
        <v>13.7</v>
      </c>
      <c r="AL6" s="64">
        <f t="shared" si="3"/>
        <v>8.4</v>
      </c>
      <c r="AM6" s="64">
        <f t="shared" si="3"/>
        <v>6.9</v>
      </c>
      <c r="AN6" s="64">
        <f t="shared" si="3"/>
        <v>8.8000000000000007</v>
      </c>
      <c r="AO6" s="64">
        <f t="shared" si="3"/>
        <v>4.5999999999999996</v>
      </c>
      <c r="AP6" s="64">
        <f t="shared" si="3"/>
        <v>4.5999999999999996</v>
      </c>
      <c r="AQ6" s="64">
        <f t="shared" si="3"/>
        <v>3.9</v>
      </c>
      <c r="AR6" s="64">
        <f t="shared" si="3"/>
        <v>4.2</v>
      </c>
      <c r="AS6" s="64">
        <f t="shared" si="3"/>
        <v>6.6</v>
      </c>
      <c r="AT6" s="61" t="str">
        <f>IF(AT8="-","",IF(AT8="-","【-】","【"&amp;SUBSTITUTE(TEXT(AT8,"#,##0.0"),"-","△")&amp;"】"))</f>
        <v>【8.6】</v>
      </c>
      <c r="AU6" s="65">
        <f>IF(AU8="-",NA(),AU8)</f>
        <v>93</v>
      </c>
      <c r="AV6" s="65">
        <f t="shared" ref="AV6:BD6" si="4">IF(AV8="-",NA(),AV8)</f>
        <v>100</v>
      </c>
      <c r="AW6" s="65">
        <f t="shared" si="4"/>
        <v>101</v>
      </c>
      <c r="AX6" s="65">
        <f t="shared" si="4"/>
        <v>105</v>
      </c>
      <c r="AY6" s="65">
        <f t="shared" si="4"/>
        <v>120</v>
      </c>
      <c r="AZ6" s="65">
        <f t="shared" si="4"/>
        <v>42</v>
      </c>
      <c r="BA6" s="65">
        <f t="shared" si="4"/>
        <v>45</v>
      </c>
      <c r="BB6" s="65">
        <f t="shared" si="4"/>
        <v>47</v>
      </c>
      <c r="BC6" s="65">
        <f t="shared" si="4"/>
        <v>46</v>
      </c>
      <c r="BD6" s="65">
        <f t="shared" si="4"/>
        <v>67</v>
      </c>
      <c r="BE6" s="63" t="str">
        <f>IF(BE8="-","",IF(BE8="-","【-】","【"&amp;SUBSTITUTE(TEXT(BE8,"#,##0"),"-","△")&amp;"】"))</f>
        <v>【2,345】</v>
      </c>
      <c r="BF6" s="64">
        <f>IF(BF8="-",NA(),BF8)</f>
        <v>6.5</v>
      </c>
      <c r="BG6" s="64">
        <f t="shared" ref="BG6:BO6" si="5">IF(BG8="-",NA(),BG8)</f>
        <v>32.1</v>
      </c>
      <c r="BH6" s="64">
        <f t="shared" si="5"/>
        <v>-31.4</v>
      </c>
      <c r="BI6" s="64">
        <f t="shared" si="5"/>
        <v>-59.5</v>
      </c>
      <c r="BJ6" s="64">
        <f t="shared" si="5"/>
        <v>-49</v>
      </c>
      <c r="BK6" s="64">
        <f t="shared" si="5"/>
        <v>14.1</v>
      </c>
      <c r="BL6" s="64">
        <f t="shared" si="5"/>
        <v>5.4</v>
      </c>
      <c r="BM6" s="64">
        <f t="shared" si="5"/>
        <v>0.3</v>
      </c>
      <c r="BN6" s="64">
        <f t="shared" si="5"/>
        <v>-8.8000000000000007</v>
      </c>
      <c r="BO6" s="64">
        <f t="shared" si="5"/>
        <v>-26.1</v>
      </c>
      <c r="BP6" s="61" t="str">
        <f>IF(BP8="-","",IF(BP8="-","【-】","【"&amp;SUBSTITUTE(TEXT(BP8,"#,##0.0"),"-","△")&amp;"】"))</f>
        <v>【△65.9】</v>
      </c>
      <c r="BQ6" s="65">
        <f>IF(BQ8="-",NA(),BQ8)</f>
        <v>17169</v>
      </c>
      <c r="BR6" s="65">
        <f t="shared" ref="BR6:BZ6" si="6">IF(BR8="-",NA(),BR8)</f>
        <v>87119</v>
      </c>
      <c r="BS6" s="65">
        <f t="shared" si="6"/>
        <v>-79755</v>
      </c>
      <c r="BT6" s="65">
        <f t="shared" si="6"/>
        <v>-152929</v>
      </c>
      <c r="BU6" s="65">
        <f t="shared" si="6"/>
        <v>-102896</v>
      </c>
      <c r="BV6" s="65">
        <f t="shared" si="6"/>
        <v>20639</v>
      </c>
      <c r="BW6" s="65">
        <f t="shared" si="6"/>
        <v>17398</v>
      </c>
      <c r="BX6" s="65">
        <f t="shared" si="6"/>
        <v>17894</v>
      </c>
      <c r="BY6" s="65">
        <f t="shared" si="6"/>
        <v>5568</v>
      </c>
      <c r="BZ6" s="65">
        <f t="shared" si="6"/>
        <v>2220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102</v>
      </c>
      <c r="CM6" s="63">
        <f t="shared" ref="CM6:CN6" si="7">CM8</f>
        <v>0</v>
      </c>
      <c r="CN6" s="63">
        <f t="shared" si="7"/>
        <v>1002208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102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151.5</v>
      </c>
      <c r="DF6" s="64">
        <f t="shared" si="8"/>
        <v>137.6</v>
      </c>
      <c r="DG6" s="64">
        <f t="shared" si="8"/>
        <v>112.5</v>
      </c>
      <c r="DH6" s="64">
        <f t="shared" si="8"/>
        <v>119</v>
      </c>
      <c r="DI6" s="64">
        <f t="shared" si="8"/>
        <v>145.19999999999999</v>
      </c>
      <c r="DJ6" s="61" t="str">
        <f>IF(DJ8="-","",IF(DJ8="-","【-】","【"&amp;SUBSTITUTE(TEXT(DJ8,"#,##0.0"),"-","△")&amp;"】"))</f>
        <v>【183.4】</v>
      </c>
      <c r="DK6" s="64">
        <f>IF(DK8="-",NA(),DK8)</f>
        <v>154.69999999999999</v>
      </c>
      <c r="DL6" s="64">
        <f t="shared" ref="DL6:DT6" si="9">IF(DL8="-",NA(),DL8)</f>
        <v>153.69999999999999</v>
      </c>
      <c r="DM6" s="64">
        <f t="shared" si="9"/>
        <v>153.9</v>
      </c>
      <c r="DN6" s="64">
        <f t="shared" si="9"/>
        <v>147.19999999999999</v>
      </c>
      <c r="DO6" s="64">
        <f t="shared" si="9"/>
        <v>123.6</v>
      </c>
      <c r="DP6" s="64">
        <f t="shared" si="9"/>
        <v>168.2</v>
      </c>
      <c r="DQ6" s="64">
        <f t="shared" si="9"/>
        <v>165.8</v>
      </c>
      <c r="DR6" s="64">
        <f t="shared" si="9"/>
        <v>164.3</v>
      </c>
      <c r="DS6" s="64">
        <f t="shared" si="9"/>
        <v>158</v>
      </c>
      <c r="DT6" s="64">
        <f t="shared" si="9"/>
        <v>131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103</v>
      </c>
      <c r="B7" s="60">
        <f t="shared" ref="B7:X7" si="10">B8</f>
        <v>2020</v>
      </c>
      <c r="C7" s="60">
        <f t="shared" si="10"/>
        <v>281000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兵庫県　神戸市</v>
      </c>
      <c r="I7" s="60" t="str">
        <f t="shared" si="10"/>
        <v>三宮駐車場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53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25110</v>
      </c>
      <c r="V7" s="63">
        <f t="shared" si="10"/>
        <v>534</v>
      </c>
      <c r="W7" s="63">
        <f t="shared" si="10"/>
        <v>400</v>
      </c>
      <c r="X7" s="62" t="str">
        <f t="shared" si="10"/>
        <v>代行制</v>
      </c>
      <c r="Y7" s="64">
        <f>Y8</f>
        <v>80.599999999999994</v>
      </c>
      <c r="Z7" s="64">
        <f t="shared" ref="Z7:AH7" si="11">Z8</f>
        <v>137.6</v>
      </c>
      <c r="AA7" s="64">
        <f t="shared" si="11"/>
        <v>86.3</v>
      </c>
      <c r="AB7" s="64">
        <f t="shared" si="11"/>
        <v>71.900000000000006</v>
      </c>
      <c r="AC7" s="64">
        <f t="shared" si="11"/>
        <v>77.5</v>
      </c>
      <c r="AD7" s="64">
        <f t="shared" si="11"/>
        <v>142.1</v>
      </c>
      <c r="AE7" s="64">
        <f t="shared" si="11"/>
        <v>135.1</v>
      </c>
      <c r="AF7" s="64">
        <f t="shared" si="11"/>
        <v>153.30000000000001</v>
      </c>
      <c r="AG7" s="64">
        <f t="shared" si="11"/>
        <v>137.6</v>
      </c>
      <c r="AH7" s="64">
        <f t="shared" si="11"/>
        <v>127.8</v>
      </c>
      <c r="AI7" s="61"/>
      <c r="AJ7" s="64">
        <f>AJ8</f>
        <v>7.8</v>
      </c>
      <c r="AK7" s="64">
        <f t="shared" ref="AK7:AS7" si="12">AK8</f>
        <v>13.7</v>
      </c>
      <c r="AL7" s="64">
        <f t="shared" si="12"/>
        <v>8.4</v>
      </c>
      <c r="AM7" s="64">
        <f t="shared" si="12"/>
        <v>6.9</v>
      </c>
      <c r="AN7" s="64">
        <f t="shared" si="12"/>
        <v>8.8000000000000007</v>
      </c>
      <c r="AO7" s="64">
        <f t="shared" si="12"/>
        <v>4.5999999999999996</v>
      </c>
      <c r="AP7" s="64">
        <f t="shared" si="12"/>
        <v>4.5999999999999996</v>
      </c>
      <c r="AQ7" s="64">
        <f t="shared" si="12"/>
        <v>3.9</v>
      </c>
      <c r="AR7" s="64">
        <f t="shared" si="12"/>
        <v>4.2</v>
      </c>
      <c r="AS7" s="64">
        <f t="shared" si="12"/>
        <v>6.6</v>
      </c>
      <c r="AT7" s="61"/>
      <c r="AU7" s="65">
        <f>AU8</f>
        <v>93</v>
      </c>
      <c r="AV7" s="65">
        <f t="shared" ref="AV7:BD7" si="13">AV8</f>
        <v>100</v>
      </c>
      <c r="AW7" s="65">
        <f t="shared" si="13"/>
        <v>101</v>
      </c>
      <c r="AX7" s="65">
        <f t="shared" si="13"/>
        <v>105</v>
      </c>
      <c r="AY7" s="65">
        <f t="shared" si="13"/>
        <v>120</v>
      </c>
      <c r="AZ7" s="65">
        <f t="shared" si="13"/>
        <v>42</v>
      </c>
      <c r="BA7" s="65">
        <f t="shared" si="13"/>
        <v>45</v>
      </c>
      <c r="BB7" s="65">
        <f t="shared" si="13"/>
        <v>47</v>
      </c>
      <c r="BC7" s="65">
        <f t="shared" si="13"/>
        <v>46</v>
      </c>
      <c r="BD7" s="65">
        <f t="shared" si="13"/>
        <v>67</v>
      </c>
      <c r="BE7" s="63"/>
      <c r="BF7" s="64">
        <f>BF8</f>
        <v>6.5</v>
      </c>
      <c r="BG7" s="64">
        <f t="shared" ref="BG7:BO7" si="14">BG8</f>
        <v>32.1</v>
      </c>
      <c r="BH7" s="64">
        <f t="shared" si="14"/>
        <v>-31.4</v>
      </c>
      <c r="BI7" s="64">
        <f t="shared" si="14"/>
        <v>-59.5</v>
      </c>
      <c r="BJ7" s="64">
        <f t="shared" si="14"/>
        <v>-49</v>
      </c>
      <c r="BK7" s="64">
        <f t="shared" si="14"/>
        <v>14.1</v>
      </c>
      <c r="BL7" s="64">
        <f t="shared" si="14"/>
        <v>5.4</v>
      </c>
      <c r="BM7" s="64">
        <f t="shared" si="14"/>
        <v>0.3</v>
      </c>
      <c r="BN7" s="64">
        <f t="shared" si="14"/>
        <v>-8.8000000000000007</v>
      </c>
      <c r="BO7" s="64">
        <f t="shared" si="14"/>
        <v>-26.1</v>
      </c>
      <c r="BP7" s="61"/>
      <c r="BQ7" s="65">
        <f>BQ8</f>
        <v>17169</v>
      </c>
      <c r="BR7" s="65">
        <f t="shared" ref="BR7:BZ7" si="15">BR8</f>
        <v>87119</v>
      </c>
      <c r="BS7" s="65">
        <f t="shared" si="15"/>
        <v>-79755</v>
      </c>
      <c r="BT7" s="65">
        <f t="shared" si="15"/>
        <v>-152929</v>
      </c>
      <c r="BU7" s="65">
        <f t="shared" si="15"/>
        <v>-102896</v>
      </c>
      <c r="BV7" s="65">
        <f t="shared" si="15"/>
        <v>20639</v>
      </c>
      <c r="BW7" s="65">
        <f t="shared" si="15"/>
        <v>17398</v>
      </c>
      <c r="BX7" s="65">
        <f t="shared" si="15"/>
        <v>17894</v>
      </c>
      <c r="BY7" s="65">
        <f t="shared" si="15"/>
        <v>5568</v>
      </c>
      <c r="BZ7" s="65">
        <f t="shared" si="15"/>
        <v>2220</v>
      </c>
      <c r="CA7" s="63"/>
      <c r="CB7" s="64" t="s">
        <v>104</v>
      </c>
      <c r="CC7" s="64" t="s">
        <v>104</v>
      </c>
      <c r="CD7" s="64" t="s">
        <v>104</v>
      </c>
      <c r="CE7" s="64" t="s">
        <v>104</v>
      </c>
      <c r="CF7" s="64" t="s">
        <v>104</v>
      </c>
      <c r="CG7" s="64" t="s">
        <v>104</v>
      </c>
      <c r="CH7" s="64" t="s">
        <v>104</v>
      </c>
      <c r="CI7" s="64" t="s">
        <v>104</v>
      </c>
      <c r="CJ7" s="64" t="s">
        <v>104</v>
      </c>
      <c r="CK7" s="64" t="s">
        <v>102</v>
      </c>
      <c r="CL7" s="61"/>
      <c r="CM7" s="63">
        <f>CM8</f>
        <v>0</v>
      </c>
      <c r="CN7" s="63">
        <f>CN8</f>
        <v>1002208</v>
      </c>
      <c r="CO7" s="64" t="s">
        <v>104</v>
      </c>
      <c r="CP7" s="64" t="s">
        <v>104</v>
      </c>
      <c r="CQ7" s="64" t="s">
        <v>104</v>
      </c>
      <c r="CR7" s="64" t="s">
        <v>104</v>
      </c>
      <c r="CS7" s="64" t="s">
        <v>104</v>
      </c>
      <c r="CT7" s="64" t="s">
        <v>104</v>
      </c>
      <c r="CU7" s="64" t="s">
        <v>104</v>
      </c>
      <c r="CV7" s="64" t="s">
        <v>104</v>
      </c>
      <c r="CW7" s="64" t="s">
        <v>104</v>
      </c>
      <c r="CX7" s="64" t="s">
        <v>102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151.5</v>
      </c>
      <c r="DF7" s="64">
        <f t="shared" si="16"/>
        <v>137.6</v>
      </c>
      <c r="DG7" s="64">
        <f t="shared" si="16"/>
        <v>112.5</v>
      </c>
      <c r="DH7" s="64">
        <f t="shared" si="16"/>
        <v>119</v>
      </c>
      <c r="DI7" s="64">
        <f t="shared" si="16"/>
        <v>145.19999999999999</v>
      </c>
      <c r="DJ7" s="61"/>
      <c r="DK7" s="64">
        <f>DK8</f>
        <v>154.69999999999999</v>
      </c>
      <c r="DL7" s="64">
        <f t="shared" ref="DL7:DT7" si="17">DL8</f>
        <v>153.69999999999999</v>
      </c>
      <c r="DM7" s="64">
        <f t="shared" si="17"/>
        <v>153.9</v>
      </c>
      <c r="DN7" s="64">
        <f t="shared" si="17"/>
        <v>147.19999999999999</v>
      </c>
      <c r="DO7" s="64">
        <f t="shared" si="17"/>
        <v>123.6</v>
      </c>
      <c r="DP7" s="64">
        <f t="shared" si="17"/>
        <v>168.2</v>
      </c>
      <c r="DQ7" s="64">
        <f t="shared" si="17"/>
        <v>165.8</v>
      </c>
      <c r="DR7" s="64">
        <f t="shared" si="17"/>
        <v>164.3</v>
      </c>
      <c r="DS7" s="64">
        <f t="shared" si="17"/>
        <v>158</v>
      </c>
      <c r="DT7" s="64">
        <f t="shared" si="17"/>
        <v>131</v>
      </c>
      <c r="DU7" s="61"/>
    </row>
    <row r="8" spans="1:125" s="66" customFormat="1" x14ac:dyDescent="0.15">
      <c r="A8" s="49"/>
      <c r="B8" s="67">
        <v>2020</v>
      </c>
      <c r="C8" s="67">
        <v>281000</v>
      </c>
      <c r="D8" s="67">
        <v>47</v>
      </c>
      <c r="E8" s="67">
        <v>14</v>
      </c>
      <c r="F8" s="67">
        <v>0</v>
      </c>
      <c r="G8" s="67">
        <v>1</v>
      </c>
      <c r="H8" s="67" t="s">
        <v>105</v>
      </c>
      <c r="I8" s="67" t="s">
        <v>106</v>
      </c>
      <c r="J8" s="67" t="s">
        <v>107</v>
      </c>
      <c r="K8" s="67" t="s">
        <v>108</v>
      </c>
      <c r="L8" s="67" t="s">
        <v>109</v>
      </c>
      <c r="M8" s="67" t="s">
        <v>110</v>
      </c>
      <c r="N8" s="67" t="s">
        <v>111</v>
      </c>
      <c r="O8" s="68" t="s">
        <v>112</v>
      </c>
      <c r="P8" s="69" t="s">
        <v>113</v>
      </c>
      <c r="Q8" s="69" t="s">
        <v>114</v>
      </c>
      <c r="R8" s="70">
        <v>53</v>
      </c>
      <c r="S8" s="69" t="s">
        <v>115</v>
      </c>
      <c r="T8" s="69" t="s">
        <v>116</v>
      </c>
      <c r="U8" s="70">
        <v>25110</v>
      </c>
      <c r="V8" s="70">
        <v>534</v>
      </c>
      <c r="W8" s="70">
        <v>400</v>
      </c>
      <c r="X8" s="69" t="s">
        <v>117</v>
      </c>
      <c r="Y8" s="71">
        <v>80.599999999999994</v>
      </c>
      <c r="Z8" s="71">
        <v>137.6</v>
      </c>
      <c r="AA8" s="71">
        <v>86.3</v>
      </c>
      <c r="AB8" s="71">
        <v>71.900000000000006</v>
      </c>
      <c r="AC8" s="71">
        <v>77.5</v>
      </c>
      <c r="AD8" s="71">
        <v>142.1</v>
      </c>
      <c r="AE8" s="71">
        <v>135.1</v>
      </c>
      <c r="AF8" s="71">
        <v>153.30000000000001</v>
      </c>
      <c r="AG8" s="71">
        <v>137.6</v>
      </c>
      <c r="AH8" s="71">
        <v>127.8</v>
      </c>
      <c r="AI8" s="68">
        <v>630.70000000000005</v>
      </c>
      <c r="AJ8" s="71">
        <v>7.8</v>
      </c>
      <c r="AK8" s="71">
        <v>13.7</v>
      </c>
      <c r="AL8" s="71">
        <v>8.4</v>
      </c>
      <c r="AM8" s="71">
        <v>6.9</v>
      </c>
      <c r="AN8" s="71">
        <v>8.8000000000000007</v>
      </c>
      <c r="AO8" s="71">
        <v>4.5999999999999996</v>
      </c>
      <c r="AP8" s="71">
        <v>4.5999999999999996</v>
      </c>
      <c r="AQ8" s="71">
        <v>3.9</v>
      </c>
      <c r="AR8" s="71">
        <v>4.2</v>
      </c>
      <c r="AS8" s="71">
        <v>6.6</v>
      </c>
      <c r="AT8" s="68">
        <v>8.6</v>
      </c>
      <c r="AU8" s="72">
        <v>93</v>
      </c>
      <c r="AV8" s="72">
        <v>100</v>
      </c>
      <c r="AW8" s="72">
        <v>101</v>
      </c>
      <c r="AX8" s="72">
        <v>105</v>
      </c>
      <c r="AY8" s="72">
        <v>120</v>
      </c>
      <c r="AZ8" s="72">
        <v>42</v>
      </c>
      <c r="BA8" s="72">
        <v>45</v>
      </c>
      <c r="BB8" s="72">
        <v>47</v>
      </c>
      <c r="BC8" s="72">
        <v>46</v>
      </c>
      <c r="BD8" s="72">
        <v>67</v>
      </c>
      <c r="BE8" s="72">
        <v>2345</v>
      </c>
      <c r="BF8" s="71">
        <v>6.5</v>
      </c>
      <c r="BG8" s="71">
        <v>32.1</v>
      </c>
      <c r="BH8" s="71">
        <v>-31.4</v>
      </c>
      <c r="BI8" s="71">
        <v>-59.5</v>
      </c>
      <c r="BJ8" s="71">
        <v>-49</v>
      </c>
      <c r="BK8" s="71">
        <v>14.1</v>
      </c>
      <c r="BL8" s="71">
        <v>5.4</v>
      </c>
      <c r="BM8" s="71">
        <v>0.3</v>
      </c>
      <c r="BN8" s="71">
        <v>-8.8000000000000007</v>
      </c>
      <c r="BO8" s="71">
        <v>-26.1</v>
      </c>
      <c r="BP8" s="68">
        <v>-65.900000000000006</v>
      </c>
      <c r="BQ8" s="72">
        <v>17169</v>
      </c>
      <c r="BR8" s="72">
        <v>87119</v>
      </c>
      <c r="BS8" s="72">
        <v>-79755</v>
      </c>
      <c r="BT8" s="73">
        <v>-152929</v>
      </c>
      <c r="BU8" s="73">
        <v>-102896</v>
      </c>
      <c r="BV8" s="72">
        <v>20639</v>
      </c>
      <c r="BW8" s="72">
        <v>17398</v>
      </c>
      <c r="BX8" s="72">
        <v>17894</v>
      </c>
      <c r="BY8" s="72">
        <v>5568</v>
      </c>
      <c r="BZ8" s="72">
        <v>2220</v>
      </c>
      <c r="CA8" s="70">
        <v>3932</v>
      </c>
      <c r="CB8" s="71" t="s">
        <v>109</v>
      </c>
      <c r="CC8" s="71" t="s">
        <v>109</v>
      </c>
      <c r="CD8" s="71" t="s">
        <v>109</v>
      </c>
      <c r="CE8" s="71" t="s">
        <v>109</v>
      </c>
      <c r="CF8" s="71" t="s">
        <v>109</v>
      </c>
      <c r="CG8" s="71" t="s">
        <v>109</v>
      </c>
      <c r="CH8" s="71" t="s">
        <v>109</v>
      </c>
      <c r="CI8" s="71" t="s">
        <v>109</v>
      </c>
      <c r="CJ8" s="71" t="s">
        <v>109</v>
      </c>
      <c r="CK8" s="71" t="s">
        <v>109</v>
      </c>
      <c r="CL8" s="68" t="s">
        <v>109</v>
      </c>
      <c r="CM8" s="70">
        <v>0</v>
      </c>
      <c r="CN8" s="70">
        <v>1002208</v>
      </c>
      <c r="CO8" s="71" t="s">
        <v>109</v>
      </c>
      <c r="CP8" s="71" t="s">
        <v>109</v>
      </c>
      <c r="CQ8" s="71" t="s">
        <v>109</v>
      </c>
      <c r="CR8" s="71" t="s">
        <v>109</v>
      </c>
      <c r="CS8" s="71" t="s">
        <v>109</v>
      </c>
      <c r="CT8" s="71" t="s">
        <v>109</v>
      </c>
      <c r="CU8" s="71" t="s">
        <v>109</v>
      </c>
      <c r="CV8" s="71" t="s">
        <v>109</v>
      </c>
      <c r="CW8" s="71" t="s">
        <v>109</v>
      </c>
      <c r="CX8" s="71" t="s">
        <v>109</v>
      </c>
      <c r="CY8" s="68" t="s">
        <v>109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151.5</v>
      </c>
      <c r="DF8" s="71">
        <v>137.6</v>
      </c>
      <c r="DG8" s="71">
        <v>112.5</v>
      </c>
      <c r="DH8" s="71">
        <v>119</v>
      </c>
      <c r="DI8" s="71">
        <v>145.19999999999999</v>
      </c>
      <c r="DJ8" s="68">
        <v>183.4</v>
      </c>
      <c r="DK8" s="71">
        <v>154.69999999999999</v>
      </c>
      <c r="DL8" s="71">
        <v>153.69999999999999</v>
      </c>
      <c r="DM8" s="71">
        <v>153.9</v>
      </c>
      <c r="DN8" s="71">
        <v>147.19999999999999</v>
      </c>
      <c r="DO8" s="71">
        <v>123.6</v>
      </c>
      <c r="DP8" s="71">
        <v>168.2</v>
      </c>
      <c r="DQ8" s="71">
        <v>165.8</v>
      </c>
      <c r="DR8" s="71">
        <v>164.3</v>
      </c>
      <c r="DS8" s="71">
        <v>158</v>
      </c>
      <c r="DT8" s="71">
        <v>131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118</v>
      </c>
      <c r="C10" s="78" t="s">
        <v>119</v>
      </c>
      <c r="D10" s="78" t="s">
        <v>120</v>
      </c>
      <c r="E10" s="78" t="s">
        <v>121</v>
      </c>
      <c r="F10" s="78" t="s">
        <v>122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2022-01-12T08:24:23Z</cp:lastPrinted>
  <dcterms:created xsi:type="dcterms:W3CDTF">2021-12-17T06:05:34Z</dcterms:created>
  <dcterms:modified xsi:type="dcterms:W3CDTF">2022-01-12T08:24:25Z</dcterms:modified>
  <cp:category/>
</cp:coreProperties>
</file>