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7_道路計画課\02_計画係（自転車）\01_駐車場\01_令和３年度\02_照会回答・要望・依頼\44_令和２年度決算　経営比較分析\"/>
    </mc:Choice>
  </mc:AlternateContent>
  <workbookProtection workbookAlgorithmName="SHA-512" workbookHashValue="dLSt+rrMwc/zc4bJcB3loPu3XVskt1BViwL9nm2vu6ZjKKrU0WPtAzO/74P5QoRW8mSJzgZfG7rWjFSHv57ILg==" workbookSaltValue="zIFlUHglokgqVEczdeOlb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BZ51" i="4"/>
  <c r="LT76" i="4"/>
  <c r="GQ51" i="4"/>
  <c r="LH30" i="4"/>
  <c r="IE76" i="4"/>
  <c r="GQ30" i="4"/>
  <c r="BG30" i="4"/>
  <c r="LE76" i="4"/>
  <c r="FX51" i="4"/>
  <c r="KO30" i="4"/>
  <c r="FX30" i="4"/>
  <c r="AV76" i="4"/>
  <c r="KO51" i="4"/>
  <c r="HP76" i="4"/>
  <c r="BG51" i="4"/>
  <c r="HA76" i="4"/>
  <c r="AN51" i="4"/>
  <c r="FE30" i="4"/>
  <c r="KP76" i="4"/>
  <c r="AN30" i="4"/>
  <c r="JV51" i="4"/>
  <c r="JV30" i="4"/>
  <c r="AG76" i="4"/>
  <c r="FE51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<sst xmlns="http://schemas.openxmlformats.org/spreadsheetml/2006/main" count="278" uniqueCount="128">
  <si>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</si>
  <si>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</si>
  <si>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</si>
  <si>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</si>
  <si>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</si>
  <si>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</si>
  <si>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</si>
  <si>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</si>
  <si>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</si>
  <si>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</si>
  <si>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</si>
  <si>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</si>
  <si>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</si>
  <si>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</si>
  <si>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</si>
  <si>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</si>
  <si>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</si>
  <si>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</si>
  <si>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</si>
  <si>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</si>
  <si>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</si>
  <si>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</si>
  <si>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</si>
  <si>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</si>
  <si>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</si>
  <si>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</si>
  <si>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</si>
  <si>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</si>
  <si>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</si>
  <si>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</si>
  <si>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</si>
  <si>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</si>
  <si>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</si>
  <si>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</si>
  <si>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</si>
  <si>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</si>
  <si>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</si>
  <si>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</si>
  <si>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</si>
  <si>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</si>
  <si>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</si>
  <si>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</si>
  <si>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</si>
  <si>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</si>
  <si>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</si>
  <si>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</si>
  <si>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</si>
  <si>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</si>
  <si>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</si>
  <si>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</si>
  <si>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</si>
  <si>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</si>
  <si>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</si>
  <si>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</si>
  <si>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</si>
  <si>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</si>
  <si>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</si>
  <si>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</si>
  <si>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</si>
  <si>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</si>
  <si>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</si>
  <si>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</si>
  <si>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</si>
  <si>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</si>
  <si>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</si>
  <si>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</si>
  <si>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</si>
  <si>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</si>
  <si>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</si>
  <si>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</si>
  <si>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</si>
  <si>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</si>
  <si>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</si>
  <si>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</si>
  <si>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</si>
  <si>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</si>
  <si>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</si>
  <si>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</si>
  <si>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</si>
  <si>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</si>
  <si>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</si>
  <si>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</si>
  <si>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</si>
  <si>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</si>
  <si>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</si>
  <si>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</si>
  <si>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</si>
  <si>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</si>
  <si>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</si>
  <si>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</si>
  <si>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</si>
  <si>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</si>
  <si>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</si>
  <si>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</si>
  <si>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</si>
  <si>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</si>
  <si>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</si>
  <si>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</si>
  <si>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</si>
  <si>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</si>
  <si>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</si>
  <si>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</si>
  <si>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</si>
  <si>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</si>
  <si>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</si>
  <si>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</si>
  <si>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</si>
  <si>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花隈駐車場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</si>
  <si>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</si>
  <si>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</si>
  <si>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</si>
  <si>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</si>
  <si>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</si>
  <si>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</si>
  <si>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</si>
  <si>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</si>
  <si>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</si>
  <si>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</si>
  <si>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</si>
  <si>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</si>
  <si>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</si>
  <si>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</si>
  <si>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</si>
  <si>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</si>
  <si>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①収益的収支比率について、前年度より減少しているが、100%を大幅に上回っており黒字である。類似施設の平均値についても大きく上回っている。
④売上高GOP、⑤EBITDA共に前年度より減少しているが、類似施設の平均値を大きく上回っている。
市街地中心部に立地しており、安定的な使用料収入を確保できることが要因であると考えられ、健全な経営状態といえる。</t>
    <rPh sb="13" eb="16">
      <t>ゼンネンド</t>
    </rPh>
    <rPh sb="18" eb="20">
      <t>ゲンショウ</t>
    </rPh>
    <rPh sb="87" eb="89">
      <t>ゼンネン</t>
    </rPh>
    <rPh sb="92" eb="94">
      <t>ゲンショウ</t>
    </rPh>
    <phoneticPr fontId="5"/>
  </si>
  <si>
    <t>⑪稼働率について、令和２年度は新型コロナウイルス感染症拡大の影響で減少している。また、毎年度類似施設の平均値を下回っている。理由としては、通勤目的の利用が高いなど１台あたりの駐車時間が長いことが考えられる。</t>
    <rPh sb="62" eb="64">
      <t>リユウ</t>
    </rPh>
    <phoneticPr fontId="5"/>
  </si>
  <si>
    <t>稼働率はそれほど高くないが、黒字であること等から、健全な経営状態だといえる。また、令和元年度から新たな取組みとしてカーシェアリング事業を開始した。引き続き指定管理者と連携しながら、収益の増加及び安定化を目指していく。</t>
    <rPh sb="8" eb="9">
      <t>タカ</t>
    </rPh>
    <rPh sb="21" eb="22">
      <t>ナド</t>
    </rPh>
    <phoneticPr fontId="5"/>
  </si>
  <si>
    <t>⑧設備投資見込額について、供用開始から50年以上経過していることから昨年度より大幅に増加している。引き続き必要な設備更新に対する投資を計画的に実施していく。
⑩企業債残高対料金収入比率は、平成30年度より０となっている。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</si>
</sst>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116.9</c:v>
                </c:pt>
                <c:pt idx="2">
                  <c:v>115.8</c:v>
                </c:pt>
                <c:pt idx="3">
                  <c:v>250.7</c:v>
                </c:pt>
                <c:pt idx="4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D-4FA9-92E6-3085AE2E6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206.5</c:v>
                </c:pt>
                <c:pt idx="1">
                  <c:v>124.4</c:v>
                </c:pt>
                <c:pt idx="2">
                  <c:v>126.3</c:v>
                </c:pt>
                <c:pt idx="3">
                  <c:v>121.8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1D-4FA9-92E6-3085AE2E6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54.3</c:v>
                </c:pt>
                <c:pt idx="1">
                  <c:v>20.399999999999999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6-411C-9D07-EC0E805E2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320.39999999999998</c:v>
                </c:pt>
                <c:pt idx="1">
                  <c:v>243</c:v>
                </c:pt>
                <c:pt idx="2">
                  <c:v>193.1</c:v>
                </c:pt>
                <c:pt idx="3">
                  <c:v>163.69999999999999</c:v>
                </c:pt>
                <c:pt idx="4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6-411C-9D07-EC0E805E2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0E0-4AD0-9ED2-D2C7710DE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0-4AD0-9ED2-D2C7710DE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12-4F08-97D5-E24A185E5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2-4F08-97D5-E24A185E5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E-42D6-841A-D6C4C3923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16.899999999999999</c:v>
                </c:pt>
                <c:pt idx="2">
                  <c:v>12.1</c:v>
                </c:pt>
                <c:pt idx="3">
                  <c:v>6.5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E-42D6-841A-D6C4C3923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4-4366-8178-8EE55A38B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158</c:v>
                </c:pt>
                <c:pt idx="1">
                  <c:v>117</c:v>
                </c:pt>
                <c:pt idx="2">
                  <c:v>96</c:v>
                </c:pt>
                <c:pt idx="3">
                  <c:v>37</c:v>
                </c:pt>
                <c:pt idx="4">
                  <c:v>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F4-4366-8178-8EE55A38B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138.4</c:v>
                </c:pt>
                <c:pt idx="1">
                  <c:v>141.5</c:v>
                </c:pt>
                <c:pt idx="2">
                  <c:v>141.1</c:v>
                </c:pt>
                <c:pt idx="3">
                  <c:v>134.5</c:v>
                </c:pt>
                <c:pt idx="4">
                  <c:v>106.6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E-41C7-B7A9-B4678D510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184.7</c:v>
                </c:pt>
                <c:pt idx="1">
                  <c:v>184.1</c:v>
                </c:pt>
                <c:pt idx="2">
                  <c:v>188.2</c:v>
                </c:pt>
                <c:pt idx="3">
                  <c:v>184.2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E-41C7-B7A9-B4678D510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59.2</c:v>
                </c:pt>
                <c:pt idx="1">
                  <c:v>47.5</c:v>
                </c:pt>
                <c:pt idx="2">
                  <c:v>34</c:v>
                </c:pt>
                <c:pt idx="3">
                  <c:v>60.1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C-4DC0-8927-A49B91D2B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11.7</c:v>
                </c:pt>
                <c:pt idx="2">
                  <c:v>9.6</c:v>
                </c:pt>
                <c:pt idx="3">
                  <c:v>2.2000000000000002</c:v>
                </c:pt>
                <c:pt idx="4">
                  <c:v>-74.8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C-4DC0-8927-A49B91D2B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53639</c:v>
                </c:pt>
                <c:pt idx="1">
                  <c:v>44454</c:v>
                </c:pt>
                <c:pt idx="2">
                  <c:v>32264</c:v>
                </c:pt>
                <c:pt idx="3">
                  <c:v>54143</c:v>
                </c:pt>
                <c:pt idx="4">
                  <c:v>35362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0-41AC-B256-560EAE778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37773</c:v>
                </c:pt>
                <c:pt idx="1">
                  <c:v>33351</c:v>
                </c:pt>
                <c:pt idx="2">
                  <c:v>18755</c:v>
                </c:pt>
                <c:pt idx="3">
                  <c:v>16100</c:v>
                </c:pt>
                <c:pt idx="4">
                  <c:v>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0-41AC-B256-560EAE778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M7" zoomScale="80" zoomScaleNormal="8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兵庫県神戸市　花隈駐車場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8977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114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52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258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400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133.5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116.9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115.8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250.7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196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138.4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141.5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141.1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134.5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106.6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206.5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124.4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126.3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121.8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100.6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17.100000000000001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16.899999999999999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12.1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6.5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9.8000000000000007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184.7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188.2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59.2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47.5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60.1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53639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44454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32264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54143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35362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158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117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96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9617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15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11.7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9.6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2.2000000000000002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-74.8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37773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33351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18755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16100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4993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652929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54.3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20.399999999999999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320.39999999999998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243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193.1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163.69999999999999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117.8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9VWKMysBZLhwhYnnGBAEhfXl/dqBi5EHBtiMGvW3Rn3Pa2/lWmgSUwRJUPkEJMnNzD0Qp5lHGv/Dg+oxiUINOQ==" saltValue="HCpHhKkENKuDw58GTmj66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92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101</v>
      </c>
      <c r="B6" s="60">
        <f>B8</f>
        <v>2020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兵庫県神戸市</v>
      </c>
      <c r="I6" s="60" t="str">
        <f t="shared" si="1"/>
        <v>花隈駐車場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52</v>
      </c>
      <c r="S6" s="62" t="str">
        <f t="shared" si="1"/>
        <v>駅</v>
      </c>
      <c r="T6" s="62" t="str">
        <f t="shared" si="1"/>
        <v>無</v>
      </c>
      <c r="U6" s="63">
        <f t="shared" si="1"/>
        <v>8977</v>
      </c>
      <c r="V6" s="63">
        <f t="shared" si="1"/>
        <v>258</v>
      </c>
      <c r="W6" s="63">
        <f t="shared" si="1"/>
        <v>400</v>
      </c>
      <c r="X6" s="62" t="str">
        <f t="shared" si="1"/>
        <v>代行制</v>
      </c>
      <c r="Y6" s="64">
        <f>IF(Y8="-",NA(),Y8)</f>
        <v>133.5</v>
      </c>
      <c r="Z6" s="64">
        <f t="shared" ref="Z6:AH6" si="2">IF(Z8="-",NA(),Z8)</f>
        <v>116.9</v>
      </c>
      <c r="AA6" s="64">
        <f t="shared" si="2"/>
        <v>115.8</v>
      </c>
      <c r="AB6" s="64">
        <f t="shared" si="2"/>
        <v>250.7</v>
      </c>
      <c r="AC6" s="64">
        <f t="shared" si="2"/>
        <v>196</v>
      </c>
      <c r="AD6" s="64">
        <f t="shared" si="2"/>
        <v>206.5</v>
      </c>
      <c r="AE6" s="64">
        <f t="shared" si="2"/>
        <v>124.4</v>
      </c>
      <c r="AF6" s="64">
        <f t="shared" si="2"/>
        <v>126.3</v>
      </c>
      <c r="AG6" s="64">
        <f t="shared" si="2"/>
        <v>121.8</v>
      </c>
      <c r="AH6" s="64">
        <f t="shared" si="2"/>
        <v>100.6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17.100000000000001</v>
      </c>
      <c r="AP6" s="64">
        <f t="shared" si="3"/>
        <v>16.899999999999999</v>
      </c>
      <c r="AQ6" s="64">
        <f t="shared" si="3"/>
        <v>12.1</v>
      </c>
      <c r="AR6" s="64">
        <f t="shared" si="3"/>
        <v>6.5</v>
      </c>
      <c r="AS6" s="64">
        <f t="shared" si="3"/>
        <v>9.8000000000000007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158</v>
      </c>
      <c r="BA6" s="65">
        <f t="shared" si="4"/>
        <v>117</v>
      </c>
      <c r="BB6" s="65">
        <f t="shared" si="4"/>
        <v>96</v>
      </c>
      <c r="BC6" s="65">
        <f t="shared" si="4"/>
        <v>37</v>
      </c>
      <c r="BD6" s="65">
        <f t="shared" si="4"/>
        <v>9617</v>
      </c>
      <c r="BE6" s="63" t="str">
        <f>IF(BE8="-","",IF(BE8="-","【-】","【"&amp;SUBSTITUTE(TEXT(BE8,"#,##0"),"-","△")&amp;"】"))</f>
        <v>【2,345】</v>
      </c>
      <c r="BF6" s="64">
        <f>IF(BF8="-",NA(),BF8)</f>
        <v>59.2</v>
      </c>
      <c r="BG6" s="64">
        <f t="shared" ref="BG6:BO6" si="5">IF(BG8="-",NA(),BG8)</f>
        <v>47.5</v>
      </c>
      <c r="BH6" s="64">
        <f t="shared" si="5"/>
        <v>34</v>
      </c>
      <c r="BI6" s="64">
        <f t="shared" si="5"/>
        <v>60.1</v>
      </c>
      <c r="BJ6" s="64">
        <f t="shared" si="5"/>
        <v>49</v>
      </c>
      <c r="BK6" s="64">
        <f t="shared" si="5"/>
        <v>15</v>
      </c>
      <c r="BL6" s="64">
        <f t="shared" si="5"/>
        <v>11.7</v>
      </c>
      <c r="BM6" s="64">
        <f t="shared" si="5"/>
        <v>9.6</v>
      </c>
      <c r="BN6" s="64">
        <f t="shared" si="5"/>
        <v>2.2000000000000002</v>
      </c>
      <c r="BO6" s="64">
        <f t="shared" si="5"/>
        <v>-74.8</v>
      </c>
      <c r="BP6" s="61" t="str">
        <f>IF(BP8="-","",IF(BP8="-","【-】","【"&amp;SUBSTITUTE(TEXT(BP8,"#,##0.0"),"-","△")&amp;"】"))</f>
        <v>【△65.9】</v>
      </c>
      <c r="BQ6" s="65">
        <f>IF(BQ8="-",NA(),BQ8)</f>
        <v>53639</v>
      </c>
      <c r="BR6" s="65">
        <f t="shared" ref="BR6:BZ6" si="6">IF(BR8="-",NA(),BR8)</f>
        <v>44454</v>
      </c>
      <c r="BS6" s="65">
        <f t="shared" si="6"/>
        <v>32264</v>
      </c>
      <c r="BT6" s="65">
        <f t="shared" si="6"/>
        <v>54143</v>
      </c>
      <c r="BU6" s="65">
        <f t="shared" si="6"/>
        <v>35362</v>
      </c>
      <c r="BV6" s="65">
        <f t="shared" si="6"/>
        <v>37773</v>
      </c>
      <c r="BW6" s="65">
        <f t="shared" si="6"/>
        <v>33351</v>
      </c>
      <c r="BX6" s="65">
        <f t="shared" si="6"/>
        <v>18755</v>
      </c>
      <c r="BY6" s="65">
        <f t="shared" si="6"/>
        <v>16100</v>
      </c>
      <c r="BZ6" s="65">
        <f t="shared" si="6"/>
        <v>4993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0</v>
      </c>
      <c r="CN6" s="63">
        <f t="shared" si="7"/>
        <v>652929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103</v>
      </c>
      <c r="CZ6" s="64">
        <f>IF(CZ8="-",NA(),CZ8)</f>
        <v>54.3</v>
      </c>
      <c r="DA6" s="64">
        <f t="shared" ref="DA6:DI6" si="8">IF(DA8="-",NA(),DA8)</f>
        <v>20.399999999999999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320.39999999999998</v>
      </c>
      <c r="DF6" s="64">
        <f t="shared" si="8"/>
        <v>243</v>
      </c>
      <c r="DG6" s="64">
        <f t="shared" si="8"/>
        <v>193.1</v>
      </c>
      <c r="DH6" s="64">
        <f t="shared" si="8"/>
        <v>163.69999999999999</v>
      </c>
      <c r="DI6" s="64">
        <f t="shared" si="8"/>
        <v>117.8</v>
      </c>
      <c r="DJ6" s="61" t="str">
        <f>IF(DJ8="-","",IF(DJ8="-","【-】","【"&amp;SUBSTITUTE(TEXT(DJ8,"#,##0.0"),"-","△")&amp;"】"))</f>
        <v>【183.4】</v>
      </c>
      <c r="DK6" s="64">
        <f>IF(DK8="-",NA(),DK8)</f>
        <v>138.4</v>
      </c>
      <c r="DL6" s="64">
        <f t="shared" ref="DL6:DT6" si="9">IF(DL8="-",NA(),DL8)</f>
        <v>141.5</v>
      </c>
      <c r="DM6" s="64">
        <f t="shared" si="9"/>
        <v>141.1</v>
      </c>
      <c r="DN6" s="64">
        <f t="shared" si="9"/>
        <v>134.5</v>
      </c>
      <c r="DO6" s="64">
        <f t="shared" si="9"/>
        <v>106.6</v>
      </c>
      <c r="DP6" s="64">
        <f t="shared" si="9"/>
        <v>184.7</v>
      </c>
      <c r="DQ6" s="64">
        <f t="shared" si="9"/>
        <v>184.1</v>
      </c>
      <c r="DR6" s="64">
        <f t="shared" si="9"/>
        <v>188.2</v>
      </c>
      <c r="DS6" s="64">
        <f t="shared" si="9"/>
        <v>184.2</v>
      </c>
      <c r="DT6" s="64">
        <f t="shared" si="9"/>
        <v>153.80000000000001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104</v>
      </c>
      <c r="B7" s="60">
        <f t="shared" ref="B7:X7" si="10">B8</f>
        <v>2020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兵庫県　神戸市</v>
      </c>
      <c r="I7" s="60" t="str">
        <f t="shared" si="10"/>
        <v>花隈駐車場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52</v>
      </c>
      <c r="S7" s="62" t="str">
        <f t="shared" si="10"/>
        <v>駅</v>
      </c>
      <c r="T7" s="62" t="str">
        <f t="shared" si="10"/>
        <v>無</v>
      </c>
      <c r="U7" s="63">
        <f t="shared" si="10"/>
        <v>8977</v>
      </c>
      <c r="V7" s="63">
        <f t="shared" si="10"/>
        <v>258</v>
      </c>
      <c r="W7" s="63">
        <f t="shared" si="10"/>
        <v>400</v>
      </c>
      <c r="X7" s="62" t="str">
        <f t="shared" si="10"/>
        <v>代行制</v>
      </c>
      <c r="Y7" s="64">
        <f>Y8</f>
        <v>133.5</v>
      </c>
      <c r="Z7" s="64">
        <f t="shared" ref="Z7:AH7" si="11">Z8</f>
        <v>116.9</v>
      </c>
      <c r="AA7" s="64">
        <f t="shared" si="11"/>
        <v>115.8</v>
      </c>
      <c r="AB7" s="64">
        <f t="shared" si="11"/>
        <v>250.7</v>
      </c>
      <c r="AC7" s="64">
        <f t="shared" si="11"/>
        <v>196</v>
      </c>
      <c r="AD7" s="64">
        <f t="shared" si="11"/>
        <v>206.5</v>
      </c>
      <c r="AE7" s="64">
        <f t="shared" si="11"/>
        <v>124.4</v>
      </c>
      <c r="AF7" s="64">
        <f t="shared" si="11"/>
        <v>126.3</v>
      </c>
      <c r="AG7" s="64">
        <f t="shared" si="11"/>
        <v>121.8</v>
      </c>
      <c r="AH7" s="64">
        <f t="shared" si="11"/>
        <v>100.6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17.100000000000001</v>
      </c>
      <c r="AP7" s="64">
        <f t="shared" si="12"/>
        <v>16.899999999999999</v>
      </c>
      <c r="AQ7" s="64">
        <f t="shared" si="12"/>
        <v>12.1</v>
      </c>
      <c r="AR7" s="64">
        <f t="shared" si="12"/>
        <v>6.5</v>
      </c>
      <c r="AS7" s="64">
        <f t="shared" si="12"/>
        <v>9.8000000000000007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158</v>
      </c>
      <c r="BA7" s="65">
        <f t="shared" si="13"/>
        <v>117</v>
      </c>
      <c r="BB7" s="65">
        <f t="shared" si="13"/>
        <v>96</v>
      </c>
      <c r="BC7" s="65">
        <f t="shared" si="13"/>
        <v>37</v>
      </c>
      <c r="BD7" s="65">
        <f t="shared" si="13"/>
        <v>9617</v>
      </c>
      <c r="BE7" s="63"/>
      <c r="BF7" s="64">
        <f>BF8</f>
        <v>59.2</v>
      </c>
      <c r="BG7" s="64">
        <f t="shared" ref="BG7:BO7" si="14">BG8</f>
        <v>47.5</v>
      </c>
      <c r="BH7" s="64">
        <f t="shared" si="14"/>
        <v>34</v>
      </c>
      <c r="BI7" s="64">
        <f t="shared" si="14"/>
        <v>60.1</v>
      </c>
      <c r="BJ7" s="64">
        <f t="shared" si="14"/>
        <v>49</v>
      </c>
      <c r="BK7" s="64">
        <f t="shared" si="14"/>
        <v>15</v>
      </c>
      <c r="BL7" s="64">
        <f t="shared" si="14"/>
        <v>11.7</v>
      </c>
      <c r="BM7" s="64">
        <f t="shared" si="14"/>
        <v>9.6</v>
      </c>
      <c r="BN7" s="64">
        <f t="shared" si="14"/>
        <v>2.2000000000000002</v>
      </c>
      <c r="BO7" s="64">
        <f t="shared" si="14"/>
        <v>-74.8</v>
      </c>
      <c r="BP7" s="61"/>
      <c r="BQ7" s="65">
        <f>BQ8</f>
        <v>53639</v>
      </c>
      <c r="BR7" s="65">
        <f t="shared" ref="BR7:BZ7" si="15">BR8</f>
        <v>44454</v>
      </c>
      <c r="BS7" s="65">
        <f t="shared" si="15"/>
        <v>32264</v>
      </c>
      <c r="BT7" s="65">
        <f t="shared" si="15"/>
        <v>54143</v>
      </c>
      <c r="BU7" s="65">
        <f t="shared" si="15"/>
        <v>35362</v>
      </c>
      <c r="BV7" s="65">
        <f t="shared" si="15"/>
        <v>37773</v>
      </c>
      <c r="BW7" s="65">
        <f t="shared" si="15"/>
        <v>33351</v>
      </c>
      <c r="BX7" s="65">
        <f t="shared" si="15"/>
        <v>18755</v>
      </c>
      <c r="BY7" s="65">
        <f t="shared" si="15"/>
        <v>16100</v>
      </c>
      <c r="BZ7" s="65">
        <f t="shared" si="15"/>
        <v>4993</v>
      </c>
      <c r="CA7" s="63"/>
      <c r="CB7" s="64" t="s">
        <v>105</v>
      </c>
      <c r="CC7" s="64" t="s">
        <v>105</v>
      </c>
      <c r="CD7" s="64" t="s">
        <v>105</v>
      </c>
      <c r="CE7" s="64" t="s">
        <v>105</v>
      </c>
      <c r="CF7" s="64" t="s">
        <v>105</v>
      </c>
      <c r="CG7" s="64" t="s">
        <v>105</v>
      </c>
      <c r="CH7" s="64" t="s">
        <v>105</v>
      </c>
      <c r="CI7" s="64" t="s">
        <v>105</v>
      </c>
      <c r="CJ7" s="64" t="s">
        <v>105</v>
      </c>
      <c r="CK7" s="64" t="s">
        <v>102</v>
      </c>
      <c r="CL7" s="61"/>
      <c r="CM7" s="63">
        <f>CM8</f>
        <v>0</v>
      </c>
      <c r="CN7" s="63">
        <f>CN8</f>
        <v>652929</v>
      </c>
      <c r="CO7" s="64" t="s">
        <v>105</v>
      </c>
      <c r="CP7" s="64" t="s">
        <v>105</v>
      </c>
      <c r="CQ7" s="64" t="s">
        <v>105</v>
      </c>
      <c r="CR7" s="64" t="s">
        <v>105</v>
      </c>
      <c r="CS7" s="64" t="s">
        <v>105</v>
      </c>
      <c r="CT7" s="64" t="s">
        <v>105</v>
      </c>
      <c r="CU7" s="64" t="s">
        <v>105</v>
      </c>
      <c r="CV7" s="64" t="s">
        <v>105</v>
      </c>
      <c r="CW7" s="64" t="s">
        <v>105</v>
      </c>
      <c r="CX7" s="64" t="s">
        <v>102</v>
      </c>
      <c r="CY7" s="61"/>
      <c r="CZ7" s="64">
        <f>CZ8</f>
        <v>54.3</v>
      </c>
      <c r="DA7" s="64">
        <f t="shared" ref="DA7:DI7" si="16">DA8</f>
        <v>20.399999999999999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320.39999999999998</v>
      </c>
      <c r="DF7" s="64">
        <f t="shared" si="16"/>
        <v>243</v>
      </c>
      <c r="DG7" s="64">
        <f t="shared" si="16"/>
        <v>193.1</v>
      </c>
      <c r="DH7" s="64">
        <f t="shared" si="16"/>
        <v>163.69999999999999</v>
      </c>
      <c r="DI7" s="64">
        <f t="shared" si="16"/>
        <v>117.8</v>
      </c>
      <c r="DJ7" s="61"/>
      <c r="DK7" s="64">
        <f>DK8</f>
        <v>138.4</v>
      </c>
      <c r="DL7" s="64">
        <f t="shared" ref="DL7:DT7" si="17">DL8</f>
        <v>141.5</v>
      </c>
      <c r="DM7" s="64">
        <f t="shared" si="17"/>
        <v>141.1</v>
      </c>
      <c r="DN7" s="64">
        <f t="shared" si="17"/>
        <v>134.5</v>
      </c>
      <c r="DO7" s="64">
        <f t="shared" si="17"/>
        <v>106.6</v>
      </c>
      <c r="DP7" s="64">
        <f t="shared" si="17"/>
        <v>184.7</v>
      </c>
      <c r="DQ7" s="64">
        <f t="shared" si="17"/>
        <v>184.1</v>
      </c>
      <c r="DR7" s="64">
        <f t="shared" si="17"/>
        <v>188.2</v>
      </c>
      <c r="DS7" s="64">
        <f t="shared" si="17"/>
        <v>184.2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2020</v>
      </c>
      <c r="C8" s="67">
        <v>281000</v>
      </c>
      <c r="D8" s="67">
        <v>47</v>
      </c>
      <c r="E8" s="67">
        <v>14</v>
      </c>
      <c r="F8" s="67">
        <v>0</v>
      </c>
      <c r="G8" s="67">
        <v>2</v>
      </c>
      <c r="H8" s="67" t="s">
        <v>106</v>
      </c>
      <c r="I8" s="67" t="s">
        <v>107</v>
      </c>
      <c r="J8" s="67" t="s">
        <v>108</v>
      </c>
      <c r="K8" s="67" t="s">
        <v>109</v>
      </c>
      <c r="L8" s="67" t="s">
        <v>110</v>
      </c>
      <c r="M8" s="67" t="s">
        <v>111</v>
      </c>
      <c r="N8" s="67" t="s">
        <v>112</v>
      </c>
      <c r="O8" s="68" t="s">
        <v>113</v>
      </c>
      <c r="P8" s="69" t="s">
        <v>114</v>
      </c>
      <c r="Q8" s="69" t="s">
        <v>115</v>
      </c>
      <c r="R8" s="70">
        <v>52</v>
      </c>
      <c r="S8" s="69" t="s">
        <v>116</v>
      </c>
      <c r="T8" s="69" t="s">
        <v>117</v>
      </c>
      <c r="U8" s="70">
        <v>8977</v>
      </c>
      <c r="V8" s="70">
        <v>258</v>
      </c>
      <c r="W8" s="70">
        <v>400</v>
      </c>
      <c r="X8" s="69" t="s">
        <v>118</v>
      </c>
      <c r="Y8" s="71">
        <v>133.5</v>
      </c>
      <c r="Z8" s="71">
        <v>116.9</v>
      </c>
      <c r="AA8" s="71">
        <v>115.8</v>
      </c>
      <c r="AB8" s="71">
        <v>250.7</v>
      </c>
      <c r="AC8" s="71">
        <v>196</v>
      </c>
      <c r="AD8" s="71">
        <v>206.5</v>
      </c>
      <c r="AE8" s="71">
        <v>124.4</v>
      </c>
      <c r="AF8" s="71">
        <v>126.3</v>
      </c>
      <c r="AG8" s="71">
        <v>121.8</v>
      </c>
      <c r="AH8" s="71">
        <v>100.6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17.100000000000001</v>
      </c>
      <c r="AP8" s="71">
        <v>16.899999999999999</v>
      </c>
      <c r="AQ8" s="71">
        <v>12.1</v>
      </c>
      <c r="AR8" s="71">
        <v>6.5</v>
      </c>
      <c r="AS8" s="71">
        <v>9.8000000000000007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158</v>
      </c>
      <c r="BA8" s="72">
        <v>117</v>
      </c>
      <c r="BB8" s="72">
        <v>96</v>
      </c>
      <c r="BC8" s="72">
        <v>37</v>
      </c>
      <c r="BD8" s="72">
        <v>9617</v>
      </c>
      <c r="BE8" s="72">
        <v>2345</v>
      </c>
      <c r="BF8" s="71">
        <v>59.2</v>
      </c>
      <c r="BG8" s="71">
        <v>47.5</v>
      </c>
      <c r="BH8" s="71">
        <v>34</v>
      </c>
      <c r="BI8" s="71">
        <v>60.1</v>
      </c>
      <c r="BJ8" s="71">
        <v>49</v>
      </c>
      <c r="BK8" s="71">
        <v>15</v>
      </c>
      <c r="BL8" s="71">
        <v>11.7</v>
      </c>
      <c r="BM8" s="71">
        <v>9.6</v>
      </c>
      <c r="BN8" s="71">
        <v>2.2000000000000002</v>
      </c>
      <c r="BO8" s="71">
        <v>-74.8</v>
      </c>
      <c r="BP8" s="68">
        <v>-65.900000000000006</v>
      </c>
      <c r="BQ8" s="72">
        <v>53639</v>
      </c>
      <c r="BR8" s="72">
        <v>44454</v>
      </c>
      <c r="BS8" s="72">
        <v>32264</v>
      </c>
      <c r="BT8" s="73">
        <v>54143</v>
      </c>
      <c r="BU8" s="73">
        <v>35362</v>
      </c>
      <c r="BV8" s="72">
        <v>37773</v>
      </c>
      <c r="BW8" s="72">
        <v>33351</v>
      </c>
      <c r="BX8" s="72">
        <v>18755</v>
      </c>
      <c r="BY8" s="72">
        <v>16100</v>
      </c>
      <c r="BZ8" s="72">
        <v>4993</v>
      </c>
      <c r="CA8" s="70">
        <v>3932</v>
      </c>
      <c r="CB8" s="71" t="s">
        <v>110</v>
      </c>
      <c r="CC8" s="71" t="s">
        <v>110</v>
      </c>
      <c r="CD8" s="71" t="s">
        <v>110</v>
      </c>
      <c r="CE8" s="71" t="s">
        <v>110</v>
      </c>
      <c r="CF8" s="71" t="s">
        <v>110</v>
      </c>
      <c r="CG8" s="71" t="s">
        <v>110</v>
      </c>
      <c r="CH8" s="71" t="s">
        <v>110</v>
      </c>
      <c r="CI8" s="71" t="s">
        <v>110</v>
      </c>
      <c r="CJ8" s="71" t="s">
        <v>110</v>
      </c>
      <c r="CK8" s="71" t="s">
        <v>110</v>
      </c>
      <c r="CL8" s="68" t="s">
        <v>110</v>
      </c>
      <c r="CM8" s="70">
        <v>0</v>
      </c>
      <c r="CN8" s="70">
        <v>652929</v>
      </c>
      <c r="CO8" s="71" t="s">
        <v>110</v>
      </c>
      <c r="CP8" s="71" t="s">
        <v>110</v>
      </c>
      <c r="CQ8" s="71" t="s">
        <v>110</v>
      </c>
      <c r="CR8" s="71" t="s">
        <v>110</v>
      </c>
      <c r="CS8" s="71" t="s">
        <v>110</v>
      </c>
      <c r="CT8" s="71" t="s">
        <v>110</v>
      </c>
      <c r="CU8" s="71" t="s">
        <v>110</v>
      </c>
      <c r="CV8" s="71" t="s">
        <v>110</v>
      </c>
      <c r="CW8" s="71" t="s">
        <v>110</v>
      </c>
      <c r="CX8" s="71" t="s">
        <v>110</v>
      </c>
      <c r="CY8" s="68" t="s">
        <v>110</v>
      </c>
      <c r="CZ8" s="71">
        <v>54.3</v>
      </c>
      <c r="DA8" s="71">
        <v>20.399999999999999</v>
      </c>
      <c r="DB8" s="71">
        <v>0</v>
      </c>
      <c r="DC8" s="71">
        <v>0</v>
      </c>
      <c r="DD8" s="71">
        <v>0</v>
      </c>
      <c r="DE8" s="71">
        <v>320.39999999999998</v>
      </c>
      <c r="DF8" s="71">
        <v>243</v>
      </c>
      <c r="DG8" s="71">
        <v>193.1</v>
      </c>
      <c r="DH8" s="71">
        <v>163.69999999999999</v>
      </c>
      <c r="DI8" s="71">
        <v>117.8</v>
      </c>
      <c r="DJ8" s="68">
        <v>183.4</v>
      </c>
      <c r="DK8" s="71">
        <v>138.4</v>
      </c>
      <c r="DL8" s="71">
        <v>141.5</v>
      </c>
      <c r="DM8" s="71">
        <v>141.1</v>
      </c>
      <c r="DN8" s="71">
        <v>134.5</v>
      </c>
      <c r="DO8" s="71">
        <v>106.6</v>
      </c>
      <c r="DP8" s="71">
        <v>184.7</v>
      </c>
      <c r="DQ8" s="71">
        <v>184.1</v>
      </c>
      <c r="DR8" s="71">
        <v>188.2</v>
      </c>
      <c r="DS8" s="71">
        <v>184.2</v>
      </c>
      <c r="DT8" s="71">
        <v>153.80000000000001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119</v>
      </c>
      <c r="C10" s="78" t="s">
        <v>120</v>
      </c>
      <c r="D10" s="78" t="s">
        <v>121</v>
      </c>
      <c r="E10" s="78" t="s">
        <v>122</v>
      </c>
      <c r="F10" s="78" t="s">
        <v>123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2022-01-12T08:25:28Z</cp:lastPrinted>
  <dcterms:created xsi:type="dcterms:W3CDTF">2021-12-17T06:05:35Z</dcterms:created>
  <dcterms:modified xsi:type="dcterms:W3CDTF">2022-01-12T08:25:30Z</dcterms:modified>
  <cp:category/>
</cp:coreProperties>
</file>