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7_道路計画課\02_計画係（自転車）\01_駐車場\01_令和３年度\02_照会回答・要望・依頼\44_令和２年度決算　経営比較分析\"/>
    </mc:Choice>
  </mc:AlternateContent>
  <workbookProtection workbookAlgorithmName="SHA-512" workbookHashValue="BLi205mGHVnxbUkiHu6MrLAih4BCKPDJ6aBOUeF8i4aPcbQK+hewCzxg4ZFPBnKEpF9cJZkwHVZrNy56HvmdWA==" workbookSaltValue="NJaxtlxRTPZdfS2M/8JEx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MA51" i="4"/>
  <c r="CS30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BG51" i="4"/>
  <c r="BG30" i="4"/>
  <c r="LE76" i="4"/>
  <c r="KO30" i="4"/>
  <c r="AV76" i="4"/>
  <c r="KO51" i="4"/>
  <c r="FX51" i="4"/>
  <c r="HP76" i="4"/>
  <c r="FX30" i="4"/>
  <c r="HA76" i="4"/>
  <c r="AN51" i="4"/>
  <c r="FE30" i="4"/>
  <c r="JV51" i="4"/>
  <c r="AN30" i="4"/>
  <c r="AG76" i="4"/>
  <c r="KP76" i="4"/>
  <c r="FE51" i="4"/>
  <c r="JV30" i="4"/>
  <c r="R76" i="4"/>
  <c r="KA76" i="4"/>
  <c r="EL51" i="4"/>
  <c r="JC30" i="4"/>
  <c r="U30" i="4"/>
  <c r="JC51" i="4"/>
  <c r="GL76" i="4"/>
  <c r="U51" i="4"/>
  <c r="EL30" i="4"/>
</calcChain>
</file>

<file path=xl/sharedStrings.xml><?xml version="1.0" encoding="utf-8"?>
<sst xmlns="http://schemas.openxmlformats.org/spreadsheetml/2006/main" count="278" uniqueCount="132">
  <si>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</si>
  <si>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</si>
  <si>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</si>
  <si>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</si>
  <si>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</si>
  <si>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</si>
  <si>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</si>
  <si>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</si>
  <si>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</si>
  <si>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</si>
  <si>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</si>
  <si>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</si>
  <si>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</si>
  <si>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</si>
  <si>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</si>
  <si>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</si>
  <si>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</si>
  <si>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</si>
  <si>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</si>
  <si>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</si>
  <si>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</si>
  <si>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</si>
  <si>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</si>
  <si>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</si>
  <si>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</si>
  <si>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</si>
  <si>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</si>
  <si>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</si>
  <si>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</si>
  <si>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</si>
  <si>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</si>
  <si>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</si>
  <si>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</si>
  <si>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</si>
  <si>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</si>
  <si>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</si>
  <si>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</si>
  <si>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</si>
  <si>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</si>
  <si>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</si>
  <si>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</si>
  <si>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</si>
  <si>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</si>
  <si>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</si>
  <si>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</si>
  <si>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</si>
  <si>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</si>
  <si>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</si>
  <si>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</si>
  <si>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</si>
  <si>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</si>
  <si>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</si>
  <si>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</si>
  <si>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</si>
  <si>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</si>
  <si>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</si>
  <si>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</si>
  <si>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</si>
  <si>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</si>
  <si>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</si>
  <si>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</si>
  <si>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</si>
  <si>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</si>
  <si>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</si>
  <si>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</si>
  <si>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</si>
  <si>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</si>
  <si>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</si>
  <si>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</si>
  <si>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</si>
  <si>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</si>
  <si>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</si>
  <si>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</si>
  <si>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</si>
  <si>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</si>
  <si>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</si>
  <si>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</si>
  <si>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</si>
  <si>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</si>
  <si>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</si>
  <si>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</si>
  <si>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</si>
  <si>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</si>
  <si>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</si>
  <si>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</si>
  <si>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</si>
  <si>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</si>
  <si>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</si>
  <si>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</si>
  <si>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</si>
  <si>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</si>
  <si>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</si>
  <si>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</si>
  <si>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</si>
  <si>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</si>
  <si>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</si>
  <si>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</si>
  <si>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</si>
  <si>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</si>
  <si>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</si>
  <si>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</si>
  <si>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</si>
  <si>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</si>
  <si>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</si>
  <si>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</si>
  <si>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</si>
  <si>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</si>
  <si>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</si>
  <si>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</si>
  <si>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</si>
  <si>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</si>
  <si>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長田北町駐車場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</si>
  <si>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</si>
  <si>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</si>
  <si>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</si>
  <si>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</si>
  <si>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</si>
  <si>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</si>
  <si>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</si>
  <si>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</si>
  <si>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</si>
  <si>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</si>
  <si>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</si>
  <si>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</si>
  <si>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</si>
  <si>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</si>
  <si>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</si>
  <si>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</si>
  <si>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①収益的収支比率について、前年度から減少している。100%を下回る赤字であり、類似施設の平均値を下回っている。
④売上高GOP比率、⑤EBITDAについても、大規模修繕工事を実施した関係で、前年度から大幅に減少している。
併設の長田区役所以外に集客施設が少なく、大幅な需要増加は厳しい。コスト削減等で収益構造の改善に努めていく。</t>
    <rPh sb="13" eb="15">
      <t>ゼンネン</t>
    </rPh>
    <rPh sb="18" eb="20">
      <t>ゲンショウ</t>
    </rPh>
    <rPh sb="79" eb="82">
      <t>ダイキボ</t>
    </rPh>
    <rPh sb="82" eb="84">
      <t>シュウゼン</t>
    </rPh>
    <rPh sb="84" eb="86">
      <t>コウジ</t>
    </rPh>
    <rPh sb="87" eb="89">
      <t>ジッシ</t>
    </rPh>
    <rPh sb="91" eb="93">
      <t>カンケイ</t>
    </rPh>
    <rPh sb="95" eb="98">
      <t>ゼンネンド</t>
    </rPh>
    <rPh sb="100" eb="102">
      <t>オオハバ</t>
    </rPh>
    <rPh sb="103" eb="105">
      <t>ゲンショウ</t>
    </rPh>
    <phoneticPr fontId="5"/>
  </si>
  <si>
    <t>⑪稼働率については、併設の長田区役所利用者が多い為、新型コロナウイルス感染症拡大の影響をほとんど受けていない。類似施設の平均値も上回っている。
需要増加は厳しい状況だが、稼働率の向上に努めていく。</t>
    <rPh sb="18" eb="21">
      <t>リヨウシャ</t>
    </rPh>
    <rPh sb="22" eb="23">
      <t>オオ</t>
    </rPh>
    <rPh sb="24" eb="25">
      <t>タメ</t>
    </rPh>
    <rPh sb="26" eb="28">
      <t>シンガタ</t>
    </rPh>
    <rPh sb="35" eb="38">
      <t>カンセンショウ</t>
    </rPh>
    <rPh sb="38" eb="40">
      <t>カクダイ</t>
    </rPh>
    <rPh sb="41" eb="43">
      <t>エイキョウ</t>
    </rPh>
    <rPh sb="48" eb="49">
      <t>ウ</t>
    </rPh>
    <rPh sb="64" eb="65">
      <t>ウエ</t>
    </rPh>
    <phoneticPr fontId="5"/>
  </si>
  <si>
    <t>長田区役所への来庁等の短時間利用者が多く、収益増への寄与度が低いと考えられる。
令和元年度から新たな取組みとしてカーシェアリング事業を開始した。引き続き指定管理者と連携しながら、収益の増加及び安定化を目指していく。</t>
    <phoneticPr fontId="5"/>
  </si>
  <si>
    <t>⑧設備投資見込額について、供用開始が平成５年と比較的新しく、他駐車場と比べると少ない。引き続き必要な設備更新に対する投資を計画的に実施していく。
⑩企業債残高対料金収入比率は０である。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</si>
</sst>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99.6</c:v>
                </c:pt>
                <c:pt idx="1">
                  <c:v>100.9</c:v>
                </c:pt>
                <c:pt idx="2">
                  <c:v>68.5</c:v>
                </c:pt>
                <c:pt idx="3">
                  <c:v>79.599999999999994</c:v>
                </c:pt>
                <c:pt idx="4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6-4EAA-BA2E-A1F9536DE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6-4EAA-BA2E-A1F9536DE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1-4CEB-B830-62F9D037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1-4CEB-B830-62F9D037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215-43D2-9AFA-5D1098E87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5-43D2-9AFA-5D1098E87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EDB-4123-9EEE-6B1382548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B-4123-9EEE-6B1382548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A-417D-A29C-8B186F264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A-417D-A29C-8B186F264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5-4F1D-B17C-8337E1ED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5-4F1D-B17C-8337E1ED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167.1</c:v>
                </c:pt>
                <c:pt idx="1">
                  <c:v>165.8</c:v>
                </c:pt>
                <c:pt idx="2">
                  <c:v>150.69999999999999</c:v>
                </c:pt>
                <c:pt idx="3">
                  <c:v>149.30000000000001</c:v>
                </c:pt>
                <c:pt idx="4">
                  <c:v>145.19999999999999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97C-8576-47D48D92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7-497C-8576-47D48D92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-2.6</c:v>
                </c:pt>
                <c:pt idx="1">
                  <c:v>0.9</c:v>
                </c:pt>
                <c:pt idx="2">
                  <c:v>-47.7</c:v>
                </c:pt>
                <c:pt idx="3">
                  <c:v>-27.3</c:v>
                </c:pt>
                <c:pt idx="4">
                  <c:v>-81.099999999999994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3-404B-B634-CA4FC740C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C3-404B-B634-CA4FC740C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-108</c:v>
                </c:pt>
                <c:pt idx="1">
                  <c:v>225</c:v>
                </c:pt>
                <c:pt idx="2">
                  <c:v>-10745</c:v>
                </c:pt>
                <c:pt idx="3">
                  <c:v>-5957</c:v>
                </c:pt>
                <c:pt idx="4">
                  <c:v>-19673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0-4B6A-8597-C453C5FF4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0-4B6A-8597-C453C5FF4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61" zoomScale="80" zoomScaleNormal="8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兵庫県神戸市　長田北町駐車場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5661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146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99.6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100.9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68.5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79.599999999999994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55.2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167.1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165.8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150.69999999999999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149.30000000000001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145.19999999999999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142.1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153.30000000000001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137.6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127.8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4.5999999999999996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6.6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165.8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-2.6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0.9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-47.7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-27.3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-81.099999999999994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-108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225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-10745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-5957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-19673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46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67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14.1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5.4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0.3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-8.8000000000000007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-26.1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20639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17398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17894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5568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2220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98184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151.5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137.6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112.5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119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145.19999999999999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PwnRhDAkiJ5w7ygE3i6eQfq7g4lkoFPt0wrCnKrqTzQbCGRtx6hVIN7weZY+lHEvaDERxc/tmMdg70uInCDwQ==" saltValue="j2rWuqFleYu9qbcthBWJy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89</v>
      </c>
      <c r="AW5" s="59" t="s">
        <v>90</v>
      </c>
      <c r="AX5" s="59" t="s">
        <v>100</v>
      </c>
      <c r="AY5" s="59" t="s">
        <v>101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102</v>
      </c>
      <c r="BG5" s="59" t="s">
        <v>89</v>
      </c>
      <c r="BH5" s="59" t="s">
        <v>90</v>
      </c>
      <c r="BI5" s="59" t="s">
        <v>103</v>
      </c>
      <c r="BJ5" s="59" t="s">
        <v>101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104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90</v>
      </c>
      <c r="CE5" s="59" t="s">
        <v>103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105</v>
      </c>
      <c r="CR5" s="59" t="s">
        <v>91</v>
      </c>
      <c r="CS5" s="59" t="s">
        <v>101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103</v>
      </c>
      <c r="DD5" s="59" t="s">
        <v>101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106</v>
      </c>
      <c r="B6" s="60">
        <f>B8</f>
        <v>2020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兵庫県神戸市</v>
      </c>
      <c r="I6" s="60" t="str">
        <f t="shared" si="1"/>
        <v>長田北町駐車場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27</v>
      </c>
      <c r="S6" s="62" t="str">
        <f t="shared" si="1"/>
        <v>公共施設</v>
      </c>
      <c r="T6" s="62" t="str">
        <f t="shared" si="1"/>
        <v>無</v>
      </c>
      <c r="U6" s="63">
        <f t="shared" si="1"/>
        <v>5661</v>
      </c>
      <c r="V6" s="63">
        <f t="shared" si="1"/>
        <v>146</v>
      </c>
      <c r="W6" s="63">
        <f t="shared" si="1"/>
        <v>300</v>
      </c>
      <c r="X6" s="62" t="str">
        <f t="shared" si="1"/>
        <v>代行制</v>
      </c>
      <c r="Y6" s="64">
        <f>IF(Y8="-",NA(),Y8)</f>
        <v>99.6</v>
      </c>
      <c r="Z6" s="64">
        <f t="shared" ref="Z6:AH6" si="2">IF(Z8="-",NA(),Z8)</f>
        <v>100.9</v>
      </c>
      <c r="AA6" s="64">
        <f t="shared" si="2"/>
        <v>68.5</v>
      </c>
      <c r="AB6" s="64">
        <f t="shared" si="2"/>
        <v>79.599999999999994</v>
      </c>
      <c r="AC6" s="64">
        <f t="shared" si="2"/>
        <v>55.2</v>
      </c>
      <c r="AD6" s="64">
        <f t="shared" si="2"/>
        <v>142.1</v>
      </c>
      <c r="AE6" s="64">
        <f t="shared" si="2"/>
        <v>135.1</v>
      </c>
      <c r="AF6" s="64">
        <f t="shared" si="2"/>
        <v>153.30000000000001</v>
      </c>
      <c r="AG6" s="64">
        <f t="shared" si="2"/>
        <v>137.6</v>
      </c>
      <c r="AH6" s="64">
        <f t="shared" si="2"/>
        <v>127.8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4.5999999999999996</v>
      </c>
      <c r="AQ6" s="64">
        <f t="shared" si="3"/>
        <v>3.9</v>
      </c>
      <c r="AR6" s="64">
        <f t="shared" si="3"/>
        <v>4.2</v>
      </c>
      <c r="AS6" s="64">
        <f t="shared" si="3"/>
        <v>6.6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42</v>
      </c>
      <c r="BA6" s="65">
        <f t="shared" si="4"/>
        <v>45</v>
      </c>
      <c r="BB6" s="65">
        <f t="shared" si="4"/>
        <v>47</v>
      </c>
      <c r="BC6" s="65">
        <f t="shared" si="4"/>
        <v>46</v>
      </c>
      <c r="BD6" s="65">
        <f t="shared" si="4"/>
        <v>67</v>
      </c>
      <c r="BE6" s="63" t="str">
        <f>IF(BE8="-","",IF(BE8="-","【-】","【"&amp;SUBSTITUTE(TEXT(BE8,"#,##0"),"-","△")&amp;"】"))</f>
        <v>【2,345】</v>
      </c>
      <c r="BF6" s="64">
        <f>IF(BF8="-",NA(),BF8)</f>
        <v>-2.6</v>
      </c>
      <c r="BG6" s="64">
        <f t="shared" ref="BG6:BO6" si="5">IF(BG8="-",NA(),BG8)</f>
        <v>0.9</v>
      </c>
      <c r="BH6" s="64">
        <f t="shared" si="5"/>
        <v>-47.7</v>
      </c>
      <c r="BI6" s="64">
        <f t="shared" si="5"/>
        <v>-27.3</v>
      </c>
      <c r="BJ6" s="64">
        <f t="shared" si="5"/>
        <v>-81.099999999999994</v>
      </c>
      <c r="BK6" s="64">
        <f t="shared" si="5"/>
        <v>14.1</v>
      </c>
      <c r="BL6" s="64">
        <f t="shared" si="5"/>
        <v>5.4</v>
      </c>
      <c r="BM6" s="64">
        <f t="shared" si="5"/>
        <v>0.3</v>
      </c>
      <c r="BN6" s="64">
        <f t="shared" si="5"/>
        <v>-8.8000000000000007</v>
      </c>
      <c r="BO6" s="64">
        <f t="shared" si="5"/>
        <v>-26.1</v>
      </c>
      <c r="BP6" s="61" t="str">
        <f>IF(BP8="-","",IF(BP8="-","【-】","【"&amp;SUBSTITUTE(TEXT(BP8,"#,##0.0"),"-","△")&amp;"】"))</f>
        <v>【△65.9】</v>
      </c>
      <c r="BQ6" s="65">
        <f>IF(BQ8="-",NA(),BQ8)</f>
        <v>-108</v>
      </c>
      <c r="BR6" s="65">
        <f t="shared" ref="BR6:BZ6" si="6">IF(BR8="-",NA(),BR8)</f>
        <v>225</v>
      </c>
      <c r="BS6" s="65">
        <f t="shared" si="6"/>
        <v>-10745</v>
      </c>
      <c r="BT6" s="65">
        <f t="shared" si="6"/>
        <v>-5957</v>
      </c>
      <c r="BU6" s="65">
        <f t="shared" si="6"/>
        <v>-19673</v>
      </c>
      <c r="BV6" s="65">
        <f t="shared" si="6"/>
        <v>20639</v>
      </c>
      <c r="BW6" s="65">
        <f t="shared" si="6"/>
        <v>17398</v>
      </c>
      <c r="BX6" s="65">
        <f t="shared" si="6"/>
        <v>17894</v>
      </c>
      <c r="BY6" s="65">
        <f t="shared" si="6"/>
        <v>5568</v>
      </c>
      <c r="BZ6" s="65">
        <f t="shared" si="6"/>
        <v>2220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0</v>
      </c>
      <c r="CN6" s="63">
        <f t="shared" si="7"/>
        <v>98184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151.5</v>
      </c>
      <c r="DF6" s="64">
        <f t="shared" si="8"/>
        <v>137.6</v>
      </c>
      <c r="DG6" s="64">
        <f t="shared" si="8"/>
        <v>112.5</v>
      </c>
      <c r="DH6" s="64">
        <f t="shared" si="8"/>
        <v>119</v>
      </c>
      <c r="DI6" s="64">
        <f t="shared" si="8"/>
        <v>145.19999999999999</v>
      </c>
      <c r="DJ6" s="61" t="str">
        <f>IF(DJ8="-","",IF(DJ8="-","【-】","【"&amp;SUBSTITUTE(TEXT(DJ8,"#,##0.0"),"-","△")&amp;"】"))</f>
        <v>【183.4】</v>
      </c>
      <c r="DK6" s="64">
        <f>IF(DK8="-",NA(),DK8)</f>
        <v>167.1</v>
      </c>
      <c r="DL6" s="64">
        <f t="shared" ref="DL6:DT6" si="9">IF(DL8="-",NA(),DL8)</f>
        <v>165.8</v>
      </c>
      <c r="DM6" s="64">
        <f t="shared" si="9"/>
        <v>150.69999999999999</v>
      </c>
      <c r="DN6" s="64">
        <f t="shared" si="9"/>
        <v>149.30000000000001</v>
      </c>
      <c r="DO6" s="64">
        <f t="shared" si="9"/>
        <v>145.19999999999999</v>
      </c>
      <c r="DP6" s="64">
        <f t="shared" si="9"/>
        <v>168.2</v>
      </c>
      <c r="DQ6" s="64">
        <f t="shared" si="9"/>
        <v>165.8</v>
      </c>
      <c r="DR6" s="64">
        <f t="shared" si="9"/>
        <v>164.3</v>
      </c>
      <c r="DS6" s="64">
        <f t="shared" si="9"/>
        <v>158</v>
      </c>
      <c r="DT6" s="64">
        <f t="shared" si="9"/>
        <v>131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108</v>
      </c>
      <c r="B7" s="60">
        <f t="shared" ref="B7:X7" si="10">B8</f>
        <v>2020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兵庫県　神戸市</v>
      </c>
      <c r="I7" s="60" t="str">
        <f t="shared" si="10"/>
        <v>長田北町駐車場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27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5661</v>
      </c>
      <c r="V7" s="63">
        <f t="shared" si="10"/>
        <v>146</v>
      </c>
      <c r="W7" s="63">
        <f t="shared" si="10"/>
        <v>300</v>
      </c>
      <c r="X7" s="62" t="str">
        <f t="shared" si="10"/>
        <v>代行制</v>
      </c>
      <c r="Y7" s="64">
        <f>Y8</f>
        <v>99.6</v>
      </c>
      <c r="Z7" s="64">
        <f t="shared" ref="Z7:AH7" si="11">Z8</f>
        <v>100.9</v>
      </c>
      <c r="AA7" s="64">
        <f t="shared" si="11"/>
        <v>68.5</v>
      </c>
      <c r="AB7" s="64">
        <f t="shared" si="11"/>
        <v>79.599999999999994</v>
      </c>
      <c r="AC7" s="64">
        <f t="shared" si="11"/>
        <v>55.2</v>
      </c>
      <c r="AD7" s="64">
        <f t="shared" si="11"/>
        <v>142.1</v>
      </c>
      <c r="AE7" s="64">
        <f t="shared" si="11"/>
        <v>135.1</v>
      </c>
      <c r="AF7" s="64">
        <f t="shared" si="11"/>
        <v>153.30000000000001</v>
      </c>
      <c r="AG7" s="64">
        <f t="shared" si="11"/>
        <v>137.6</v>
      </c>
      <c r="AH7" s="64">
        <f t="shared" si="11"/>
        <v>127.8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4.5999999999999996</v>
      </c>
      <c r="AQ7" s="64">
        <f t="shared" si="12"/>
        <v>3.9</v>
      </c>
      <c r="AR7" s="64">
        <f t="shared" si="12"/>
        <v>4.2</v>
      </c>
      <c r="AS7" s="64">
        <f t="shared" si="12"/>
        <v>6.6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42</v>
      </c>
      <c r="BA7" s="65">
        <f t="shared" si="13"/>
        <v>45</v>
      </c>
      <c r="BB7" s="65">
        <f t="shared" si="13"/>
        <v>47</v>
      </c>
      <c r="BC7" s="65">
        <f t="shared" si="13"/>
        <v>46</v>
      </c>
      <c r="BD7" s="65">
        <f t="shared" si="13"/>
        <v>67</v>
      </c>
      <c r="BE7" s="63"/>
      <c r="BF7" s="64">
        <f>BF8</f>
        <v>-2.6</v>
      </c>
      <c r="BG7" s="64">
        <f t="shared" ref="BG7:BO7" si="14">BG8</f>
        <v>0.9</v>
      </c>
      <c r="BH7" s="64">
        <f t="shared" si="14"/>
        <v>-47.7</v>
      </c>
      <c r="BI7" s="64">
        <f t="shared" si="14"/>
        <v>-27.3</v>
      </c>
      <c r="BJ7" s="64">
        <f t="shared" si="14"/>
        <v>-81.099999999999994</v>
      </c>
      <c r="BK7" s="64">
        <f t="shared" si="14"/>
        <v>14.1</v>
      </c>
      <c r="BL7" s="64">
        <f t="shared" si="14"/>
        <v>5.4</v>
      </c>
      <c r="BM7" s="64">
        <f t="shared" si="14"/>
        <v>0.3</v>
      </c>
      <c r="BN7" s="64">
        <f t="shared" si="14"/>
        <v>-8.8000000000000007</v>
      </c>
      <c r="BO7" s="64">
        <f t="shared" si="14"/>
        <v>-26.1</v>
      </c>
      <c r="BP7" s="61"/>
      <c r="BQ7" s="65">
        <f>BQ8</f>
        <v>-108</v>
      </c>
      <c r="BR7" s="65">
        <f t="shared" ref="BR7:BZ7" si="15">BR8</f>
        <v>225</v>
      </c>
      <c r="BS7" s="65">
        <f t="shared" si="15"/>
        <v>-10745</v>
      </c>
      <c r="BT7" s="65">
        <f t="shared" si="15"/>
        <v>-5957</v>
      </c>
      <c r="BU7" s="65">
        <f t="shared" si="15"/>
        <v>-19673</v>
      </c>
      <c r="BV7" s="65">
        <f t="shared" si="15"/>
        <v>20639</v>
      </c>
      <c r="BW7" s="65">
        <f t="shared" si="15"/>
        <v>17398</v>
      </c>
      <c r="BX7" s="65">
        <f t="shared" si="15"/>
        <v>17894</v>
      </c>
      <c r="BY7" s="65">
        <f t="shared" si="15"/>
        <v>5568</v>
      </c>
      <c r="BZ7" s="65">
        <f t="shared" si="15"/>
        <v>2220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0</v>
      </c>
      <c r="CN7" s="63">
        <f>CN8</f>
        <v>98184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151.5</v>
      </c>
      <c r="DF7" s="64">
        <f t="shared" si="16"/>
        <v>137.6</v>
      </c>
      <c r="DG7" s="64">
        <f t="shared" si="16"/>
        <v>112.5</v>
      </c>
      <c r="DH7" s="64">
        <f t="shared" si="16"/>
        <v>119</v>
      </c>
      <c r="DI7" s="64">
        <f t="shared" si="16"/>
        <v>145.19999999999999</v>
      </c>
      <c r="DJ7" s="61"/>
      <c r="DK7" s="64">
        <f>DK8</f>
        <v>167.1</v>
      </c>
      <c r="DL7" s="64">
        <f t="shared" ref="DL7:DT7" si="17">DL8</f>
        <v>165.8</v>
      </c>
      <c r="DM7" s="64">
        <f t="shared" si="17"/>
        <v>150.69999999999999</v>
      </c>
      <c r="DN7" s="64">
        <f t="shared" si="17"/>
        <v>149.30000000000001</v>
      </c>
      <c r="DO7" s="64">
        <f t="shared" si="17"/>
        <v>145.19999999999999</v>
      </c>
      <c r="DP7" s="64">
        <f t="shared" si="17"/>
        <v>168.2</v>
      </c>
      <c r="DQ7" s="64">
        <f t="shared" si="17"/>
        <v>165.8</v>
      </c>
      <c r="DR7" s="64">
        <f t="shared" si="17"/>
        <v>164.3</v>
      </c>
      <c r="DS7" s="64">
        <f t="shared" si="17"/>
        <v>158</v>
      </c>
      <c r="DT7" s="64">
        <f t="shared" si="17"/>
        <v>131</v>
      </c>
      <c r="DU7" s="61"/>
    </row>
    <row r="8" spans="1:125" s="66" customFormat="1" x14ac:dyDescent="0.15">
      <c r="A8" s="49"/>
      <c r="B8" s="67">
        <v>2020</v>
      </c>
      <c r="C8" s="67">
        <v>281000</v>
      </c>
      <c r="D8" s="67">
        <v>47</v>
      </c>
      <c r="E8" s="67">
        <v>14</v>
      </c>
      <c r="F8" s="67">
        <v>0</v>
      </c>
      <c r="G8" s="67">
        <v>7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27</v>
      </c>
      <c r="S8" s="69" t="s">
        <v>120</v>
      </c>
      <c r="T8" s="69" t="s">
        <v>121</v>
      </c>
      <c r="U8" s="70">
        <v>5661</v>
      </c>
      <c r="V8" s="70">
        <v>146</v>
      </c>
      <c r="W8" s="70">
        <v>300</v>
      </c>
      <c r="X8" s="69" t="s">
        <v>122</v>
      </c>
      <c r="Y8" s="71">
        <v>99.6</v>
      </c>
      <c r="Z8" s="71">
        <v>100.9</v>
      </c>
      <c r="AA8" s="71">
        <v>68.5</v>
      </c>
      <c r="AB8" s="71">
        <v>79.599999999999994</v>
      </c>
      <c r="AC8" s="71">
        <v>55.2</v>
      </c>
      <c r="AD8" s="71">
        <v>142.1</v>
      </c>
      <c r="AE8" s="71">
        <v>135.1</v>
      </c>
      <c r="AF8" s="71">
        <v>153.30000000000001</v>
      </c>
      <c r="AG8" s="71">
        <v>137.6</v>
      </c>
      <c r="AH8" s="71">
        <v>127.8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4.5999999999999996</v>
      </c>
      <c r="AQ8" s="71">
        <v>3.9</v>
      </c>
      <c r="AR8" s="71">
        <v>4.2</v>
      </c>
      <c r="AS8" s="71">
        <v>6.6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42</v>
      </c>
      <c r="BA8" s="72">
        <v>45</v>
      </c>
      <c r="BB8" s="72">
        <v>47</v>
      </c>
      <c r="BC8" s="72">
        <v>46</v>
      </c>
      <c r="BD8" s="72">
        <v>67</v>
      </c>
      <c r="BE8" s="72">
        <v>2345</v>
      </c>
      <c r="BF8" s="71">
        <v>-2.6</v>
      </c>
      <c r="BG8" s="71">
        <v>0.9</v>
      </c>
      <c r="BH8" s="71">
        <v>-47.7</v>
      </c>
      <c r="BI8" s="71">
        <v>-27.3</v>
      </c>
      <c r="BJ8" s="71">
        <v>-81.099999999999994</v>
      </c>
      <c r="BK8" s="71">
        <v>14.1</v>
      </c>
      <c r="BL8" s="71">
        <v>5.4</v>
      </c>
      <c r="BM8" s="71">
        <v>0.3</v>
      </c>
      <c r="BN8" s="71">
        <v>-8.8000000000000007</v>
      </c>
      <c r="BO8" s="71">
        <v>-26.1</v>
      </c>
      <c r="BP8" s="68">
        <v>-65.900000000000006</v>
      </c>
      <c r="BQ8" s="72">
        <v>-108</v>
      </c>
      <c r="BR8" s="72">
        <v>225</v>
      </c>
      <c r="BS8" s="72">
        <v>-10745</v>
      </c>
      <c r="BT8" s="73">
        <v>-5957</v>
      </c>
      <c r="BU8" s="73">
        <v>-19673</v>
      </c>
      <c r="BV8" s="72">
        <v>20639</v>
      </c>
      <c r="BW8" s="72">
        <v>17398</v>
      </c>
      <c r="BX8" s="72">
        <v>17894</v>
      </c>
      <c r="BY8" s="72">
        <v>5568</v>
      </c>
      <c r="BZ8" s="72">
        <v>2220</v>
      </c>
      <c r="CA8" s="70">
        <v>3932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0</v>
      </c>
      <c r="CN8" s="70">
        <v>98184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151.5</v>
      </c>
      <c r="DF8" s="71">
        <v>137.6</v>
      </c>
      <c r="DG8" s="71">
        <v>112.5</v>
      </c>
      <c r="DH8" s="71">
        <v>119</v>
      </c>
      <c r="DI8" s="71">
        <v>145.19999999999999</v>
      </c>
      <c r="DJ8" s="68">
        <v>183.4</v>
      </c>
      <c r="DK8" s="71">
        <v>167.1</v>
      </c>
      <c r="DL8" s="71">
        <v>165.8</v>
      </c>
      <c r="DM8" s="71">
        <v>150.69999999999999</v>
      </c>
      <c r="DN8" s="71">
        <v>149.30000000000001</v>
      </c>
      <c r="DO8" s="71">
        <v>145.19999999999999</v>
      </c>
      <c r="DP8" s="71">
        <v>168.2</v>
      </c>
      <c r="DQ8" s="71">
        <v>165.8</v>
      </c>
      <c r="DR8" s="71">
        <v>164.3</v>
      </c>
      <c r="DS8" s="71">
        <v>158</v>
      </c>
      <c r="DT8" s="71">
        <v>131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2022-01-12T08:27:01Z</cp:lastPrinted>
  <dcterms:created xsi:type="dcterms:W3CDTF">2021-12-17T06:05:39Z</dcterms:created>
  <dcterms:modified xsi:type="dcterms:W3CDTF">2022-01-12T08:27:05Z</dcterms:modified>
  <cp:category/>
</cp:coreProperties>
</file>