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12_建設局\07_道路計画課\02_計画係（自転車）\01_駐車場\01_令和３年度\02_照会回答・要望・依頼\44_令和２年度決算　経営比較分析\"/>
    </mc:Choice>
  </mc:AlternateContent>
  <workbookProtection workbookAlgorithmName="SHA-512" workbookHashValue="7N7SamcFXcZXBezXaQdF9/LcQsk+MbHKFvMchlDVssTeT5rSJES/0jjt6JsVtwvVnC/JxYCG90cfce4JhvsIRg==" workbookSaltValue="cgYVVUAeoMBuHS1dFZ4UA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BZ76" i="4"/>
  <c r="IT76" i="4"/>
  <c r="CS51" i="4"/>
  <c r="HJ30" i="4"/>
  <c r="CS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30" i="4"/>
  <c r="KO30" i="4"/>
  <c r="FX30" i="4"/>
  <c r="AV76" i="4"/>
  <c r="KO51" i="4"/>
  <c r="LE76" i="4"/>
  <c r="FX51" i="4"/>
  <c r="HP76" i="4"/>
  <c r="BG51" i="4"/>
  <c r="KP76" i="4"/>
  <c r="HA76" i="4"/>
  <c r="AN51" i="4"/>
  <c r="FE30" i="4"/>
  <c r="AN30" i="4"/>
  <c r="AG76" i="4"/>
  <c r="FE51" i="4"/>
  <c r="JV30" i="4"/>
  <c r="JV51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<sst xmlns="http://schemas.openxmlformats.org/spreadsheetml/2006/main" count="278" uniqueCount="142">
  <si>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</si>
  <si>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</si>
  <si>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</si>
  <si>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</si>
  <si>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</si>
  <si>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</si>
  <si>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</si>
  <si>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</si>
  <si>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</si>
  <si>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</si>
  <si>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</si>
  <si>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</si>
  <si>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</si>
  <si>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</si>
  <si>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</si>
  <si>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</si>
  <si>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</si>
  <si>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</si>
  <si>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</si>
  <si>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</si>
  <si>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</si>
  <si>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</si>
  <si>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</si>
  <si>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</si>
  <si>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</si>
  <si>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</si>
  <si>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</si>
  <si>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</si>
  <si>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</si>
  <si>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</si>
  <si>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</si>
  <si>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</si>
  <si>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</si>
  <si>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</si>
  <si>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</si>
  <si>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</si>
  <si>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</si>
  <si>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</si>
  <si>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</si>
  <si>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</si>
  <si>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</si>
  <si>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</si>
  <si>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</si>
  <si>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</si>
  <si>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</si>
  <si>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</si>
  <si>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</si>
  <si>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</si>
  <si>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</si>
  <si>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</si>
  <si>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</si>
  <si>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</si>
  <si>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</si>
  <si>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</si>
  <si>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</si>
  <si>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</si>
  <si>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</si>
  <si>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</si>
  <si>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</si>
  <si>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</si>
  <si>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</si>
  <si>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</si>
  <si>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</si>
  <si>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</si>
  <si>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</si>
  <si>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</si>
  <si>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</si>
  <si>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</si>
  <si>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</si>
  <si>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</si>
  <si>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</si>
  <si>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</si>
  <si>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</si>
  <si>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</si>
  <si>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</si>
  <si>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</si>
  <si>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</si>
  <si>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</si>
  <si>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</si>
  <si>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</si>
  <si>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</si>
  <si>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</si>
  <si>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</si>
  <si>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</si>
  <si>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</si>
  <si>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</si>
  <si>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</si>
  <si>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</si>
  <si>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</si>
  <si>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</si>
  <si>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</si>
  <si>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</si>
  <si>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</si>
  <si>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</si>
  <si>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</si>
  <si>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</si>
  <si>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</si>
  <si>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</si>
  <si>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</si>
  <si>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</si>
  <si>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</si>
  <si>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</si>
  <si>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</si>
  <si>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</si>
  <si>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</si>
  <si>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</si>
  <si>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</si>
  <si>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</si>
  <si>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</si>
  <si>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</si>
  <si>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</si>
  <si>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</si>
  <si>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</si>
  <si>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当該値(N-1)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</si>
  <si>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</si>
  <si>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</si>
  <si>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</si>
  <si>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</si>
  <si>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</si>
  <si>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</si>
  <si>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兵庫県　神戸市</t>
  </si>
  <si>
    <t>鈴蘭台駐車場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</si>
  <si>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</si>
  <si>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</si>
  <si>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</si>
  <si>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</si>
  <si>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</si>
  <si>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</si>
  <si>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</si>
  <si>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</si>
  <si>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</si>
  <si>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</si>
  <si>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</si>
  <si>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</si>
  <si>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</si>
  <si>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</si>
  <si>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</si>
  <si>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</si>
  <si>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⑧設備投資見込額については、供用開始が平成６年と比較的新しく、他駐車場と比べると少ない。引き続き必要な設備更新に対する投資を計画的に実施していく。
⑩企業債残高対料金収入比率は０である。</t>
    <phoneticPr fontId="5"/>
  </si>
  <si>
    <t>①収益的収支比率について、100%を超えており黒字である。
④売上高GOP⑤EBITDAについては、昨年度から大幅に減少しており、類似施設の平均値を大きく下回っている。
令和２年度は新型コロナウイルス感染症拡大の影響で、近隣の区民ホールが閉鎖され、駐車場需要がほぼ無かった事が原因と考えられる。</t>
    <rPh sb="74" eb="75">
      <t>オオ</t>
    </rPh>
    <rPh sb="85" eb="87">
      <t>レイワ</t>
    </rPh>
    <rPh sb="88" eb="90">
      <t>ネンド</t>
    </rPh>
    <rPh sb="91" eb="93">
      <t>シンガタ</t>
    </rPh>
    <rPh sb="100" eb="105">
      <t>カンセンショウカクダイ</t>
    </rPh>
    <rPh sb="106" eb="108">
      <t>エイキョウ</t>
    </rPh>
    <rPh sb="119" eb="121">
      <t>ヘイサ</t>
    </rPh>
    <rPh sb="124" eb="127">
      <t>チュウシャジョウ</t>
    </rPh>
    <rPh sb="132" eb="133">
      <t>ナ</t>
    </rPh>
    <rPh sb="136" eb="137">
      <t>コト</t>
    </rPh>
    <rPh sb="138" eb="140">
      <t>ゲンイン</t>
    </rPh>
    <rPh sb="141" eb="142">
      <t>カンガ</t>
    </rPh>
    <phoneticPr fontId="5"/>
  </si>
  <si>
    <t>⑪稼働率について、減少傾向にあり、令和２年度は新型コロナウイルス感染症拡大の影響で更に減少している。</t>
    <rPh sb="41" eb="42">
      <t>サラ</t>
    </rPh>
    <phoneticPr fontId="5"/>
  </si>
  <si>
    <t>北区役所の移転による需要減に伴い、今後経営状況は悪化していくと思われる。令和元年度から新たな取組みとしてカーシェアリング事業を開始した。引き続き指定管理者と連携しながら、収益構造の改善に取り組んでいく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</si>
</sst>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151.69999999999999</c:v>
                </c:pt>
                <c:pt idx="1">
                  <c:v>128</c:v>
                </c:pt>
                <c:pt idx="2">
                  <c:v>102.1</c:v>
                </c:pt>
                <c:pt idx="3">
                  <c:v>107.5</c:v>
                </c:pt>
                <c:pt idx="4">
                  <c:v>103.7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8-447B-A0EB-845A77608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142.1</c:v>
                </c:pt>
                <c:pt idx="1">
                  <c:v>135.1</c:v>
                </c:pt>
                <c:pt idx="2">
                  <c:v>153.30000000000001</c:v>
                </c:pt>
                <c:pt idx="3">
                  <c:v>137.6</c:v>
                </c:pt>
                <c:pt idx="4">
                  <c:v>127.8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88-447B-A0EB-845A77608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7-4C98-8A5A-D56EE46D8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151.5</c:v>
                </c:pt>
                <c:pt idx="1">
                  <c:v>137.6</c:v>
                </c:pt>
                <c:pt idx="2">
                  <c:v>112.5</c:v>
                </c:pt>
                <c:pt idx="3">
                  <c:v>119</c:v>
                </c:pt>
                <c:pt idx="4">
                  <c:v>145.19999999999999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7-4C98-8A5A-D56EE46D8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6FA-4728-B090-959E6452C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FA-4728-B090-959E6452C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61D-49D4-B334-C8FC70B94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1D-49D4-B334-C8FC70B94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C-4381-95B5-C29BCFDDA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4.5999999999999996</c:v>
                </c:pt>
                <c:pt idx="2">
                  <c:v>3.9</c:v>
                </c:pt>
                <c:pt idx="3">
                  <c:v>4.2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DC-4381-95B5-C29BCFDDA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5-411E-B1F7-859266F20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42</c:v>
                </c:pt>
                <c:pt idx="1">
                  <c:v>45</c:v>
                </c:pt>
                <c:pt idx="2">
                  <c:v>47</c:v>
                </c:pt>
                <c:pt idx="3">
                  <c:v>46</c:v>
                </c:pt>
                <c:pt idx="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35-411E-B1F7-859266F20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236.3</c:v>
                </c:pt>
                <c:pt idx="1">
                  <c:v>233</c:v>
                </c:pt>
                <c:pt idx="2">
                  <c:v>195.6</c:v>
                </c:pt>
                <c:pt idx="3">
                  <c:v>141.80000000000001</c:v>
                </c:pt>
                <c:pt idx="4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4-4BC3-BD4E-7D507FADC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168.2</c:v>
                </c:pt>
                <c:pt idx="1">
                  <c:v>165.8</c:v>
                </c:pt>
                <c:pt idx="2">
                  <c:v>164.3</c:v>
                </c:pt>
                <c:pt idx="3">
                  <c:v>158</c:v>
                </c:pt>
                <c:pt idx="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4-4BC3-BD4E-7D507FADC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-58.8</c:v>
                </c:pt>
                <c:pt idx="1">
                  <c:v>-90</c:v>
                </c:pt>
                <c:pt idx="2">
                  <c:v>-179.7</c:v>
                </c:pt>
                <c:pt idx="3">
                  <c:v>-223</c:v>
                </c:pt>
                <c:pt idx="4">
                  <c:v>-450.1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8-43AA-81B6-616843509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14.1</c:v>
                </c:pt>
                <c:pt idx="1">
                  <c:v>5.4</c:v>
                </c:pt>
                <c:pt idx="2">
                  <c:v>0.3</c:v>
                </c:pt>
                <c:pt idx="3">
                  <c:v>-8.8000000000000007</c:v>
                </c:pt>
                <c:pt idx="4">
                  <c:v>-26.1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38-43AA-81B6-616843509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20356</c:v>
                </c:pt>
                <c:pt idx="1">
                  <c:v>12553</c:v>
                </c:pt>
                <c:pt idx="2">
                  <c:v>1257</c:v>
                </c:pt>
                <c:pt idx="3">
                  <c:v>3704</c:v>
                </c:pt>
                <c:pt idx="4">
                  <c:v>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1-4D36-9D8F-43A84C71F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20639</c:v>
                </c:pt>
                <c:pt idx="1">
                  <c:v>17398</c:v>
                </c:pt>
                <c:pt idx="2">
                  <c:v>17894</c:v>
                </c:pt>
                <c:pt idx="3">
                  <c:v>5568</c:v>
                </c:pt>
                <c:pt idx="4">
                  <c:v>2220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F1-4D36-9D8F-43A84C71F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M19" zoomScale="80" zoomScaleNormal="8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兵庫県神戸市　鈴蘭台駐車場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3939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128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26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91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250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151.69999999999999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128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102.1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107.5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103.7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236.3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233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195.6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141.80000000000001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89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142.1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135.1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153.30000000000001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137.6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127.8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4.5999999999999996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4.2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6.6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168.2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165.8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164.3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131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140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-58.8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-90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-179.7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-223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-450.1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20356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12553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1257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3704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1566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42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45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47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46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67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14.1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5.4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0.3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-8.8000000000000007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-26.1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20639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17398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17894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5568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2220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141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89115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151.5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137.6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112.5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119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145.19999999999999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XMFWneLvUCTgI3MZbbgBqMShWvPG7gQzxvQNVtjRmhDV6PNgfG7cukBG3WL8DuxHjGrTpXoAtXqdwXZpcs8M4g==" saltValue="/dxUiBgPQsOk9wsQCPDes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91</v>
      </c>
      <c r="AL5" s="59" t="s">
        <v>92</v>
      </c>
      <c r="AM5" s="59" t="s">
        <v>93</v>
      </c>
      <c r="AN5" s="59" t="s">
        <v>102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103</v>
      </c>
      <c r="AV5" s="59" t="s">
        <v>104</v>
      </c>
      <c r="AW5" s="59" t="s">
        <v>105</v>
      </c>
      <c r="AX5" s="59" t="s">
        <v>93</v>
      </c>
      <c r="AY5" s="59" t="s">
        <v>106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107</v>
      </c>
      <c r="BG5" s="59" t="s">
        <v>91</v>
      </c>
      <c r="BH5" s="59" t="s">
        <v>108</v>
      </c>
      <c r="BI5" s="59" t="s">
        <v>93</v>
      </c>
      <c r="BJ5" s="59" t="s">
        <v>102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103</v>
      </c>
      <c r="BR5" s="59" t="s">
        <v>91</v>
      </c>
      <c r="BS5" s="59" t="s">
        <v>92</v>
      </c>
      <c r="BT5" s="59" t="s">
        <v>93</v>
      </c>
      <c r="BU5" s="59" t="s">
        <v>102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101</v>
      </c>
      <c r="CC5" s="59" t="s">
        <v>91</v>
      </c>
      <c r="CD5" s="59" t="s">
        <v>92</v>
      </c>
      <c r="CE5" s="59" t="s">
        <v>93</v>
      </c>
      <c r="CF5" s="59" t="s">
        <v>109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110</v>
      </c>
      <c r="CP5" s="59" t="s">
        <v>111</v>
      </c>
      <c r="CQ5" s="59" t="s">
        <v>92</v>
      </c>
      <c r="CR5" s="59" t="s">
        <v>93</v>
      </c>
      <c r="CS5" s="59" t="s">
        <v>112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107</v>
      </c>
      <c r="DA5" s="59" t="s">
        <v>91</v>
      </c>
      <c r="DB5" s="59" t="s">
        <v>105</v>
      </c>
      <c r="DC5" s="59" t="s">
        <v>113</v>
      </c>
      <c r="DD5" s="59" t="s">
        <v>106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91</v>
      </c>
      <c r="DM5" s="59" t="s">
        <v>114</v>
      </c>
      <c r="DN5" s="59" t="s">
        <v>93</v>
      </c>
      <c r="DO5" s="59" t="s">
        <v>109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115</v>
      </c>
      <c r="B6" s="60">
        <f>B8</f>
        <v>2020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8</v>
      </c>
      <c r="H6" s="60" t="str">
        <f>SUBSTITUTE(H8,"　","")</f>
        <v>兵庫県神戸市</v>
      </c>
      <c r="I6" s="60" t="str">
        <f t="shared" si="1"/>
        <v>鈴蘭台駐車場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26</v>
      </c>
      <c r="S6" s="62" t="str">
        <f t="shared" si="1"/>
        <v>公共施設</v>
      </c>
      <c r="T6" s="62" t="str">
        <f t="shared" si="1"/>
        <v>無</v>
      </c>
      <c r="U6" s="63">
        <f t="shared" si="1"/>
        <v>3939</v>
      </c>
      <c r="V6" s="63">
        <f t="shared" si="1"/>
        <v>91</v>
      </c>
      <c r="W6" s="63">
        <f t="shared" si="1"/>
        <v>250</v>
      </c>
      <c r="X6" s="62" t="str">
        <f t="shared" si="1"/>
        <v>代行制</v>
      </c>
      <c r="Y6" s="64">
        <f>IF(Y8="-",NA(),Y8)</f>
        <v>151.69999999999999</v>
      </c>
      <c r="Z6" s="64">
        <f t="shared" ref="Z6:AH6" si="2">IF(Z8="-",NA(),Z8)</f>
        <v>128</v>
      </c>
      <c r="AA6" s="64">
        <f t="shared" si="2"/>
        <v>102.1</v>
      </c>
      <c r="AB6" s="64">
        <f t="shared" si="2"/>
        <v>107.5</v>
      </c>
      <c r="AC6" s="64">
        <f t="shared" si="2"/>
        <v>103.7</v>
      </c>
      <c r="AD6" s="64">
        <f t="shared" si="2"/>
        <v>142.1</v>
      </c>
      <c r="AE6" s="64">
        <f t="shared" si="2"/>
        <v>135.1</v>
      </c>
      <c r="AF6" s="64">
        <f t="shared" si="2"/>
        <v>153.30000000000001</v>
      </c>
      <c r="AG6" s="64">
        <f t="shared" si="2"/>
        <v>137.6</v>
      </c>
      <c r="AH6" s="64">
        <f t="shared" si="2"/>
        <v>127.8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4.5999999999999996</v>
      </c>
      <c r="AQ6" s="64">
        <f t="shared" si="3"/>
        <v>3.9</v>
      </c>
      <c r="AR6" s="64">
        <f t="shared" si="3"/>
        <v>4.2</v>
      </c>
      <c r="AS6" s="64">
        <f t="shared" si="3"/>
        <v>6.6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42</v>
      </c>
      <c r="BA6" s="65">
        <f t="shared" si="4"/>
        <v>45</v>
      </c>
      <c r="BB6" s="65">
        <f t="shared" si="4"/>
        <v>47</v>
      </c>
      <c r="BC6" s="65">
        <f t="shared" si="4"/>
        <v>46</v>
      </c>
      <c r="BD6" s="65">
        <f t="shared" si="4"/>
        <v>67</v>
      </c>
      <c r="BE6" s="63" t="str">
        <f>IF(BE8="-","",IF(BE8="-","【-】","【"&amp;SUBSTITUTE(TEXT(BE8,"#,##0"),"-","△")&amp;"】"))</f>
        <v>【2,345】</v>
      </c>
      <c r="BF6" s="64">
        <f>IF(BF8="-",NA(),BF8)</f>
        <v>-58.8</v>
      </c>
      <c r="BG6" s="64">
        <f t="shared" ref="BG6:BO6" si="5">IF(BG8="-",NA(),BG8)</f>
        <v>-90</v>
      </c>
      <c r="BH6" s="64">
        <f t="shared" si="5"/>
        <v>-179.7</v>
      </c>
      <c r="BI6" s="64">
        <f t="shared" si="5"/>
        <v>-223</v>
      </c>
      <c r="BJ6" s="64">
        <f t="shared" si="5"/>
        <v>-450.1</v>
      </c>
      <c r="BK6" s="64">
        <f t="shared" si="5"/>
        <v>14.1</v>
      </c>
      <c r="BL6" s="64">
        <f t="shared" si="5"/>
        <v>5.4</v>
      </c>
      <c r="BM6" s="64">
        <f t="shared" si="5"/>
        <v>0.3</v>
      </c>
      <c r="BN6" s="64">
        <f t="shared" si="5"/>
        <v>-8.8000000000000007</v>
      </c>
      <c r="BO6" s="64">
        <f t="shared" si="5"/>
        <v>-26.1</v>
      </c>
      <c r="BP6" s="61" t="str">
        <f>IF(BP8="-","",IF(BP8="-","【-】","【"&amp;SUBSTITUTE(TEXT(BP8,"#,##0.0"),"-","△")&amp;"】"))</f>
        <v>【△65.9】</v>
      </c>
      <c r="BQ6" s="65">
        <f>IF(BQ8="-",NA(),BQ8)</f>
        <v>20356</v>
      </c>
      <c r="BR6" s="65">
        <f t="shared" ref="BR6:BZ6" si="6">IF(BR8="-",NA(),BR8)</f>
        <v>12553</v>
      </c>
      <c r="BS6" s="65">
        <f t="shared" si="6"/>
        <v>1257</v>
      </c>
      <c r="BT6" s="65">
        <f t="shared" si="6"/>
        <v>3704</v>
      </c>
      <c r="BU6" s="65">
        <f t="shared" si="6"/>
        <v>1566</v>
      </c>
      <c r="BV6" s="65">
        <f t="shared" si="6"/>
        <v>20639</v>
      </c>
      <c r="BW6" s="65">
        <f t="shared" si="6"/>
        <v>17398</v>
      </c>
      <c r="BX6" s="65">
        <f t="shared" si="6"/>
        <v>17894</v>
      </c>
      <c r="BY6" s="65">
        <f t="shared" si="6"/>
        <v>5568</v>
      </c>
      <c r="BZ6" s="65">
        <f t="shared" si="6"/>
        <v>2220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116</v>
      </c>
      <c r="CM6" s="63">
        <f t="shared" ref="CM6:CN6" si="7">CM8</f>
        <v>0</v>
      </c>
      <c r="CN6" s="63">
        <f t="shared" si="7"/>
        <v>89115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116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151.5</v>
      </c>
      <c r="DF6" s="64">
        <f t="shared" si="8"/>
        <v>137.6</v>
      </c>
      <c r="DG6" s="64">
        <f t="shared" si="8"/>
        <v>112.5</v>
      </c>
      <c r="DH6" s="64">
        <f t="shared" si="8"/>
        <v>119</v>
      </c>
      <c r="DI6" s="64">
        <f t="shared" si="8"/>
        <v>145.19999999999999</v>
      </c>
      <c r="DJ6" s="61" t="str">
        <f>IF(DJ8="-","",IF(DJ8="-","【-】","【"&amp;SUBSTITUTE(TEXT(DJ8,"#,##0.0"),"-","△")&amp;"】"))</f>
        <v>【183.4】</v>
      </c>
      <c r="DK6" s="64">
        <f>IF(DK8="-",NA(),DK8)</f>
        <v>236.3</v>
      </c>
      <c r="DL6" s="64">
        <f t="shared" ref="DL6:DT6" si="9">IF(DL8="-",NA(),DL8)</f>
        <v>233</v>
      </c>
      <c r="DM6" s="64">
        <f t="shared" si="9"/>
        <v>195.6</v>
      </c>
      <c r="DN6" s="64">
        <f t="shared" si="9"/>
        <v>141.80000000000001</v>
      </c>
      <c r="DO6" s="64">
        <f t="shared" si="9"/>
        <v>89</v>
      </c>
      <c r="DP6" s="64">
        <f t="shared" si="9"/>
        <v>168.2</v>
      </c>
      <c r="DQ6" s="64">
        <f t="shared" si="9"/>
        <v>165.8</v>
      </c>
      <c r="DR6" s="64">
        <f t="shared" si="9"/>
        <v>164.3</v>
      </c>
      <c r="DS6" s="64">
        <f t="shared" si="9"/>
        <v>158</v>
      </c>
      <c r="DT6" s="64">
        <f t="shared" si="9"/>
        <v>131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117</v>
      </c>
      <c r="B7" s="60">
        <f t="shared" ref="B7:X7" si="10">B8</f>
        <v>2020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8</v>
      </c>
      <c r="H7" s="60" t="str">
        <f t="shared" si="10"/>
        <v>兵庫県　神戸市</v>
      </c>
      <c r="I7" s="60" t="str">
        <f t="shared" si="10"/>
        <v>鈴蘭台駐車場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26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3939</v>
      </c>
      <c r="V7" s="63">
        <f t="shared" si="10"/>
        <v>91</v>
      </c>
      <c r="W7" s="63">
        <f t="shared" si="10"/>
        <v>250</v>
      </c>
      <c r="X7" s="62" t="str">
        <f t="shared" si="10"/>
        <v>代行制</v>
      </c>
      <c r="Y7" s="64">
        <f>Y8</f>
        <v>151.69999999999999</v>
      </c>
      <c r="Z7" s="64">
        <f t="shared" ref="Z7:AH7" si="11">Z8</f>
        <v>128</v>
      </c>
      <c r="AA7" s="64">
        <f t="shared" si="11"/>
        <v>102.1</v>
      </c>
      <c r="AB7" s="64">
        <f t="shared" si="11"/>
        <v>107.5</v>
      </c>
      <c r="AC7" s="64">
        <f t="shared" si="11"/>
        <v>103.7</v>
      </c>
      <c r="AD7" s="64">
        <f t="shared" si="11"/>
        <v>142.1</v>
      </c>
      <c r="AE7" s="64">
        <f t="shared" si="11"/>
        <v>135.1</v>
      </c>
      <c r="AF7" s="64">
        <f t="shared" si="11"/>
        <v>153.30000000000001</v>
      </c>
      <c r="AG7" s="64">
        <f t="shared" si="11"/>
        <v>137.6</v>
      </c>
      <c r="AH7" s="64">
        <f t="shared" si="11"/>
        <v>127.8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4.5999999999999996</v>
      </c>
      <c r="AQ7" s="64">
        <f t="shared" si="12"/>
        <v>3.9</v>
      </c>
      <c r="AR7" s="64">
        <f t="shared" si="12"/>
        <v>4.2</v>
      </c>
      <c r="AS7" s="64">
        <f t="shared" si="12"/>
        <v>6.6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42</v>
      </c>
      <c r="BA7" s="65">
        <f t="shared" si="13"/>
        <v>45</v>
      </c>
      <c r="BB7" s="65">
        <f t="shared" si="13"/>
        <v>47</v>
      </c>
      <c r="BC7" s="65">
        <f t="shared" si="13"/>
        <v>46</v>
      </c>
      <c r="BD7" s="65">
        <f t="shared" si="13"/>
        <v>67</v>
      </c>
      <c r="BE7" s="63"/>
      <c r="BF7" s="64">
        <f>BF8</f>
        <v>-58.8</v>
      </c>
      <c r="BG7" s="64">
        <f t="shared" ref="BG7:BO7" si="14">BG8</f>
        <v>-90</v>
      </c>
      <c r="BH7" s="64">
        <f t="shared" si="14"/>
        <v>-179.7</v>
      </c>
      <c r="BI7" s="64">
        <f t="shared" si="14"/>
        <v>-223</v>
      </c>
      <c r="BJ7" s="64">
        <f t="shared" si="14"/>
        <v>-450.1</v>
      </c>
      <c r="BK7" s="64">
        <f t="shared" si="14"/>
        <v>14.1</v>
      </c>
      <c r="BL7" s="64">
        <f t="shared" si="14"/>
        <v>5.4</v>
      </c>
      <c r="BM7" s="64">
        <f t="shared" si="14"/>
        <v>0.3</v>
      </c>
      <c r="BN7" s="64">
        <f t="shared" si="14"/>
        <v>-8.8000000000000007</v>
      </c>
      <c r="BO7" s="64">
        <f t="shared" si="14"/>
        <v>-26.1</v>
      </c>
      <c r="BP7" s="61"/>
      <c r="BQ7" s="65">
        <f>BQ8</f>
        <v>20356</v>
      </c>
      <c r="BR7" s="65">
        <f t="shared" ref="BR7:BZ7" si="15">BR8</f>
        <v>12553</v>
      </c>
      <c r="BS7" s="65">
        <f t="shared" si="15"/>
        <v>1257</v>
      </c>
      <c r="BT7" s="65">
        <f t="shared" si="15"/>
        <v>3704</v>
      </c>
      <c r="BU7" s="65">
        <f t="shared" si="15"/>
        <v>1566</v>
      </c>
      <c r="BV7" s="65">
        <f t="shared" si="15"/>
        <v>20639</v>
      </c>
      <c r="BW7" s="65">
        <f t="shared" si="15"/>
        <v>17398</v>
      </c>
      <c r="BX7" s="65">
        <f t="shared" si="15"/>
        <v>17894</v>
      </c>
      <c r="BY7" s="65">
        <f t="shared" si="15"/>
        <v>5568</v>
      </c>
      <c r="BZ7" s="65">
        <f t="shared" si="15"/>
        <v>2220</v>
      </c>
      <c r="CA7" s="63"/>
      <c r="CB7" s="64" t="s">
        <v>118</v>
      </c>
      <c r="CC7" s="64" t="s">
        <v>118</v>
      </c>
      <c r="CD7" s="64" t="s">
        <v>118</v>
      </c>
      <c r="CE7" s="64" t="s">
        <v>118</v>
      </c>
      <c r="CF7" s="64" t="s">
        <v>118</v>
      </c>
      <c r="CG7" s="64" t="s">
        <v>118</v>
      </c>
      <c r="CH7" s="64" t="s">
        <v>118</v>
      </c>
      <c r="CI7" s="64" t="s">
        <v>118</v>
      </c>
      <c r="CJ7" s="64" t="s">
        <v>118</v>
      </c>
      <c r="CK7" s="64" t="s">
        <v>119</v>
      </c>
      <c r="CL7" s="61"/>
      <c r="CM7" s="63">
        <f>CM8</f>
        <v>0</v>
      </c>
      <c r="CN7" s="63">
        <f>CN8</f>
        <v>89115</v>
      </c>
      <c r="CO7" s="64" t="s">
        <v>118</v>
      </c>
      <c r="CP7" s="64" t="s">
        <v>118</v>
      </c>
      <c r="CQ7" s="64" t="s">
        <v>118</v>
      </c>
      <c r="CR7" s="64" t="s">
        <v>118</v>
      </c>
      <c r="CS7" s="64" t="s">
        <v>118</v>
      </c>
      <c r="CT7" s="64" t="s">
        <v>118</v>
      </c>
      <c r="CU7" s="64" t="s">
        <v>118</v>
      </c>
      <c r="CV7" s="64" t="s">
        <v>118</v>
      </c>
      <c r="CW7" s="64" t="s">
        <v>118</v>
      </c>
      <c r="CX7" s="64" t="s">
        <v>116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151.5</v>
      </c>
      <c r="DF7" s="64">
        <f t="shared" si="16"/>
        <v>137.6</v>
      </c>
      <c r="DG7" s="64">
        <f t="shared" si="16"/>
        <v>112.5</v>
      </c>
      <c r="DH7" s="64">
        <f t="shared" si="16"/>
        <v>119</v>
      </c>
      <c r="DI7" s="64">
        <f t="shared" si="16"/>
        <v>145.19999999999999</v>
      </c>
      <c r="DJ7" s="61"/>
      <c r="DK7" s="64">
        <f>DK8</f>
        <v>236.3</v>
      </c>
      <c r="DL7" s="64">
        <f t="shared" ref="DL7:DT7" si="17">DL8</f>
        <v>233</v>
      </c>
      <c r="DM7" s="64">
        <f t="shared" si="17"/>
        <v>195.6</v>
      </c>
      <c r="DN7" s="64">
        <f t="shared" si="17"/>
        <v>141.80000000000001</v>
      </c>
      <c r="DO7" s="64">
        <f t="shared" si="17"/>
        <v>89</v>
      </c>
      <c r="DP7" s="64">
        <f t="shared" si="17"/>
        <v>168.2</v>
      </c>
      <c r="DQ7" s="64">
        <f t="shared" si="17"/>
        <v>165.8</v>
      </c>
      <c r="DR7" s="64">
        <f t="shared" si="17"/>
        <v>164.3</v>
      </c>
      <c r="DS7" s="64">
        <f t="shared" si="17"/>
        <v>158</v>
      </c>
      <c r="DT7" s="64">
        <f t="shared" si="17"/>
        <v>131</v>
      </c>
      <c r="DU7" s="61"/>
    </row>
    <row r="8" spans="1:125" s="66" customFormat="1" x14ac:dyDescent="0.15">
      <c r="A8" s="49"/>
      <c r="B8" s="67">
        <v>2020</v>
      </c>
      <c r="C8" s="67">
        <v>281000</v>
      </c>
      <c r="D8" s="67">
        <v>47</v>
      </c>
      <c r="E8" s="67">
        <v>14</v>
      </c>
      <c r="F8" s="67">
        <v>0</v>
      </c>
      <c r="G8" s="67">
        <v>8</v>
      </c>
      <c r="H8" s="67" t="s">
        <v>120</v>
      </c>
      <c r="I8" s="67" t="s">
        <v>121</v>
      </c>
      <c r="J8" s="67" t="s">
        <v>122</v>
      </c>
      <c r="K8" s="67" t="s">
        <v>123</v>
      </c>
      <c r="L8" s="67" t="s">
        <v>124</v>
      </c>
      <c r="M8" s="67" t="s">
        <v>125</v>
      </c>
      <c r="N8" s="67" t="s">
        <v>126</v>
      </c>
      <c r="O8" s="68" t="s">
        <v>127</v>
      </c>
      <c r="P8" s="69" t="s">
        <v>128</v>
      </c>
      <c r="Q8" s="69" t="s">
        <v>129</v>
      </c>
      <c r="R8" s="70">
        <v>26</v>
      </c>
      <c r="S8" s="69" t="s">
        <v>130</v>
      </c>
      <c r="T8" s="69" t="s">
        <v>131</v>
      </c>
      <c r="U8" s="70">
        <v>3939</v>
      </c>
      <c r="V8" s="70">
        <v>91</v>
      </c>
      <c r="W8" s="70">
        <v>250</v>
      </c>
      <c r="X8" s="69" t="s">
        <v>132</v>
      </c>
      <c r="Y8" s="71">
        <v>151.69999999999999</v>
      </c>
      <c r="Z8" s="71">
        <v>128</v>
      </c>
      <c r="AA8" s="71">
        <v>102.1</v>
      </c>
      <c r="AB8" s="71">
        <v>107.5</v>
      </c>
      <c r="AC8" s="71">
        <v>103.7</v>
      </c>
      <c r="AD8" s="71">
        <v>142.1</v>
      </c>
      <c r="AE8" s="71">
        <v>135.1</v>
      </c>
      <c r="AF8" s="71">
        <v>153.30000000000001</v>
      </c>
      <c r="AG8" s="71">
        <v>137.6</v>
      </c>
      <c r="AH8" s="71">
        <v>127.8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4.5999999999999996</v>
      </c>
      <c r="AQ8" s="71">
        <v>3.9</v>
      </c>
      <c r="AR8" s="71">
        <v>4.2</v>
      </c>
      <c r="AS8" s="71">
        <v>6.6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42</v>
      </c>
      <c r="BA8" s="72">
        <v>45</v>
      </c>
      <c r="BB8" s="72">
        <v>47</v>
      </c>
      <c r="BC8" s="72">
        <v>46</v>
      </c>
      <c r="BD8" s="72">
        <v>67</v>
      </c>
      <c r="BE8" s="72">
        <v>2345</v>
      </c>
      <c r="BF8" s="71">
        <v>-58.8</v>
      </c>
      <c r="BG8" s="71">
        <v>-90</v>
      </c>
      <c r="BH8" s="71">
        <v>-179.7</v>
      </c>
      <c r="BI8" s="71">
        <v>-223</v>
      </c>
      <c r="BJ8" s="71">
        <v>-450.1</v>
      </c>
      <c r="BK8" s="71">
        <v>14.1</v>
      </c>
      <c r="BL8" s="71">
        <v>5.4</v>
      </c>
      <c r="BM8" s="71">
        <v>0.3</v>
      </c>
      <c r="BN8" s="71">
        <v>-8.8000000000000007</v>
      </c>
      <c r="BO8" s="71">
        <v>-26.1</v>
      </c>
      <c r="BP8" s="68">
        <v>-65.900000000000006</v>
      </c>
      <c r="BQ8" s="72">
        <v>20356</v>
      </c>
      <c r="BR8" s="72">
        <v>12553</v>
      </c>
      <c r="BS8" s="72">
        <v>1257</v>
      </c>
      <c r="BT8" s="73">
        <v>3704</v>
      </c>
      <c r="BU8" s="73">
        <v>1566</v>
      </c>
      <c r="BV8" s="72">
        <v>20639</v>
      </c>
      <c r="BW8" s="72">
        <v>17398</v>
      </c>
      <c r="BX8" s="72">
        <v>17894</v>
      </c>
      <c r="BY8" s="72">
        <v>5568</v>
      </c>
      <c r="BZ8" s="72">
        <v>2220</v>
      </c>
      <c r="CA8" s="70">
        <v>3932</v>
      </c>
      <c r="CB8" s="71" t="s">
        <v>124</v>
      </c>
      <c r="CC8" s="71" t="s">
        <v>124</v>
      </c>
      <c r="CD8" s="71" t="s">
        <v>124</v>
      </c>
      <c r="CE8" s="71" t="s">
        <v>124</v>
      </c>
      <c r="CF8" s="71" t="s">
        <v>124</v>
      </c>
      <c r="CG8" s="71" t="s">
        <v>124</v>
      </c>
      <c r="CH8" s="71" t="s">
        <v>124</v>
      </c>
      <c r="CI8" s="71" t="s">
        <v>124</v>
      </c>
      <c r="CJ8" s="71" t="s">
        <v>124</v>
      </c>
      <c r="CK8" s="71" t="s">
        <v>124</v>
      </c>
      <c r="CL8" s="68" t="s">
        <v>124</v>
      </c>
      <c r="CM8" s="70">
        <v>0</v>
      </c>
      <c r="CN8" s="70">
        <v>89115</v>
      </c>
      <c r="CO8" s="71" t="s">
        <v>124</v>
      </c>
      <c r="CP8" s="71" t="s">
        <v>124</v>
      </c>
      <c r="CQ8" s="71" t="s">
        <v>124</v>
      </c>
      <c r="CR8" s="71" t="s">
        <v>124</v>
      </c>
      <c r="CS8" s="71" t="s">
        <v>124</v>
      </c>
      <c r="CT8" s="71" t="s">
        <v>124</v>
      </c>
      <c r="CU8" s="71" t="s">
        <v>124</v>
      </c>
      <c r="CV8" s="71" t="s">
        <v>124</v>
      </c>
      <c r="CW8" s="71" t="s">
        <v>124</v>
      </c>
      <c r="CX8" s="71" t="s">
        <v>124</v>
      </c>
      <c r="CY8" s="68" t="s">
        <v>124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151.5</v>
      </c>
      <c r="DF8" s="71">
        <v>137.6</v>
      </c>
      <c r="DG8" s="71">
        <v>112.5</v>
      </c>
      <c r="DH8" s="71">
        <v>119</v>
      </c>
      <c r="DI8" s="71">
        <v>145.19999999999999</v>
      </c>
      <c r="DJ8" s="68">
        <v>183.4</v>
      </c>
      <c r="DK8" s="71">
        <v>236.3</v>
      </c>
      <c r="DL8" s="71">
        <v>233</v>
      </c>
      <c r="DM8" s="71">
        <v>195.6</v>
      </c>
      <c r="DN8" s="71">
        <v>141.80000000000001</v>
      </c>
      <c r="DO8" s="71">
        <v>89</v>
      </c>
      <c r="DP8" s="71">
        <v>168.2</v>
      </c>
      <c r="DQ8" s="71">
        <v>165.8</v>
      </c>
      <c r="DR8" s="71">
        <v>164.3</v>
      </c>
      <c r="DS8" s="71">
        <v>158</v>
      </c>
      <c r="DT8" s="71">
        <v>131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133</v>
      </c>
      <c r="C10" s="78" t="s">
        <v>134</v>
      </c>
      <c r="D10" s="78" t="s">
        <v>135</v>
      </c>
      <c r="E10" s="78" t="s">
        <v>136</v>
      </c>
      <c r="F10" s="78" t="s">
        <v>137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2022-01-12T08:27:33Z</cp:lastPrinted>
  <dcterms:created xsi:type="dcterms:W3CDTF">2021-12-17T06:05:40Z</dcterms:created>
  <dcterms:modified xsi:type="dcterms:W3CDTF">2022-01-12T08:27:35Z</dcterms:modified>
  <cp:category/>
</cp:coreProperties>
</file>