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07_道路計画課\02_計画係（自転車）\01_駐車場\01_令和３年度\02_照会回答・要望・依頼\44_令和２年度決算　経営比較分析\"/>
    </mc:Choice>
  </mc:AlternateContent>
  <workbookProtection workbookAlgorithmName="SHA-512" workbookHashValue="fzXj7R8KVkIxoe8GAR7EsJQi2hw9hHxFBbZdJqs8bwKJPHvN9kctWzfxVnRu1TVK/eJX7MWGDo0CKKkvJPac2A==" workbookSaltValue="Zc3k8h7WuDDoPu9olA+gy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AV76" i="4"/>
  <c r="KO51" i="4"/>
  <c r="HP76" i="4"/>
  <c r="FX30" i="4"/>
  <c r="LE76" i="4"/>
  <c r="FX51" i="4"/>
  <c r="KO30" i="4"/>
  <c r="BG51" i="4"/>
  <c r="HA76" i="4"/>
  <c r="AN51" i="4"/>
  <c r="FE30" i="4"/>
  <c r="AN30" i="4"/>
  <c r="KP76" i="4"/>
  <c r="FE51" i="4"/>
  <c r="JV30" i="4"/>
  <c r="AG76" i="4"/>
  <c r="JV51" i="4"/>
  <c r="KA76" i="4"/>
  <c r="EL51" i="4"/>
  <c r="JC30" i="4"/>
  <c r="GL76" i="4"/>
  <c r="U51" i="4"/>
  <c r="EL30" i="4"/>
  <c r="JC51" i="4"/>
  <c r="U30" i="4"/>
  <c r="R76" i="4"/>
</calcChain>
</file>

<file path=xl/sharedStrings.xml><?xml version="1.0" encoding="utf-8"?>
<sst xmlns="http://schemas.openxmlformats.org/spreadsheetml/2006/main" count="278" uniqueCount="141">
  <si>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</si>
  <si>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</si>
  <si>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</si>
  <si>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</si>
  <si>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</si>
  <si>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</si>
  <si>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</si>
  <si>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</si>
  <si>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</si>
  <si>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</si>
  <si>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</si>
  <si>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</si>
  <si>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</si>
  <si>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</si>
  <si>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</si>
  <si>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</si>
  <si>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</si>
  <si>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</si>
  <si>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</si>
  <si>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</si>
  <si>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</si>
  <si>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</si>
  <si>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</si>
  <si>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</si>
  <si>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</si>
  <si>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</si>
  <si>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</si>
  <si>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</si>
  <si>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</si>
  <si>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</si>
  <si>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</si>
  <si>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</si>
  <si>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</si>
  <si>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</si>
  <si>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</si>
  <si>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</si>
  <si>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</si>
  <si>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</si>
  <si>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</si>
  <si>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</si>
  <si>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</si>
  <si>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</si>
  <si>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</si>
  <si>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</si>
  <si>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</si>
  <si>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</si>
  <si>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</si>
  <si>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</si>
  <si>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</si>
  <si>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</si>
  <si>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</si>
  <si>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</si>
  <si>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</si>
  <si>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</si>
  <si>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</si>
  <si>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</si>
  <si>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</si>
  <si>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</si>
  <si>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</si>
  <si>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</si>
  <si>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</si>
  <si>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</si>
  <si>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</si>
  <si>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</si>
  <si>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</si>
  <si>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</si>
  <si>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</si>
  <si>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</si>
  <si>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</si>
  <si>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</si>
  <si>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</si>
  <si>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</si>
  <si>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</si>
  <si>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</si>
  <si>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</si>
  <si>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</si>
  <si>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</si>
  <si>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</si>
  <si>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</si>
  <si>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</si>
  <si>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</si>
  <si>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</si>
  <si>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</si>
  <si>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</si>
  <si>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</si>
  <si>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</si>
  <si>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</si>
  <si>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</si>
  <si>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</si>
  <si>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</si>
  <si>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</si>
  <si>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</si>
  <si>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</si>
  <si>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</si>
  <si>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</si>
  <si>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</si>
  <si>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</si>
  <si>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</si>
  <si>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</si>
  <si>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</si>
  <si>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</si>
  <si>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</si>
  <si>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</si>
  <si>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</si>
  <si>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</si>
  <si>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</si>
  <si>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</si>
  <si>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</si>
  <si>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</si>
  <si>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</si>
  <si>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</si>
  <si>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</si>
  <si>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</si>
  <si>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</si>
  <si>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</si>
  <si>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</si>
  <si>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</si>
  <si>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</si>
  <si>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</si>
  <si>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</si>
  <si>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舞子駅前駐車場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</si>
  <si>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</si>
  <si>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</si>
  <si>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</si>
  <si>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</si>
  <si>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</si>
  <si>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</si>
  <si>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</si>
  <si>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</si>
  <si>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</si>
  <si>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</si>
  <si>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</si>
  <si>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</si>
  <si>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</si>
  <si>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</si>
  <si>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</si>
  <si>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</si>
  <si>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①収益的収支比率について、類似施設の平均値を下回っているものの、前年度より微減している。
④売上高GOP比率、⑤EBITDAについて、前年度より減少しており、類似施設の平均値を下回っている。
コスト削減等により更なる収益構造の改善に努めていきたい。</t>
    <rPh sb="32" eb="35">
      <t>ゼンネンド</t>
    </rPh>
    <rPh sb="37" eb="39">
      <t>ビゲン</t>
    </rPh>
    <rPh sb="67" eb="70">
      <t>ゼンネンド</t>
    </rPh>
    <rPh sb="72" eb="74">
      <t>ゲンショウ</t>
    </rPh>
    <phoneticPr fontId="5"/>
  </si>
  <si>
    <t>⑧設備投資見込額については、高額であるが、必要な設備更新に対する投資を計画的に実施していく。
⑩企業債残高対料金収入比率は、平成29年度より０となっている</t>
    <phoneticPr fontId="5"/>
  </si>
  <si>
    <t>⑪稼働率について、直近５年間全て類似施設の平均値を上回っており、増加傾向にある。
隣接商業施設への買い物目的での利用が多く、比較的短時間での利用が多いためと考えられる。一方、通勤目的の定期量も多く、収益構造悪化の要因になっていると考えられる。</t>
    <phoneticPr fontId="5"/>
  </si>
  <si>
    <t>稼働率は高く、収益的収支比率についても比較的安定している。引き続き、指定管理者と連携しながら、周辺商業施設に対する営業活動強化やコスト削減等により、経営状況の改善に努めていく。</t>
    <rPh sb="7" eb="10">
      <t>シュウエキテキ</t>
    </rPh>
    <rPh sb="19" eb="22">
      <t>ヒカクテキ</t>
    </rPh>
    <rPh sb="22" eb="24">
      <t>アンテイ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</si>
</sst>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66.099999999999994</c:v>
                </c:pt>
                <c:pt idx="1">
                  <c:v>68.3</c:v>
                </c:pt>
                <c:pt idx="2">
                  <c:v>102.1</c:v>
                </c:pt>
                <c:pt idx="3">
                  <c:v>103.4</c:v>
                </c:pt>
                <c:pt idx="4">
                  <c:v>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9-432F-81E5-51F61F8C2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218.3</c:v>
                </c:pt>
                <c:pt idx="2">
                  <c:v>255.1</c:v>
                </c:pt>
                <c:pt idx="3">
                  <c:v>225.1</c:v>
                </c:pt>
                <c:pt idx="4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9-432F-81E5-51F61F8C2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75.2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9-4D1C-9288-466446F1F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283.7</c:v>
                </c:pt>
                <c:pt idx="1">
                  <c:v>263.39999999999998</c:v>
                </c:pt>
                <c:pt idx="2">
                  <c:v>178.3</c:v>
                </c:pt>
                <c:pt idx="3">
                  <c:v>1310.7</c:v>
                </c:pt>
                <c:pt idx="4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89-4D1C-9288-466446F1F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0FB-4EDF-AA5A-1FCF8BE76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B-4EDF-AA5A-1FCF8BE76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B68-45C2-8F29-411A0398F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8-45C2-8F29-411A0398F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A-41A7-AFAD-B49F2EA2F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3.5</c:v>
                </c:pt>
                <c:pt idx="2">
                  <c:v>3.8</c:v>
                </c:pt>
                <c:pt idx="3">
                  <c:v>3.2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A-41A7-AFAD-B49F2EA2F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D-4836-8851-3081455F2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14</c:v>
                </c:pt>
                <c:pt idx="4">
                  <c:v>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D-4836-8851-3081455F2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195.3</c:v>
                </c:pt>
                <c:pt idx="1">
                  <c:v>208.7</c:v>
                </c:pt>
                <c:pt idx="2">
                  <c:v>228.1</c:v>
                </c:pt>
                <c:pt idx="3">
                  <c:v>232.9</c:v>
                </c:pt>
                <c:pt idx="4">
                  <c:v>229.3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C-4307-8EC4-C5917C5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135.6</c:v>
                </c:pt>
                <c:pt idx="1">
                  <c:v>134.5</c:v>
                </c:pt>
                <c:pt idx="2">
                  <c:v>134.9</c:v>
                </c:pt>
                <c:pt idx="3">
                  <c:v>129.9</c:v>
                </c:pt>
                <c:pt idx="4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DC-4307-8EC4-C5917C5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-84.3</c:v>
                </c:pt>
                <c:pt idx="1">
                  <c:v>-56.9</c:v>
                </c:pt>
                <c:pt idx="2">
                  <c:v>-58.7</c:v>
                </c:pt>
                <c:pt idx="3">
                  <c:v>-59</c:v>
                </c:pt>
                <c:pt idx="4">
                  <c:v>-78.5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C-4803-AF6F-F5BCB8AEC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27.9</c:v>
                </c:pt>
                <c:pt idx="1">
                  <c:v>30.9</c:v>
                </c:pt>
                <c:pt idx="2">
                  <c:v>32.4</c:v>
                </c:pt>
                <c:pt idx="3">
                  <c:v>13.1</c:v>
                </c:pt>
                <c:pt idx="4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5C-4803-AF6F-F5BCB8AEC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-8810</c:v>
                </c:pt>
                <c:pt idx="1">
                  <c:v>964</c:v>
                </c:pt>
                <c:pt idx="2">
                  <c:v>1316</c:v>
                </c:pt>
                <c:pt idx="3">
                  <c:v>2099</c:v>
                </c:pt>
                <c:pt idx="4">
                  <c:v>-2171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C-47B2-9E7C-BDA43C45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19504</c:v>
                </c:pt>
                <c:pt idx="1">
                  <c:v>18068</c:v>
                </c:pt>
                <c:pt idx="2">
                  <c:v>25902</c:v>
                </c:pt>
                <c:pt idx="3">
                  <c:v>23067</c:v>
                </c:pt>
                <c:pt idx="4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C-47B2-9E7C-BDA43C45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M55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兵庫県神戸市　舞子駅前駐車場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Ａ１Ｂ１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駅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8843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127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立体式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22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167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300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66.099999999999994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68.3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102.1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103.4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96.3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195.3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208.7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228.1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232.9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229.3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156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218.3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255.1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225.1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130.80000000000001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5.6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135.6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134.5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134.9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129.9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105.7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-84.3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-56.9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-58.7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-59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-78.5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-8810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964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1316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2099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-2171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40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28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27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14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4426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27.9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30.9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32.4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13.1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-0.7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19504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18068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25902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23067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4197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H28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H29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H30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R01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R02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437012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H28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H29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H30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R01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R02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H28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H29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H30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R01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R02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75.2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283.7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263.39999999999998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178.3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1310.7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110.8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1KpQWIi0vSLbbipjks8aHX7dBUx/zsEJcwe1iOqyF46X+kvjVmp705//DQxNHElKBH+2F9r07wMSENlTVYuZsw==" saltValue="Oyz5I0ohiFBpnsUbRRDrc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62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63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64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65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66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67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68</v>
      </c>
      <c r="CN4" s="141" t="s">
        <v>69</v>
      </c>
      <c r="CO4" s="143" t="s">
        <v>70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71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72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103</v>
      </c>
      <c r="AV5" s="59" t="s">
        <v>89</v>
      </c>
      <c r="AW5" s="59" t="s">
        <v>104</v>
      </c>
      <c r="AX5" s="59" t="s">
        <v>91</v>
      </c>
      <c r="AY5" s="59" t="s">
        <v>105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106</v>
      </c>
      <c r="BG5" s="59" t="s">
        <v>107</v>
      </c>
      <c r="BH5" s="59" t="s">
        <v>90</v>
      </c>
      <c r="BI5" s="59" t="s">
        <v>108</v>
      </c>
      <c r="BJ5" s="59" t="s">
        <v>102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100</v>
      </c>
      <c r="BT5" s="59" t="s">
        <v>108</v>
      </c>
      <c r="BU5" s="59" t="s">
        <v>109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106</v>
      </c>
      <c r="CC5" s="59" t="s">
        <v>110</v>
      </c>
      <c r="CD5" s="59" t="s">
        <v>104</v>
      </c>
      <c r="CE5" s="59" t="s">
        <v>91</v>
      </c>
      <c r="CF5" s="59" t="s">
        <v>102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42"/>
      <c r="CN5" s="142"/>
      <c r="CO5" s="59" t="s">
        <v>103</v>
      </c>
      <c r="CP5" s="59" t="s">
        <v>107</v>
      </c>
      <c r="CQ5" s="59" t="s">
        <v>90</v>
      </c>
      <c r="CR5" s="59" t="s">
        <v>108</v>
      </c>
      <c r="CS5" s="59" t="s">
        <v>102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111</v>
      </c>
      <c r="DA5" s="59" t="s">
        <v>112</v>
      </c>
      <c r="DB5" s="59" t="s">
        <v>113</v>
      </c>
      <c r="DC5" s="59" t="s">
        <v>101</v>
      </c>
      <c r="DD5" s="59" t="s">
        <v>109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106</v>
      </c>
      <c r="DL5" s="59" t="s">
        <v>112</v>
      </c>
      <c r="DM5" s="59" t="s">
        <v>100</v>
      </c>
      <c r="DN5" s="59" t="s">
        <v>108</v>
      </c>
      <c r="DO5" s="59" t="s">
        <v>109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114</v>
      </c>
      <c r="B6" s="60">
        <f>B8</f>
        <v>2020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12</v>
      </c>
      <c r="H6" s="60" t="str">
        <f>SUBSTITUTE(H8,"　","")</f>
        <v>兵庫県神戸市</v>
      </c>
      <c r="I6" s="60" t="str">
        <f t="shared" si="1"/>
        <v>舞子駅前駐車場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22</v>
      </c>
      <c r="S6" s="62" t="str">
        <f t="shared" si="1"/>
        <v>駅</v>
      </c>
      <c r="T6" s="62" t="str">
        <f t="shared" si="1"/>
        <v>無</v>
      </c>
      <c r="U6" s="63">
        <f t="shared" si="1"/>
        <v>8843</v>
      </c>
      <c r="V6" s="63">
        <f t="shared" si="1"/>
        <v>167</v>
      </c>
      <c r="W6" s="63">
        <f t="shared" si="1"/>
        <v>300</v>
      </c>
      <c r="X6" s="62" t="str">
        <f t="shared" si="1"/>
        <v>代行制</v>
      </c>
      <c r="Y6" s="64">
        <f>IF(Y8="-",NA(),Y8)</f>
        <v>66.099999999999994</v>
      </c>
      <c r="Z6" s="64">
        <f t="shared" ref="Z6:AH6" si="2">IF(Z8="-",NA(),Z8)</f>
        <v>68.3</v>
      </c>
      <c r="AA6" s="64">
        <f t="shared" si="2"/>
        <v>102.1</v>
      </c>
      <c r="AB6" s="64">
        <f t="shared" si="2"/>
        <v>103.4</v>
      </c>
      <c r="AC6" s="64">
        <f t="shared" si="2"/>
        <v>96.3</v>
      </c>
      <c r="AD6" s="64">
        <f t="shared" si="2"/>
        <v>156</v>
      </c>
      <c r="AE6" s="64">
        <f t="shared" si="2"/>
        <v>218.3</v>
      </c>
      <c r="AF6" s="64">
        <f t="shared" si="2"/>
        <v>255.1</v>
      </c>
      <c r="AG6" s="64">
        <f t="shared" si="2"/>
        <v>225.1</v>
      </c>
      <c r="AH6" s="64">
        <f t="shared" si="2"/>
        <v>130.80000000000001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5.6</v>
      </c>
      <c r="AP6" s="64">
        <f t="shared" si="3"/>
        <v>3.5</v>
      </c>
      <c r="AQ6" s="64">
        <f t="shared" si="3"/>
        <v>3.8</v>
      </c>
      <c r="AR6" s="64">
        <f t="shared" si="3"/>
        <v>3.2</v>
      </c>
      <c r="AS6" s="64">
        <f t="shared" si="3"/>
        <v>9.5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40</v>
      </c>
      <c r="BA6" s="65">
        <f t="shared" si="4"/>
        <v>28</v>
      </c>
      <c r="BB6" s="65">
        <f t="shared" si="4"/>
        <v>27</v>
      </c>
      <c r="BC6" s="65">
        <f t="shared" si="4"/>
        <v>14</v>
      </c>
      <c r="BD6" s="65">
        <f t="shared" si="4"/>
        <v>4426</v>
      </c>
      <c r="BE6" s="63" t="str">
        <f>IF(BE8="-","",IF(BE8="-","【-】","【"&amp;SUBSTITUTE(TEXT(BE8,"#,##0"),"-","△")&amp;"】"))</f>
        <v>【2,345】</v>
      </c>
      <c r="BF6" s="64">
        <f>IF(BF8="-",NA(),BF8)</f>
        <v>-84.3</v>
      </c>
      <c r="BG6" s="64">
        <f t="shared" ref="BG6:BO6" si="5">IF(BG8="-",NA(),BG8)</f>
        <v>-56.9</v>
      </c>
      <c r="BH6" s="64">
        <f t="shared" si="5"/>
        <v>-58.7</v>
      </c>
      <c r="BI6" s="64">
        <f t="shared" si="5"/>
        <v>-59</v>
      </c>
      <c r="BJ6" s="64">
        <f t="shared" si="5"/>
        <v>-78.5</v>
      </c>
      <c r="BK6" s="64">
        <f t="shared" si="5"/>
        <v>27.9</v>
      </c>
      <c r="BL6" s="64">
        <f t="shared" si="5"/>
        <v>30.9</v>
      </c>
      <c r="BM6" s="64">
        <f t="shared" si="5"/>
        <v>32.4</v>
      </c>
      <c r="BN6" s="64">
        <f t="shared" si="5"/>
        <v>13.1</v>
      </c>
      <c r="BO6" s="64">
        <f t="shared" si="5"/>
        <v>-0.7</v>
      </c>
      <c r="BP6" s="61" t="str">
        <f>IF(BP8="-","",IF(BP8="-","【-】","【"&amp;SUBSTITUTE(TEXT(BP8,"#,##0.0"),"-","△")&amp;"】"))</f>
        <v>【△65.9】</v>
      </c>
      <c r="BQ6" s="65">
        <f>IF(BQ8="-",NA(),BQ8)</f>
        <v>-8810</v>
      </c>
      <c r="BR6" s="65">
        <f t="shared" ref="BR6:BZ6" si="6">IF(BR8="-",NA(),BR8)</f>
        <v>964</v>
      </c>
      <c r="BS6" s="65">
        <f t="shared" si="6"/>
        <v>1316</v>
      </c>
      <c r="BT6" s="65">
        <f t="shared" si="6"/>
        <v>2099</v>
      </c>
      <c r="BU6" s="65">
        <f t="shared" si="6"/>
        <v>-2171</v>
      </c>
      <c r="BV6" s="65">
        <f t="shared" si="6"/>
        <v>19504</v>
      </c>
      <c r="BW6" s="65">
        <f t="shared" si="6"/>
        <v>18068</v>
      </c>
      <c r="BX6" s="65">
        <f t="shared" si="6"/>
        <v>25902</v>
      </c>
      <c r="BY6" s="65">
        <f t="shared" si="6"/>
        <v>23067</v>
      </c>
      <c r="BZ6" s="65">
        <f t="shared" si="6"/>
        <v>4197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>
        <f t="shared" ref="CM6:CN6" si="7">CM8</f>
        <v>0</v>
      </c>
      <c r="CN6" s="63">
        <f t="shared" si="7"/>
        <v>437012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75.2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283.7</v>
      </c>
      <c r="DF6" s="64">
        <f t="shared" si="8"/>
        <v>263.39999999999998</v>
      </c>
      <c r="DG6" s="64">
        <f t="shared" si="8"/>
        <v>178.3</v>
      </c>
      <c r="DH6" s="64">
        <f t="shared" si="8"/>
        <v>1310.7</v>
      </c>
      <c r="DI6" s="64">
        <f t="shared" si="8"/>
        <v>110.8</v>
      </c>
      <c r="DJ6" s="61" t="str">
        <f>IF(DJ8="-","",IF(DJ8="-","【-】","【"&amp;SUBSTITUTE(TEXT(DJ8,"#,##0.0"),"-","△")&amp;"】"))</f>
        <v>【183.4】</v>
      </c>
      <c r="DK6" s="64">
        <f>IF(DK8="-",NA(),DK8)</f>
        <v>195.3</v>
      </c>
      <c r="DL6" s="64">
        <f t="shared" ref="DL6:DT6" si="9">IF(DL8="-",NA(),DL8)</f>
        <v>208.7</v>
      </c>
      <c r="DM6" s="64">
        <f t="shared" si="9"/>
        <v>228.1</v>
      </c>
      <c r="DN6" s="64">
        <f t="shared" si="9"/>
        <v>232.9</v>
      </c>
      <c r="DO6" s="64">
        <f t="shared" si="9"/>
        <v>229.3</v>
      </c>
      <c r="DP6" s="64">
        <f t="shared" si="9"/>
        <v>135.6</v>
      </c>
      <c r="DQ6" s="64">
        <f t="shared" si="9"/>
        <v>134.5</v>
      </c>
      <c r="DR6" s="64">
        <f t="shared" si="9"/>
        <v>134.9</v>
      </c>
      <c r="DS6" s="64">
        <f t="shared" si="9"/>
        <v>129.9</v>
      </c>
      <c r="DT6" s="64">
        <f t="shared" si="9"/>
        <v>105.7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116</v>
      </c>
      <c r="B7" s="60">
        <f t="shared" ref="B7:X7" si="10">B8</f>
        <v>2020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12</v>
      </c>
      <c r="H7" s="60" t="str">
        <f t="shared" si="10"/>
        <v>兵庫県　神戸市</v>
      </c>
      <c r="I7" s="60" t="str">
        <f t="shared" si="10"/>
        <v>舞子駅前駐車場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22</v>
      </c>
      <c r="S7" s="62" t="str">
        <f t="shared" si="10"/>
        <v>駅</v>
      </c>
      <c r="T7" s="62" t="str">
        <f t="shared" si="10"/>
        <v>無</v>
      </c>
      <c r="U7" s="63">
        <f t="shared" si="10"/>
        <v>8843</v>
      </c>
      <c r="V7" s="63">
        <f t="shared" si="10"/>
        <v>167</v>
      </c>
      <c r="W7" s="63">
        <f t="shared" si="10"/>
        <v>300</v>
      </c>
      <c r="X7" s="62" t="str">
        <f t="shared" si="10"/>
        <v>代行制</v>
      </c>
      <c r="Y7" s="64">
        <f>Y8</f>
        <v>66.099999999999994</v>
      </c>
      <c r="Z7" s="64">
        <f t="shared" ref="Z7:AH7" si="11">Z8</f>
        <v>68.3</v>
      </c>
      <c r="AA7" s="64">
        <f t="shared" si="11"/>
        <v>102.1</v>
      </c>
      <c r="AB7" s="64">
        <f t="shared" si="11"/>
        <v>103.4</v>
      </c>
      <c r="AC7" s="64">
        <f t="shared" si="11"/>
        <v>96.3</v>
      </c>
      <c r="AD7" s="64">
        <f t="shared" si="11"/>
        <v>156</v>
      </c>
      <c r="AE7" s="64">
        <f t="shared" si="11"/>
        <v>218.3</v>
      </c>
      <c r="AF7" s="64">
        <f t="shared" si="11"/>
        <v>255.1</v>
      </c>
      <c r="AG7" s="64">
        <f t="shared" si="11"/>
        <v>225.1</v>
      </c>
      <c r="AH7" s="64">
        <f t="shared" si="11"/>
        <v>130.80000000000001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5.6</v>
      </c>
      <c r="AP7" s="64">
        <f t="shared" si="12"/>
        <v>3.5</v>
      </c>
      <c r="AQ7" s="64">
        <f t="shared" si="12"/>
        <v>3.8</v>
      </c>
      <c r="AR7" s="64">
        <f t="shared" si="12"/>
        <v>3.2</v>
      </c>
      <c r="AS7" s="64">
        <f t="shared" si="12"/>
        <v>9.5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40</v>
      </c>
      <c r="BA7" s="65">
        <f t="shared" si="13"/>
        <v>28</v>
      </c>
      <c r="BB7" s="65">
        <f t="shared" si="13"/>
        <v>27</v>
      </c>
      <c r="BC7" s="65">
        <f t="shared" si="13"/>
        <v>14</v>
      </c>
      <c r="BD7" s="65">
        <f t="shared" si="13"/>
        <v>4426</v>
      </c>
      <c r="BE7" s="63"/>
      <c r="BF7" s="64">
        <f>BF8</f>
        <v>-84.3</v>
      </c>
      <c r="BG7" s="64">
        <f t="shared" ref="BG7:BO7" si="14">BG8</f>
        <v>-56.9</v>
      </c>
      <c r="BH7" s="64">
        <f t="shared" si="14"/>
        <v>-58.7</v>
      </c>
      <c r="BI7" s="64">
        <f t="shared" si="14"/>
        <v>-59</v>
      </c>
      <c r="BJ7" s="64">
        <f t="shared" si="14"/>
        <v>-78.5</v>
      </c>
      <c r="BK7" s="64">
        <f t="shared" si="14"/>
        <v>27.9</v>
      </c>
      <c r="BL7" s="64">
        <f t="shared" si="14"/>
        <v>30.9</v>
      </c>
      <c r="BM7" s="64">
        <f t="shared" si="14"/>
        <v>32.4</v>
      </c>
      <c r="BN7" s="64">
        <f t="shared" si="14"/>
        <v>13.1</v>
      </c>
      <c r="BO7" s="64">
        <f t="shared" si="14"/>
        <v>-0.7</v>
      </c>
      <c r="BP7" s="61"/>
      <c r="BQ7" s="65">
        <f>BQ8</f>
        <v>-8810</v>
      </c>
      <c r="BR7" s="65">
        <f t="shared" ref="BR7:BZ7" si="15">BR8</f>
        <v>964</v>
      </c>
      <c r="BS7" s="65">
        <f t="shared" si="15"/>
        <v>1316</v>
      </c>
      <c r="BT7" s="65">
        <f t="shared" si="15"/>
        <v>2099</v>
      </c>
      <c r="BU7" s="65">
        <f t="shared" si="15"/>
        <v>-2171</v>
      </c>
      <c r="BV7" s="65">
        <f t="shared" si="15"/>
        <v>19504</v>
      </c>
      <c r="BW7" s="65">
        <f t="shared" si="15"/>
        <v>18068</v>
      </c>
      <c r="BX7" s="65">
        <f t="shared" si="15"/>
        <v>25902</v>
      </c>
      <c r="BY7" s="65">
        <f t="shared" si="15"/>
        <v>23067</v>
      </c>
      <c r="BZ7" s="65">
        <f t="shared" si="15"/>
        <v>4197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115</v>
      </c>
      <c r="CL7" s="61"/>
      <c r="CM7" s="63">
        <f>CM8</f>
        <v>0</v>
      </c>
      <c r="CN7" s="63">
        <f>CN8</f>
        <v>437012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118</v>
      </c>
      <c r="CY7" s="61"/>
      <c r="CZ7" s="64">
        <f>CZ8</f>
        <v>75.2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283.7</v>
      </c>
      <c r="DF7" s="64">
        <f t="shared" si="16"/>
        <v>263.39999999999998</v>
      </c>
      <c r="DG7" s="64">
        <f t="shared" si="16"/>
        <v>178.3</v>
      </c>
      <c r="DH7" s="64">
        <f t="shared" si="16"/>
        <v>1310.7</v>
      </c>
      <c r="DI7" s="64">
        <f t="shared" si="16"/>
        <v>110.8</v>
      </c>
      <c r="DJ7" s="61"/>
      <c r="DK7" s="64">
        <f>DK8</f>
        <v>195.3</v>
      </c>
      <c r="DL7" s="64">
        <f t="shared" ref="DL7:DT7" si="17">DL8</f>
        <v>208.7</v>
      </c>
      <c r="DM7" s="64">
        <f t="shared" si="17"/>
        <v>228.1</v>
      </c>
      <c r="DN7" s="64">
        <f t="shared" si="17"/>
        <v>232.9</v>
      </c>
      <c r="DO7" s="64">
        <f t="shared" si="17"/>
        <v>229.3</v>
      </c>
      <c r="DP7" s="64">
        <f t="shared" si="17"/>
        <v>135.6</v>
      </c>
      <c r="DQ7" s="64">
        <f t="shared" si="17"/>
        <v>134.5</v>
      </c>
      <c r="DR7" s="64">
        <f t="shared" si="17"/>
        <v>134.9</v>
      </c>
      <c r="DS7" s="64">
        <f t="shared" si="17"/>
        <v>129.9</v>
      </c>
      <c r="DT7" s="64">
        <f t="shared" si="17"/>
        <v>105.7</v>
      </c>
      <c r="DU7" s="61"/>
    </row>
    <row r="8" spans="1:125" s="66" customFormat="1" x14ac:dyDescent="0.15">
      <c r="A8" s="49"/>
      <c r="B8" s="67">
        <v>2020</v>
      </c>
      <c r="C8" s="67">
        <v>281000</v>
      </c>
      <c r="D8" s="67">
        <v>47</v>
      </c>
      <c r="E8" s="67">
        <v>14</v>
      </c>
      <c r="F8" s="67">
        <v>0</v>
      </c>
      <c r="G8" s="67">
        <v>12</v>
      </c>
      <c r="H8" s="67" t="s">
        <v>119</v>
      </c>
      <c r="I8" s="67" t="s">
        <v>120</v>
      </c>
      <c r="J8" s="67" t="s">
        <v>121</v>
      </c>
      <c r="K8" s="67" t="s">
        <v>122</v>
      </c>
      <c r="L8" s="67" t="s">
        <v>123</v>
      </c>
      <c r="M8" s="67" t="s">
        <v>124</v>
      </c>
      <c r="N8" s="67" t="s">
        <v>125</v>
      </c>
      <c r="O8" s="68" t="s">
        <v>126</v>
      </c>
      <c r="P8" s="69" t="s">
        <v>127</v>
      </c>
      <c r="Q8" s="69" t="s">
        <v>128</v>
      </c>
      <c r="R8" s="70">
        <v>22</v>
      </c>
      <c r="S8" s="69" t="s">
        <v>129</v>
      </c>
      <c r="T8" s="69" t="s">
        <v>130</v>
      </c>
      <c r="U8" s="70">
        <v>8843</v>
      </c>
      <c r="V8" s="70">
        <v>167</v>
      </c>
      <c r="W8" s="70">
        <v>300</v>
      </c>
      <c r="X8" s="69" t="s">
        <v>131</v>
      </c>
      <c r="Y8" s="71">
        <v>66.099999999999994</v>
      </c>
      <c r="Z8" s="71">
        <v>68.3</v>
      </c>
      <c r="AA8" s="71">
        <v>102.1</v>
      </c>
      <c r="AB8" s="71">
        <v>103.4</v>
      </c>
      <c r="AC8" s="71">
        <v>96.3</v>
      </c>
      <c r="AD8" s="71">
        <v>156</v>
      </c>
      <c r="AE8" s="71">
        <v>218.3</v>
      </c>
      <c r="AF8" s="71">
        <v>255.1</v>
      </c>
      <c r="AG8" s="71">
        <v>225.1</v>
      </c>
      <c r="AH8" s="71">
        <v>130.80000000000001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5.6</v>
      </c>
      <c r="AP8" s="71">
        <v>3.5</v>
      </c>
      <c r="AQ8" s="71">
        <v>3.8</v>
      </c>
      <c r="AR8" s="71">
        <v>3.2</v>
      </c>
      <c r="AS8" s="71">
        <v>9.5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40</v>
      </c>
      <c r="BA8" s="72">
        <v>28</v>
      </c>
      <c r="BB8" s="72">
        <v>27</v>
      </c>
      <c r="BC8" s="72">
        <v>14</v>
      </c>
      <c r="BD8" s="72">
        <v>4426</v>
      </c>
      <c r="BE8" s="72">
        <v>2345</v>
      </c>
      <c r="BF8" s="71">
        <v>-84.3</v>
      </c>
      <c r="BG8" s="71">
        <v>-56.9</v>
      </c>
      <c r="BH8" s="71">
        <v>-58.7</v>
      </c>
      <c r="BI8" s="71">
        <v>-59</v>
      </c>
      <c r="BJ8" s="71">
        <v>-78.5</v>
      </c>
      <c r="BK8" s="71">
        <v>27.9</v>
      </c>
      <c r="BL8" s="71">
        <v>30.9</v>
      </c>
      <c r="BM8" s="71">
        <v>32.4</v>
      </c>
      <c r="BN8" s="71">
        <v>13.1</v>
      </c>
      <c r="BO8" s="71">
        <v>-0.7</v>
      </c>
      <c r="BP8" s="68">
        <v>-65.900000000000006</v>
      </c>
      <c r="BQ8" s="72">
        <v>-8810</v>
      </c>
      <c r="BR8" s="72">
        <v>964</v>
      </c>
      <c r="BS8" s="72">
        <v>1316</v>
      </c>
      <c r="BT8" s="73">
        <v>2099</v>
      </c>
      <c r="BU8" s="73">
        <v>-2171</v>
      </c>
      <c r="BV8" s="72">
        <v>19504</v>
      </c>
      <c r="BW8" s="72">
        <v>18068</v>
      </c>
      <c r="BX8" s="72">
        <v>25902</v>
      </c>
      <c r="BY8" s="72">
        <v>23067</v>
      </c>
      <c r="BZ8" s="72">
        <v>4197</v>
      </c>
      <c r="CA8" s="70">
        <v>3932</v>
      </c>
      <c r="CB8" s="71" t="s">
        <v>123</v>
      </c>
      <c r="CC8" s="71" t="s">
        <v>123</v>
      </c>
      <c r="CD8" s="71" t="s">
        <v>123</v>
      </c>
      <c r="CE8" s="71" t="s">
        <v>123</v>
      </c>
      <c r="CF8" s="71" t="s">
        <v>123</v>
      </c>
      <c r="CG8" s="71" t="s">
        <v>123</v>
      </c>
      <c r="CH8" s="71" t="s">
        <v>123</v>
      </c>
      <c r="CI8" s="71" t="s">
        <v>123</v>
      </c>
      <c r="CJ8" s="71" t="s">
        <v>123</v>
      </c>
      <c r="CK8" s="71" t="s">
        <v>123</v>
      </c>
      <c r="CL8" s="68" t="s">
        <v>123</v>
      </c>
      <c r="CM8" s="70">
        <v>0</v>
      </c>
      <c r="CN8" s="70">
        <v>437012</v>
      </c>
      <c r="CO8" s="71" t="s">
        <v>123</v>
      </c>
      <c r="CP8" s="71" t="s">
        <v>123</v>
      </c>
      <c r="CQ8" s="71" t="s">
        <v>123</v>
      </c>
      <c r="CR8" s="71" t="s">
        <v>123</v>
      </c>
      <c r="CS8" s="71" t="s">
        <v>123</v>
      </c>
      <c r="CT8" s="71" t="s">
        <v>123</v>
      </c>
      <c r="CU8" s="71" t="s">
        <v>123</v>
      </c>
      <c r="CV8" s="71" t="s">
        <v>123</v>
      </c>
      <c r="CW8" s="71" t="s">
        <v>123</v>
      </c>
      <c r="CX8" s="71" t="s">
        <v>123</v>
      </c>
      <c r="CY8" s="68" t="s">
        <v>123</v>
      </c>
      <c r="CZ8" s="71">
        <v>75.2</v>
      </c>
      <c r="DA8" s="71">
        <v>0</v>
      </c>
      <c r="DB8" s="71">
        <v>0</v>
      </c>
      <c r="DC8" s="71">
        <v>0</v>
      </c>
      <c r="DD8" s="71">
        <v>0</v>
      </c>
      <c r="DE8" s="71">
        <v>283.7</v>
      </c>
      <c r="DF8" s="71">
        <v>263.39999999999998</v>
      </c>
      <c r="DG8" s="71">
        <v>178.3</v>
      </c>
      <c r="DH8" s="71">
        <v>1310.7</v>
      </c>
      <c r="DI8" s="71">
        <v>110.8</v>
      </c>
      <c r="DJ8" s="68">
        <v>183.4</v>
      </c>
      <c r="DK8" s="71">
        <v>195.3</v>
      </c>
      <c r="DL8" s="71">
        <v>208.7</v>
      </c>
      <c r="DM8" s="71">
        <v>228.1</v>
      </c>
      <c r="DN8" s="71">
        <v>232.9</v>
      </c>
      <c r="DO8" s="71">
        <v>229.3</v>
      </c>
      <c r="DP8" s="71">
        <v>135.6</v>
      </c>
      <c r="DQ8" s="71">
        <v>134.5</v>
      </c>
      <c r="DR8" s="71">
        <v>134.9</v>
      </c>
      <c r="DS8" s="71">
        <v>129.9</v>
      </c>
      <c r="DT8" s="71">
        <v>105.7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2021-12-17T06:05:44Z</dcterms:created>
  <dcterms:modified xsi:type="dcterms:W3CDTF">2022-01-12T08:22:40Z</dcterms:modified>
  <cp:category/>
</cp:coreProperties>
</file>