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0182737\Desktop\【照会（総務省より）】公営企業に係る経営比較分析表（令和２年度決算）の分析等について（依頼）\02 回答\"/>
    </mc:Choice>
  </mc:AlternateContent>
  <workbookProtection workbookAlgorithmName="SHA-512" workbookHashValue="H/ciVoIN4n+Q3IpqlIvSb17ynMpiNispCG4pOW5mn6R8VhUSgSEMxCAclzVRvBM/7dQV5UXXt7sDC4yNwkykcw==" workbookSaltValue="GFftlUbPav6G3RFnFitFh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<sst xmlns="http://schemas.openxmlformats.org/spreadsheetml/2006/main" count="231" uniqueCount="115">
  <si>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</si>
  <si>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</si>
  <si>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</si>
  <si>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</si>
  <si>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</si>
  <si>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</si>
  <si>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</si>
  <si>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</si>
  <si>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</si>
  <si>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</si>
  <si>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</si>
  <si>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</si>
  <si>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</si>
  <si>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</si>
  <si>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</si>
  <si>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</si>
  <si>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</si>
  <si>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</si>
  <si>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</si>
  <si>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</si>
  <si>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</si>
  <si>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</si>
  <si>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</si>
  <si>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</si>
  <si>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</si>
  <si>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</si>
  <si>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</si>
  <si>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</si>
  <si>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</si>
  <si>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</si>
  <si>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</si>
  <si>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</si>
  <si>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</si>
  <si>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</si>
  <si>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</si>
  <si>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</si>
  <si>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</si>
  <si>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</si>
  <si>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</si>
  <si>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</si>
  <si>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</si>
  <si>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</si>
  <si>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</si>
  <si>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</si>
  <si>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</si>
  <si>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</si>
  <si>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</si>
  <si>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</si>
  <si>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</si>
  <si>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</si>
  <si>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</si>
  <si>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</si>
  <si>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</si>
  <si>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</si>
  <si>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</si>
  <si>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</si>
  <si>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</si>
  <si>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</si>
  <si>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</si>
  <si>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</si>
  <si>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</si>
  <si>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</si>
  <si>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</si>
  <si>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</si>
  <si>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</si>
  <si>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</si>
  <si>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</si>
  <si>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</si>
  <si>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</si>
  <si>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</si>
  <si>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</si>
  <si>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</si>
  <si>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</si>
  <si>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</si>
  <si>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</si>
  <si>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</si>
  <si>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</si>
  <si>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</si>
  <si>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</si>
  <si>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</si>
  <si>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</si>
  <si>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</si>
  <si>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</si>
  <si>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</si>
  <si>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</si>
  <si>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</si>
  <si>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</si>
  <si>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</si>
  <si>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</si>
  <si>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</si>
  <si>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</si>
  <si>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</si>
  <si>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</si>
  <si>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</si>
  <si>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</si>
  <si>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岡山県　岡山市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</si>
  <si>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</si>
  <si>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</si>
  <si>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</si>
  <si>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</si>
  <si>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</si>
  <si>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</si>
  <si>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</si>
  <si>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</si>
  <si>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</si>
  <si>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</si>
  <si>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</si>
  <si>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</si>
  <si>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</si>
  <si>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</si>
  <si>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</si>
  <si>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</si>
  <si>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農業集落排水事業については、整備が終了しており、水洗化率は高い。
　処理施設が点在しており、経営効率は特定環境保全公共下水道事業よりもさらに悪い。
　各指標の特徴としては以下のとおり
①一般会計繰入金により赤字相当額を補てんしており、１００％程度となっている。
②一般会計繰入金により赤字相当額を補てんしており、欠損金は生じていない。
③整備が終了しており、経費に占める償還元金の割合も減少してきているため、年々、改善傾向にある。
④類似団体と比べ処理施設数が多いこと等により、高水準となっているが、確実に減少している。
⑤使用料対象としている額に対し、１００％は賄えていない。
⑥資本費が高いこと（④）等により、高い水準にある。
⑦類似団体平均程度。処理区域内人口の減少等により年々減少傾向にある。
⑧整備が終了していることから、高い水準にある。</t>
    <rPh sb="170" eb="172">
      <t>セイビ</t>
    </rPh>
    <rPh sb="173" eb="175">
      <t>シュウリョウ</t>
    </rPh>
    <rPh sb="180" eb="182">
      <t>ケイヒ</t>
    </rPh>
    <rPh sb="183" eb="184">
      <t>シ</t>
    </rPh>
    <rPh sb="186" eb="188">
      <t>ショウカン</t>
    </rPh>
    <rPh sb="188" eb="190">
      <t>ガンキン</t>
    </rPh>
    <rPh sb="191" eb="193">
      <t>ワリアイ</t>
    </rPh>
    <rPh sb="194" eb="196">
      <t>ゲンショウ</t>
    </rPh>
    <rPh sb="205" eb="207">
      <t>ネンネン</t>
    </rPh>
    <rPh sb="208" eb="210">
      <t>カイゼン</t>
    </rPh>
    <rPh sb="210" eb="212">
      <t>ケイコウ</t>
    </rPh>
    <phoneticPr fontId="4"/>
  </si>
  <si>
    <t>　類似団体間での比較では、本格的な整備時期が平成一桁以降と遅い上に、償却年数の短い設備が多い処理場が多いことから、近年、老朽化の指標のうち、有形固定資産減価償却率が類似団体平均を上回っている。（本市は平成22年度より地方公営企業法を適用しており、①有形固定資産減価償却率（％）は法適用以降の減価償却累計で算出されるため、その点に留意する必要がある。）
　ただし、将来的には多額の更新需要が見込まれることから、長寿命化や改築更新費用の平準化を計画的に進める必要がある。</t>
    <rPh sb="31" eb="32">
      <t>ウエ</t>
    </rPh>
    <rPh sb="34" eb="36">
      <t>ショウキャク</t>
    </rPh>
    <rPh sb="36" eb="38">
      <t>ネンスウ</t>
    </rPh>
    <rPh sb="39" eb="40">
      <t>ミジカ</t>
    </rPh>
    <rPh sb="41" eb="43">
      <t>セツビ</t>
    </rPh>
    <rPh sb="44" eb="45">
      <t>オオ</t>
    </rPh>
    <rPh sb="46" eb="49">
      <t>ショリジョウ</t>
    </rPh>
    <rPh sb="50" eb="51">
      <t>オオ</t>
    </rPh>
    <rPh sb="57" eb="59">
      <t>キンネン</t>
    </rPh>
    <rPh sb="70" eb="72">
      <t>ユウケイ</t>
    </rPh>
    <rPh sb="72" eb="74">
      <t>コテイ</t>
    </rPh>
    <rPh sb="74" eb="76">
      <t>シサン</t>
    </rPh>
    <rPh sb="76" eb="78">
      <t>ゲンカ</t>
    </rPh>
    <rPh sb="78" eb="80">
      <t>ショウキャク</t>
    </rPh>
    <rPh sb="80" eb="81">
      <t>リツ</t>
    </rPh>
    <rPh sb="82" eb="84">
      <t>ルイジ</t>
    </rPh>
    <rPh sb="84" eb="86">
      <t>ダンタイ</t>
    </rPh>
    <rPh sb="86" eb="88">
      <t>ヘイキン</t>
    </rPh>
    <rPh sb="89" eb="91">
      <t>ウワマワ</t>
    </rPh>
    <phoneticPr fontId="4"/>
  </si>
  <si>
    <t xml:space="preserve">　持続可能な下水道事業の運営を図るため、Ｈ27年度に策定した経営戦略（岡山市下水道事業経営計画2016）の中で目標数値を定め、ＰＤＣＡサイクルにより経営改善を図ることとしている。
　具体的には、接続促進による使用料収入の確保、施設の統廃合や施設管理の効率化等による支出の削減等により、経営改善を進めることとしている。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</si>
</sst>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1-4C1A-9A1E-2C95DD18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2.0499999999999998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1-4C1A-9A1E-2C95DD18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53.24</c:v>
                </c:pt>
                <c:pt idx="1">
                  <c:v>51.43</c:v>
                </c:pt>
                <c:pt idx="2">
                  <c:v>50.77</c:v>
                </c:pt>
                <c:pt idx="3">
                  <c:v>49.78</c:v>
                </c:pt>
                <c:pt idx="4">
                  <c:v>51.37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B-4AB0-8E14-026C38E3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60.65</c:v>
                </c:pt>
                <c:pt idx="1">
                  <c:v>51.75</c:v>
                </c:pt>
                <c:pt idx="2">
                  <c:v>50.68</c:v>
                </c:pt>
                <c:pt idx="3">
                  <c:v>50.14</c:v>
                </c:pt>
                <c:pt idx="4">
                  <c:v>55.26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B-4AB0-8E14-026C38E3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93.18</c:v>
                </c:pt>
                <c:pt idx="1">
                  <c:v>93.41</c:v>
                </c:pt>
                <c:pt idx="2">
                  <c:v>94.1</c:v>
                </c:pt>
                <c:pt idx="3">
                  <c:v>94.32</c:v>
                </c:pt>
                <c:pt idx="4">
                  <c:v>94.7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5-4FD6-BC72-81439747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84.58</c:v>
                </c:pt>
                <c:pt idx="1">
                  <c:v>84.84</c:v>
                </c:pt>
                <c:pt idx="2">
                  <c:v>84.86</c:v>
                </c:pt>
                <c:pt idx="3">
                  <c:v>84.98</c:v>
                </c:pt>
                <c:pt idx="4">
                  <c:v>90.52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5-4FD6-BC72-81439747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99.99</c:v>
                </c:pt>
                <c:pt idx="1">
                  <c:v>100</c:v>
                </c:pt>
                <c:pt idx="2">
                  <c:v>100.01</c:v>
                </c:pt>
                <c:pt idx="3">
                  <c:v>100.03</c:v>
                </c:pt>
                <c:pt idx="4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2-4FAB-9EA3-AD95DE4D2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99.66</c:v>
                </c:pt>
                <c:pt idx="1">
                  <c:v>100.95</c:v>
                </c:pt>
                <c:pt idx="2">
                  <c:v>101.77</c:v>
                </c:pt>
                <c:pt idx="3">
                  <c:v>103.6</c:v>
                </c:pt>
                <c:pt idx="4">
                  <c:v>103.09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2-4FAB-9EA3-AD95DE4D2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22.74</c:v>
                </c:pt>
                <c:pt idx="1">
                  <c:v>25.54</c:v>
                </c:pt>
                <c:pt idx="2">
                  <c:v>27.88</c:v>
                </c:pt>
                <c:pt idx="3">
                  <c:v>30.4</c:v>
                </c:pt>
                <c:pt idx="4">
                  <c:v>32.86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0-4307-ACD4-5DD9F015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22.9</c:v>
                </c:pt>
                <c:pt idx="1">
                  <c:v>24.87</c:v>
                </c:pt>
                <c:pt idx="2">
                  <c:v>24.13</c:v>
                </c:pt>
                <c:pt idx="3">
                  <c:v>23.06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0-4307-ACD4-5DD9F015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F-4145-8B2D-B82DDBFEE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F-4145-8B2D-B82DDBFEE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9-4A8F-A8FE-ACB99D0D1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225.39</c:v>
                </c:pt>
                <c:pt idx="1">
                  <c:v>224.04</c:v>
                </c:pt>
                <c:pt idx="2">
                  <c:v>227.4</c:v>
                </c:pt>
                <c:pt idx="3">
                  <c:v>193.99</c:v>
                </c:pt>
                <c:pt idx="4">
                  <c:v>101.24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9-4A8F-A8FE-ACB99D0D1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25.99</c:v>
                </c:pt>
                <c:pt idx="1">
                  <c:v>26.98</c:v>
                </c:pt>
                <c:pt idx="2">
                  <c:v>24.26</c:v>
                </c:pt>
                <c:pt idx="3">
                  <c:v>15.59</c:v>
                </c:pt>
                <c:pt idx="4">
                  <c:v>16.45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F-44F7-91FE-08DF42401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31.84</c:v>
                </c:pt>
                <c:pt idx="1">
                  <c:v>29.91</c:v>
                </c:pt>
                <c:pt idx="2">
                  <c:v>29.54</c:v>
                </c:pt>
                <c:pt idx="3">
                  <c:v>26.99</c:v>
                </c:pt>
                <c:pt idx="4">
                  <c:v>37.24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F-44F7-91FE-08DF42401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2026.83</c:v>
                </c:pt>
                <c:pt idx="1">
                  <c:v>1962.02</c:v>
                </c:pt>
                <c:pt idx="2">
                  <c:v>1909.47</c:v>
                </c:pt>
                <c:pt idx="3">
                  <c:v>1802.91</c:v>
                </c:pt>
                <c:pt idx="4">
                  <c:v>1655.82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B-4E44-85FC-386B33C5C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974.93</c:v>
                </c:pt>
                <c:pt idx="1">
                  <c:v>855.8</c:v>
                </c:pt>
                <c:pt idx="2">
                  <c:v>789.46</c:v>
                </c:pt>
                <c:pt idx="3">
                  <c:v>826.83</c:v>
                </c:pt>
                <c:pt idx="4">
                  <c:v>783.8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B-4E44-85FC-386B33C5C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31.88</c:v>
                </c:pt>
                <c:pt idx="1">
                  <c:v>30.83</c:v>
                </c:pt>
                <c:pt idx="2">
                  <c:v>30.11</c:v>
                </c:pt>
                <c:pt idx="3">
                  <c:v>29.14</c:v>
                </c:pt>
                <c:pt idx="4">
                  <c:v>30.36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6-4D1D-BBCD-09D0A4B0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55.32</c:v>
                </c:pt>
                <c:pt idx="1">
                  <c:v>59.8</c:v>
                </c:pt>
                <c:pt idx="2">
                  <c:v>57.77</c:v>
                </c:pt>
                <c:pt idx="3">
                  <c:v>57.31</c:v>
                </c:pt>
                <c:pt idx="4">
                  <c:v>68.11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6-4D1D-BBCD-09D0A4B0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490.85</c:v>
                </c:pt>
                <c:pt idx="1">
                  <c:v>508.63</c:v>
                </c:pt>
                <c:pt idx="2">
                  <c:v>522.53</c:v>
                </c:pt>
                <c:pt idx="3">
                  <c:v>542.37</c:v>
                </c:pt>
                <c:pt idx="4">
                  <c:v>521.84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3-4F68-A289-F253AAE02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283.17</c:v>
                </c:pt>
                <c:pt idx="1">
                  <c:v>263.76</c:v>
                </c:pt>
                <c:pt idx="2">
                  <c:v>274.35000000000002</c:v>
                </c:pt>
                <c:pt idx="3">
                  <c:v>273.52</c:v>
                </c:pt>
                <c:pt idx="4">
                  <c:v>222.41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3-4F68-A289-F253AAE02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【121.19】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55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岡山県　岡山市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F1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708155</v>
      </c>
      <c r="AM8" s="51"/>
      <c r="AN8" s="51"/>
      <c r="AO8" s="51"/>
      <c r="AP8" s="51"/>
      <c r="AQ8" s="51"/>
      <c r="AR8" s="51"/>
      <c r="AS8" s="51"/>
      <c r="AT8" s="46">
        <f>データ!T6</f>
        <v>789.95</v>
      </c>
      <c r="AU8" s="46"/>
      <c r="AV8" s="46"/>
      <c r="AW8" s="46"/>
      <c r="AX8" s="46"/>
      <c r="AY8" s="46"/>
      <c r="AZ8" s="46"/>
      <c r="BA8" s="46"/>
      <c r="BB8" s="46">
        <f>データ!U6</f>
        <v>896.46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41</v>
      </c>
      <c r="J10" s="46"/>
      <c r="K10" s="46"/>
      <c r="L10" s="46"/>
      <c r="M10" s="46"/>
      <c r="N10" s="46"/>
      <c r="O10" s="46"/>
      <c r="P10" s="46">
        <f>データ!P6</f>
        <v>0.99</v>
      </c>
      <c r="Q10" s="46"/>
      <c r="R10" s="46"/>
      <c r="S10" s="46"/>
      <c r="T10" s="46"/>
      <c r="U10" s="46"/>
      <c r="V10" s="46"/>
      <c r="W10" s="46">
        <f>データ!Q6</f>
        <v>97.16</v>
      </c>
      <c r="X10" s="46"/>
      <c r="Y10" s="46"/>
      <c r="Z10" s="46"/>
      <c r="AA10" s="46"/>
      <c r="AB10" s="46"/>
      <c r="AC10" s="46"/>
      <c r="AD10" s="51">
        <f>データ!R6</f>
        <v>3011</v>
      </c>
      <c r="AE10" s="51"/>
      <c r="AF10" s="51"/>
      <c r="AG10" s="51"/>
      <c r="AH10" s="51"/>
      <c r="AI10" s="51"/>
      <c r="AJ10" s="51"/>
      <c r="AK10" s="2"/>
      <c r="AL10" s="51">
        <f>データ!V6</f>
        <v>6979</v>
      </c>
      <c r="AM10" s="51"/>
      <c r="AN10" s="51"/>
      <c r="AO10" s="51"/>
      <c r="AP10" s="51"/>
      <c r="AQ10" s="51"/>
      <c r="AR10" s="51"/>
      <c r="AS10" s="51"/>
      <c r="AT10" s="46">
        <f>データ!W6</f>
        <v>2.34</v>
      </c>
      <c r="AU10" s="46"/>
      <c r="AV10" s="46"/>
      <c r="AW10" s="46"/>
      <c r="AX10" s="46"/>
      <c r="AY10" s="46"/>
      <c r="AZ10" s="46"/>
      <c r="BA10" s="46"/>
      <c r="BB10" s="46">
        <f>データ!X6</f>
        <v>2982.48</v>
      </c>
      <c r="BC10" s="46"/>
      <c r="BD10" s="46"/>
      <c r="BE10" s="46"/>
      <c r="BF10" s="46"/>
      <c r="BG10" s="46"/>
      <c r="BH10" s="46"/>
      <c r="BI10" s="46"/>
      <c r="BJ10" s="2"/>
      <c r="BK10" s="2"/>
      <c r="BL10" s="75" t="s">
        <v>22</v>
      </c>
      <c r="BM10" s="76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7" t="s">
        <v>24</v>
      </c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</row>
    <row r="14" spans="1:78" ht="13.5" customHeight="1" x14ac:dyDescent="0.15">
      <c r="A14" s="2"/>
      <c r="B14" s="79" t="s">
        <v>25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1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9" t="s">
        <v>112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113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9" t="s">
        <v>114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【104.99】</v>
      </c>
      <c r="F85" s="26" t="str">
        <f>データ!AT6</f>
        <v>【121.19】</v>
      </c>
      <c r="G85" s="26" t="str">
        <f>データ!BE6</f>
        <v>【32.80】</v>
      </c>
      <c r="H85" s="26" t="str">
        <f>データ!BP6</f>
        <v>【832.52】</v>
      </c>
      <c r="I85" s="26" t="str">
        <f>データ!CA6</f>
        <v>【60.94】</v>
      </c>
      <c r="J85" s="26" t="str">
        <f>データ!CL6</f>
        <v>【253.04】</v>
      </c>
      <c r="K85" s="26" t="str">
        <f>データ!CW6</f>
        <v>【54.84】</v>
      </c>
      <c r="L85" s="26" t="str">
        <f>データ!DH6</f>
        <v>【86.60】</v>
      </c>
      <c r="M85" s="26" t="str">
        <f>データ!DS6</f>
        <v>【22.21】</v>
      </c>
      <c r="N85" s="26" t="str">
        <f>データ!ED6</f>
        <v>【0.00】</v>
      </c>
      <c r="O85" s="26" t="str">
        <f>データ!EO6</f>
        <v>【0.16】</v>
      </c>
    </row>
  </sheetData>
  <sheetProtection algorithmName="SHA-512" hashValue="4NCsxSvy4EKvsz1W/lRISveiquADeYs4q2M0NR7XIySQuET4ywVRNX6AEfe/y/MrPRtdahPQ0R+tsIEMB9TaJQ==" saltValue="Fhj70IuATsxs0G8nuRwv9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83" t="s">
        <v>52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Y3" s="89" t="s">
        <v>53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28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8" x14ac:dyDescent="0.15">
      <c r="A4" s="28" t="s">
        <v>54</v>
      </c>
      <c r="B4" s="30"/>
      <c r="C4" s="30"/>
      <c r="D4" s="30"/>
      <c r="E4" s="30"/>
      <c r="F4" s="30"/>
      <c r="G4" s="30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2" t="s">
        <v>55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56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57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58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59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60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61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62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63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64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65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8" x14ac:dyDescent="0.15">
      <c r="A5" s="28" t="s">
        <v>66</v>
      </c>
      <c r="B5" s="31"/>
      <c r="C5" s="31"/>
      <c r="D5" s="31"/>
      <c r="E5" s="31"/>
      <c r="F5" s="31"/>
      <c r="G5" s="31"/>
      <c r="H5" s="32" t="s">
        <v>67</v>
      </c>
      <c r="I5" s="32" t="s">
        <v>68</v>
      </c>
      <c r="J5" s="32" t="s">
        <v>69</v>
      </c>
      <c r="K5" s="32" t="s">
        <v>70</v>
      </c>
      <c r="L5" s="32" t="s">
        <v>71</v>
      </c>
      <c r="M5" s="32" t="s">
        <v>5</v>
      </c>
      <c r="N5" s="32" t="s">
        <v>72</v>
      </c>
      <c r="O5" s="32" t="s">
        <v>73</v>
      </c>
      <c r="P5" s="32" t="s">
        <v>74</v>
      </c>
      <c r="Q5" s="32" t="s">
        <v>75</v>
      </c>
      <c r="R5" s="32" t="s">
        <v>76</v>
      </c>
      <c r="S5" s="32" t="s">
        <v>77</v>
      </c>
      <c r="T5" s="32" t="s">
        <v>78</v>
      </c>
      <c r="U5" s="32" t="s">
        <v>79</v>
      </c>
      <c r="V5" s="32" t="s">
        <v>80</v>
      </c>
      <c r="W5" s="32" t="s">
        <v>81</v>
      </c>
      <c r="X5" s="32" t="s">
        <v>82</v>
      </c>
      <c r="Y5" s="32" t="s">
        <v>83</v>
      </c>
      <c r="Z5" s="32" t="s">
        <v>84</v>
      </c>
      <c r="AA5" s="32" t="s">
        <v>85</v>
      </c>
      <c r="AB5" s="32" t="s">
        <v>86</v>
      </c>
      <c r="AC5" s="32" t="s">
        <v>87</v>
      </c>
      <c r="AD5" s="32" t="s">
        <v>88</v>
      </c>
      <c r="AE5" s="32" t="s">
        <v>89</v>
      </c>
      <c r="AF5" s="32" t="s">
        <v>90</v>
      </c>
      <c r="AG5" s="32" t="s">
        <v>91</v>
      </c>
      <c r="AH5" s="32" t="s">
        <v>92</v>
      </c>
      <c r="AI5" s="32" t="s">
        <v>31</v>
      </c>
      <c r="AJ5" s="32" t="s">
        <v>83</v>
      </c>
      <c r="AK5" s="32" t="s">
        <v>84</v>
      </c>
      <c r="AL5" s="32" t="s">
        <v>85</v>
      </c>
      <c r="AM5" s="32" t="s">
        <v>86</v>
      </c>
      <c r="AN5" s="32" t="s">
        <v>87</v>
      </c>
      <c r="AO5" s="32" t="s">
        <v>88</v>
      </c>
      <c r="AP5" s="32" t="s">
        <v>89</v>
      </c>
      <c r="AQ5" s="32" t="s">
        <v>90</v>
      </c>
      <c r="AR5" s="32" t="s">
        <v>91</v>
      </c>
      <c r="AS5" s="32" t="s">
        <v>92</v>
      </c>
      <c r="AT5" s="32" t="s">
        <v>93</v>
      </c>
      <c r="AU5" s="32" t="s">
        <v>83</v>
      </c>
      <c r="AV5" s="32" t="s">
        <v>84</v>
      </c>
      <c r="AW5" s="32" t="s">
        <v>85</v>
      </c>
      <c r="AX5" s="32" t="s">
        <v>86</v>
      </c>
      <c r="AY5" s="32" t="s">
        <v>87</v>
      </c>
      <c r="AZ5" s="32" t="s">
        <v>88</v>
      </c>
      <c r="BA5" s="32" t="s">
        <v>89</v>
      </c>
      <c r="BB5" s="32" t="s">
        <v>90</v>
      </c>
      <c r="BC5" s="32" t="s">
        <v>91</v>
      </c>
      <c r="BD5" s="32" t="s">
        <v>92</v>
      </c>
      <c r="BE5" s="32" t="s">
        <v>93</v>
      </c>
      <c r="BF5" s="32" t="s">
        <v>83</v>
      </c>
      <c r="BG5" s="32" t="s">
        <v>84</v>
      </c>
      <c r="BH5" s="32" t="s">
        <v>85</v>
      </c>
      <c r="BI5" s="32" t="s">
        <v>86</v>
      </c>
      <c r="BJ5" s="32" t="s">
        <v>87</v>
      </c>
      <c r="BK5" s="32" t="s">
        <v>88</v>
      </c>
      <c r="BL5" s="32" t="s">
        <v>89</v>
      </c>
      <c r="BM5" s="32" t="s">
        <v>90</v>
      </c>
      <c r="BN5" s="32" t="s">
        <v>91</v>
      </c>
      <c r="BO5" s="32" t="s">
        <v>92</v>
      </c>
      <c r="BP5" s="32" t="s">
        <v>93</v>
      </c>
      <c r="BQ5" s="32" t="s">
        <v>83</v>
      </c>
      <c r="BR5" s="32" t="s">
        <v>84</v>
      </c>
      <c r="BS5" s="32" t="s">
        <v>85</v>
      </c>
      <c r="BT5" s="32" t="s">
        <v>86</v>
      </c>
      <c r="BU5" s="32" t="s">
        <v>87</v>
      </c>
      <c r="BV5" s="32" t="s">
        <v>88</v>
      </c>
      <c r="BW5" s="32" t="s">
        <v>89</v>
      </c>
      <c r="BX5" s="32" t="s">
        <v>90</v>
      </c>
      <c r="BY5" s="32" t="s">
        <v>91</v>
      </c>
      <c r="BZ5" s="32" t="s">
        <v>92</v>
      </c>
      <c r="CA5" s="32" t="s">
        <v>93</v>
      </c>
      <c r="CB5" s="32" t="s">
        <v>83</v>
      </c>
      <c r="CC5" s="32" t="s">
        <v>84</v>
      </c>
      <c r="CD5" s="32" t="s">
        <v>85</v>
      </c>
      <c r="CE5" s="32" t="s">
        <v>86</v>
      </c>
      <c r="CF5" s="32" t="s">
        <v>87</v>
      </c>
      <c r="CG5" s="32" t="s">
        <v>88</v>
      </c>
      <c r="CH5" s="32" t="s">
        <v>89</v>
      </c>
      <c r="CI5" s="32" t="s">
        <v>90</v>
      </c>
      <c r="CJ5" s="32" t="s">
        <v>91</v>
      </c>
      <c r="CK5" s="32" t="s">
        <v>92</v>
      </c>
      <c r="CL5" s="32" t="s">
        <v>93</v>
      </c>
      <c r="CM5" s="32" t="s">
        <v>83</v>
      </c>
      <c r="CN5" s="32" t="s">
        <v>84</v>
      </c>
      <c r="CO5" s="32" t="s">
        <v>85</v>
      </c>
      <c r="CP5" s="32" t="s">
        <v>86</v>
      </c>
      <c r="CQ5" s="32" t="s">
        <v>87</v>
      </c>
      <c r="CR5" s="32" t="s">
        <v>88</v>
      </c>
      <c r="CS5" s="32" t="s">
        <v>89</v>
      </c>
      <c r="CT5" s="32" t="s">
        <v>90</v>
      </c>
      <c r="CU5" s="32" t="s">
        <v>91</v>
      </c>
      <c r="CV5" s="32" t="s">
        <v>92</v>
      </c>
      <c r="CW5" s="32" t="s">
        <v>93</v>
      </c>
      <c r="CX5" s="32" t="s">
        <v>83</v>
      </c>
      <c r="CY5" s="32" t="s">
        <v>84</v>
      </c>
      <c r="CZ5" s="32" t="s">
        <v>85</v>
      </c>
      <c r="DA5" s="32" t="s">
        <v>86</v>
      </c>
      <c r="DB5" s="32" t="s">
        <v>87</v>
      </c>
      <c r="DC5" s="32" t="s">
        <v>88</v>
      </c>
      <c r="DD5" s="32" t="s">
        <v>89</v>
      </c>
      <c r="DE5" s="32" t="s">
        <v>90</v>
      </c>
      <c r="DF5" s="32" t="s">
        <v>91</v>
      </c>
      <c r="DG5" s="32" t="s">
        <v>92</v>
      </c>
      <c r="DH5" s="32" t="s">
        <v>93</v>
      </c>
      <c r="DI5" s="32" t="s">
        <v>83</v>
      </c>
      <c r="DJ5" s="32" t="s">
        <v>84</v>
      </c>
      <c r="DK5" s="32" t="s">
        <v>85</v>
      </c>
      <c r="DL5" s="32" t="s">
        <v>86</v>
      </c>
      <c r="DM5" s="32" t="s">
        <v>87</v>
      </c>
      <c r="DN5" s="32" t="s">
        <v>88</v>
      </c>
      <c r="DO5" s="32" t="s">
        <v>89</v>
      </c>
      <c r="DP5" s="32" t="s">
        <v>90</v>
      </c>
      <c r="DQ5" s="32" t="s">
        <v>91</v>
      </c>
      <c r="DR5" s="32" t="s">
        <v>92</v>
      </c>
      <c r="DS5" s="32" t="s">
        <v>93</v>
      </c>
      <c r="DT5" s="32" t="s">
        <v>83</v>
      </c>
      <c r="DU5" s="32" t="s">
        <v>84</v>
      </c>
      <c r="DV5" s="32" t="s">
        <v>85</v>
      </c>
      <c r="DW5" s="32" t="s">
        <v>86</v>
      </c>
      <c r="DX5" s="32" t="s">
        <v>87</v>
      </c>
      <c r="DY5" s="32" t="s">
        <v>88</v>
      </c>
      <c r="DZ5" s="32" t="s">
        <v>89</v>
      </c>
      <c r="EA5" s="32" t="s">
        <v>90</v>
      </c>
      <c r="EB5" s="32" t="s">
        <v>91</v>
      </c>
      <c r="EC5" s="32" t="s">
        <v>92</v>
      </c>
      <c r="ED5" s="32" t="s">
        <v>93</v>
      </c>
      <c r="EE5" s="32" t="s">
        <v>83</v>
      </c>
      <c r="EF5" s="32" t="s">
        <v>84</v>
      </c>
      <c r="EG5" s="32" t="s">
        <v>85</v>
      </c>
      <c r="EH5" s="32" t="s">
        <v>86</v>
      </c>
      <c r="EI5" s="32" t="s">
        <v>87</v>
      </c>
      <c r="EJ5" s="32" t="s">
        <v>88</v>
      </c>
      <c r="EK5" s="32" t="s">
        <v>89</v>
      </c>
      <c r="EL5" s="32" t="s">
        <v>90</v>
      </c>
      <c r="EM5" s="32" t="s">
        <v>91</v>
      </c>
      <c r="EN5" s="32" t="s">
        <v>92</v>
      </c>
      <c r="EO5" s="32" t="s">
        <v>93</v>
      </c>
    </row>
    <row r="6" spans="1:148" s="36" customFormat="1" x14ac:dyDescent="0.15">
      <c r="A6" s="28" t="s">
        <v>94</v>
      </c>
      <c r="B6" s="33">
        <f>B7</f>
        <v>2020</v>
      </c>
      <c r="C6" s="33">
        <f t="shared" ref="C6:X6" si="3">C7</f>
        <v>331007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岡山県　岡山市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 t="str">
        <f t="shared" si="3"/>
        <v>非設置</v>
      </c>
      <c r="N6" s="34" t="str">
        <f t="shared" si="3"/>
        <v>-</v>
      </c>
      <c r="O6" s="34">
        <f t="shared" si="3"/>
        <v>41</v>
      </c>
      <c r="P6" s="34">
        <f t="shared" si="3"/>
        <v>0.99</v>
      </c>
      <c r="Q6" s="34">
        <f t="shared" si="3"/>
        <v>97.16</v>
      </c>
      <c r="R6" s="34">
        <f t="shared" si="3"/>
        <v>3011</v>
      </c>
      <c r="S6" s="34">
        <f t="shared" si="3"/>
        <v>708155</v>
      </c>
      <c r="T6" s="34">
        <f t="shared" si="3"/>
        <v>789.95</v>
      </c>
      <c r="U6" s="34">
        <f t="shared" si="3"/>
        <v>896.46</v>
      </c>
      <c r="V6" s="34">
        <f t="shared" si="3"/>
        <v>6979</v>
      </c>
      <c r="W6" s="34">
        <f t="shared" si="3"/>
        <v>2.34</v>
      </c>
      <c r="X6" s="34">
        <f t="shared" si="3"/>
        <v>2982.48</v>
      </c>
      <c r="Y6" s="35">
        <f>IF(Y7="",NA(),Y7)</f>
        <v>99.99</v>
      </c>
      <c r="Z6" s="35">
        <f t="shared" ref="Z6:AH6" si="4">IF(Z7="",NA(),Z7)</f>
        <v>100</v>
      </c>
      <c r="AA6" s="35">
        <f t="shared" si="4"/>
        <v>100.01</v>
      </c>
      <c r="AB6" s="35">
        <f t="shared" si="4"/>
        <v>100.03</v>
      </c>
      <c r="AC6" s="35">
        <f t="shared" si="4"/>
        <v>99.99</v>
      </c>
      <c r="AD6" s="35">
        <f t="shared" si="4"/>
        <v>99.66</v>
      </c>
      <c r="AE6" s="35">
        <f t="shared" si="4"/>
        <v>100.95</v>
      </c>
      <c r="AF6" s="35">
        <f t="shared" si="4"/>
        <v>101.77</v>
      </c>
      <c r="AG6" s="35">
        <f t="shared" si="4"/>
        <v>103.6</v>
      </c>
      <c r="AH6" s="35">
        <f t="shared" si="4"/>
        <v>103.09</v>
      </c>
      <c r="AI6" s="34" t="str">
        <f>IF(AI7="","",IF(AI7="-","【-】","【"&amp;SUBSTITUTE(TEXT(AI7,"#,##0.00"),"-","△")&amp;"】"))</f>
        <v>【104.99】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225.39</v>
      </c>
      <c r="AP6" s="35">
        <f t="shared" si="5"/>
        <v>224.04</v>
      </c>
      <c r="AQ6" s="35">
        <f t="shared" si="5"/>
        <v>227.4</v>
      </c>
      <c r="AR6" s="35">
        <f t="shared" si="5"/>
        <v>193.99</v>
      </c>
      <c r="AS6" s="35">
        <f t="shared" si="5"/>
        <v>101.24</v>
      </c>
      <c r="AT6" s="34" t="str">
        <f>IF(AT7="","",IF(AT7="-","【-】","【"&amp;SUBSTITUTE(TEXT(AT7,"#,##0.00"),"-","△")&amp;"】"))</f>
        <v>【121.19】</v>
      </c>
      <c r="AU6" s="35">
        <f>IF(AU7="",NA(),AU7)</f>
        <v>25.99</v>
      </c>
      <c r="AV6" s="35">
        <f t="shared" ref="AV6:BD6" si="6">IF(AV7="",NA(),AV7)</f>
        <v>26.98</v>
      </c>
      <c r="AW6" s="35">
        <f t="shared" si="6"/>
        <v>24.26</v>
      </c>
      <c r="AX6" s="35">
        <f t="shared" si="6"/>
        <v>15.59</v>
      </c>
      <c r="AY6" s="35">
        <f t="shared" si="6"/>
        <v>16.45</v>
      </c>
      <c r="AZ6" s="35">
        <f t="shared" si="6"/>
        <v>31.84</v>
      </c>
      <c r="BA6" s="35">
        <f t="shared" si="6"/>
        <v>29.91</v>
      </c>
      <c r="BB6" s="35">
        <f t="shared" si="6"/>
        <v>29.54</v>
      </c>
      <c r="BC6" s="35">
        <f t="shared" si="6"/>
        <v>26.99</v>
      </c>
      <c r="BD6" s="35">
        <f t="shared" si="6"/>
        <v>37.24</v>
      </c>
      <c r="BE6" s="34" t="str">
        <f>IF(BE7="","",IF(BE7="-","【-】","【"&amp;SUBSTITUTE(TEXT(BE7,"#,##0.00"),"-","△")&amp;"】"))</f>
        <v>【32.80】</v>
      </c>
      <c r="BF6" s="35">
        <f>IF(BF7="",NA(),BF7)</f>
        <v>2026.83</v>
      </c>
      <c r="BG6" s="35">
        <f t="shared" ref="BG6:BO6" si="7">IF(BG7="",NA(),BG7)</f>
        <v>1962.02</v>
      </c>
      <c r="BH6" s="35">
        <f t="shared" si="7"/>
        <v>1909.47</v>
      </c>
      <c r="BI6" s="35">
        <f t="shared" si="7"/>
        <v>1802.91</v>
      </c>
      <c r="BJ6" s="35">
        <f t="shared" si="7"/>
        <v>1655.82</v>
      </c>
      <c r="BK6" s="35">
        <f t="shared" si="7"/>
        <v>974.93</v>
      </c>
      <c r="BL6" s="35">
        <f t="shared" si="7"/>
        <v>855.8</v>
      </c>
      <c r="BM6" s="35">
        <f t="shared" si="7"/>
        <v>789.46</v>
      </c>
      <c r="BN6" s="35">
        <f t="shared" si="7"/>
        <v>826.83</v>
      </c>
      <c r="BO6" s="35">
        <f t="shared" si="7"/>
        <v>783.8</v>
      </c>
      <c r="BP6" s="34" t="str">
        <f>IF(BP7="","",IF(BP7="-","【-】","【"&amp;SUBSTITUTE(TEXT(BP7,"#,##0.00"),"-","△")&amp;"】"))</f>
        <v>【832.52】</v>
      </c>
      <c r="BQ6" s="35">
        <f>IF(BQ7="",NA(),BQ7)</f>
        <v>31.88</v>
      </c>
      <c r="BR6" s="35">
        <f t="shared" ref="BR6:BZ6" si="8">IF(BR7="",NA(),BR7)</f>
        <v>30.83</v>
      </c>
      <c r="BS6" s="35">
        <f t="shared" si="8"/>
        <v>30.11</v>
      </c>
      <c r="BT6" s="35">
        <f t="shared" si="8"/>
        <v>29.14</v>
      </c>
      <c r="BU6" s="35">
        <f t="shared" si="8"/>
        <v>30.36</v>
      </c>
      <c r="BV6" s="35">
        <f t="shared" si="8"/>
        <v>55.32</v>
      </c>
      <c r="BW6" s="35">
        <f t="shared" si="8"/>
        <v>59.8</v>
      </c>
      <c r="BX6" s="35">
        <f t="shared" si="8"/>
        <v>57.77</v>
      </c>
      <c r="BY6" s="35">
        <f t="shared" si="8"/>
        <v>57.31</v>
      </c>
      <c r="BZ6" s="35">
        <f t="shared" si="8"/>
        <v>68.11</v>
      </c>
      <c r="CA6" s="34" t="str">
        <f>IF(CA7="","",IF(CA7="-","【-】","【"&amp;SUBSTITUTE(TEXT(CA7,"#,##0.00"),"-","△")&amp;"】"))</f>
        <v>【60.94】</v>
      </c>
      <c r="CB6" s="35">
        <f>IF(CB7="",NA(),CB7)</f>
        <v>490.85</v>
      </c>
      <c r="CC6" s="35">
        <f t="shared" ref="CC6:CK6" si="9">IF(CC7="",NA(),CC7)</f>
        <v>508.63</v>
      </c>
      <c r="CD6" s="35">
        <f t="shared" si="9"/>
        <v>522.53</v>
      </c>
      <c r="CE6" s="35">
        <f t="shared" si="9"/>
        <v>542.37</v>
      </c>
      <c r="CF6" s="35">
        <f t="shared" si="9"/>
        <v>521.84</v>
      </c>
      <c r="CG6" s="35">
        <f t="shared" si="9"/>
        <v>283.17</v>
      </c>
      <c r="CH6" s="35">
        <f t="shared" si="9"/>
        <v>263.76</v>
      </c>
      <c r="CI6" s="35">
        <f t="shared" si="9"/>
        <v>274.35000000000002</v>
      </c>
      <c r="CJ6" s="35">
        <f t="shared" si="9"/>
        <v>273.52</v>
      </c>
      <c r="CK6" s="35">
        <f t="shared" si="9"/>
        <v>222.41</v>
      </c>
      <c r="CL6" s="34" t="str">
        <f>IF(CL7="","",IF(CL7="-","【-】","【"&amp;SUBSTITUTE(TEXT(CL7,"#,##0.00"),"-","△")&amp;"】"))</f>
        <v>【253.04】</v>
      </c>
      <c r="CM6" s="35">
        <f>IF(CM7="",NA(),CM7)</f>
        <v>53.24</v>
      </c>
      <c r="CN6" s="35">
        <f t="shared" ref="CN6:CV6" si="10">IF(CN7="",NA(),CN7)</f>
        <v>51.43</v>
      </c>
      <c r="CO6" s="35">
        <f t="shared" si="10"/>
        <v>50.77</v>
      </c>
      <c r="CP6" s="35">
        <f t="shared" si="10"/>
        <v>49.78</v>
      </c>
      <c r="CQ6" s="35">
        <f t="shared" si="10"/>
        <v>51.37</v>
      </c>
      <c r="CR6" s="35">
        <f t="shared" si="10"/>
        <v>60.65</v>
      </c>
      <c r="CS6" s="35">
        <f t="shared" si="10"/>
        <v>51.75</v>
      </c>
      <c r="CT6" s="35">
        <f t="shared" si="10"/>
        <v>50.68</v>
      </c>
      <c r="CU6" s="35">
        <f t="shared" si="10"/>
        <v>50.14</v>
      </c>
      <c r="CV6" s="35">
        <f t="shared" si="10"/>
        <v>55.26</v>
      </c>
      <c r="CW6" s="34" t="str">
        <f>IF(CW7="","",IF(CW7="-","【-】","【"&amp;SUBSTITUTE(TEXT(CW7,"#,##0.00"),"-","△")&amp;"】"))</f>
        <v>【54.84】</v>
      </c>
      <c r="CX6" s="35">
        <f>IF(CX7="",NA(),CX7)</f>
        <v>93.18</v>
      </c>
      <c r="CY6" s="35">
        <f t="shared" ref="CY6:DG6" si="11">IF(CY7="",NA(),CY7)</f>
        <v>93.41</v>
      </c>
      <c r="CZ6" s="35">
        <f t="shared" si="11"/>
        <v>94.1</v>
      </c>
      <c r="DA6" s="35">
        <f t="shared" si="11"/>
        <v>94.32</v>
      </c>
      <c r="DB6" s="35">
        <f t="shared" si="11"/>
        <v>94.7</v>
      </c>
      <c r="DC6" s="35">
        <f t="shared" si="11"/>
        <v>84.58</v>
      </c>
      <c r="DD6" s="35">
        <f t="shared" si="11"/>
        <v>84.84</v>
      </c>
      <c r="DE6" s="35">
        <f t="shared" si="11"/>
        <v>84.86</v>
      </c>
      <c r="DF6" s="35">
        <f t="shared" si="11"/>
        <v>84.98</v>
      </c>
      <c r="DG6" s="35">
        <f t="shared" si="11"/>
        <v>90.52</v>
      </c>
      <c r="DH6" s="34" t="str">
        <f>IF(DH7="","",IF(DH7="-","【-】","【"&amp;SUBSTITUTE(TEXT(DH7,"#,##0.00"),"-","△")&amp;"】"))</f>
        <v>【86.60】</v>
      </c>
      <c r="DI6" s="35">
        <f>IF(DI7="",NA(),DI7)</f>
        <v>22.74</v>
      </c>
      <c r="DJ6" s="35">
        <f t="shared" ref="DJ6:DR6" si="12">IF(DJ7="",NA(),DJ7)</f>
        <v>25.54</v>
      </c>
      <c r="DK6" s="35">
        <f t="shared" si="12"/>
        <v>27.88</v>
      </c>
      <c r="DL6" s="35">
        <f t="shared" si="12"/>
        <v>30.4</v>
      </c>
      <c r="DM6" s="35">
        <f t="shared" si="12"/>
        <v>32.86</v>
      </c>
      <c r="DN6" s="35">
        <f t="shared" si="12"/>
        <v>22.9</v>
      </c>
      <c r="DO6" s="35">
        <f t="shared" si="12"/>
        <v>24.87</v>
      </c>
      <c r="DP6" s="35">
        <f t="shared" si="12"/>
        <v>24.13</v>
      </c>
      <c r="DQ6" s="35">
        <f t="shared" si="12"/>
        <v>23.06</v>
      </c>
      <c r="DR6" s="35">
        <f t="shared" si="12"/>
        <v>24.8</v>
      </c>
      <c r="DS6" s="34" t="str">
        <f>IF(DS7="","",IF(DS7="-","【-】","【"&amp;SUBSTITUTE(TEXT(DS7,"#,##0.00"),"-","△")&amp;"】"))</f>
        <v>【22.21】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4">
        <f t="shared" si="13"/>
        <v>0</v>
      </c>
      <c r="DZ6" s="34">
        <f t="shared" si="13"/>
        <v>0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2.0499999999999998</v>
      </c>
      <c r="EK6" s="35">
        <f t="shared" si="14"/>
        <v>0.01</v>
      </c>
      <c r="EL6" s="35">
        <f t="shared" si="14"/>
        <v>0.01</v>
      </c>
      <c r="EM6" s="35">
        <f t="shared" si="14"/>
        <v>0.02</v>
      </c>
      <c r="EN6" s="35">
        <f t="shared" si="14"/>
        <v>0.02</v>
      </c>
      <c r="EO6" s="34" t="str">
        <f>IF(EO7="","",IF(EO7="-","【-】","【"&amp;SUBSTITUTE(TEXT(EO7,"#,##0.00"),"-","△")&amp;"】"))</f>
        <v>【0.16】</v>
      </c>
    </row>
    <row r="7" spans="1:148" s="36" customFormat="1" x14ac:dyDescent="0.15">
      <c r="A7" s="28"/>
      <c r="B7" s="37">
        <v>2020</v>
      </c>
      <c r="C7" s="37">
        <v>331007</v>
      </c>
      <c r="D7" s="37">
        <v>46</v>
      </c>
      <c r="E7" s="37">
        <v>17</v>
      </c>
      <c r="F7" s="37">
        <v>5</v>
      </c>
      <c r="G7" s="37">
        <v>0</v>
      </c>
      <c r="H7" s="37" t="s">
        <v>95</v>
      </c>
      <c r="I7" s="37" t="s">
        <v>96</v>
      </c>
      <c r="J7" s="37" t="s">
        <v>97</v>
      </c>
      <c r="K7" s="37" t="s">
        <v>98</v>
      </c>
      <c r="L7" s="37" t="s">
        <v>99</v>
      </c>
      <c r="M7" s="37" t="s">
        <v>100</v>
      </c>
      <c r="N7" s="38" t="s">
        <v>101</v>
      </c>
      <c r="O7" s="38">
        <v>41</v>
      </c>
      <c r="P7" s="38">
        <v>0.99</v>
      </c>
      <c r="Q7" s="38">
        <v>97.16</v>
      </c>
      <c r="R7" s="38">
        <v>3011</v>
      </c>
      <c r="S7" s="38">
        <v>708155</v>
      </c>
      <c r="T7" s="38">
        <v>789.95</v>
      </c>
      <c r="U7" s="38">
        <v>896.46</v>
      </c>
      <c r="V7" s="38">
        <v>6979</v>
      </c>
      <c r="W7" s="38">
        <v>2.34</v>
      </c>
      <c r="X7" s="38">
        <v>2982.48</v>
      </c>
      <c r="Y7" s="38">
        <v>99.99</v>
      </c>
      <c r="Z7" s="38">
        <v>100</v>
      </c>
      <c r="AA7" s="38">
        <v>100.01</v>
      </c>
      <c r="AB7" s="38">
        <v>100.03</v>
      </c>
      <c r="AC7" s="38">
        <v>99.99</v>
      </c>
      <c r="AD7" s="38">
        <v>99.66</v>
      </c>
      <c r="AE7" s="38">
        <v>100.95</v>
      </c>
      <c r="AF7" s="38">
        <v>101.77</v>
      </c>
      <c r="AG7" s="38">
        <v>103.6</v>
      </c>
      <c r="AH7" s="38">
        <v>103.09</v>
      </c>
      <c r="AI7" s="38">
        <v>104.99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225.39</v>
      </c>
      <c r="AP7" s="38">
        <v>224.04</v>
      </c>
      <c r="AQ7" s="38">
        <v>227.4</v>
      </c>
      <c r="AR7" s="38">
        <v>193.99</v>
      </c>
      <c r="AS7" s="38">
        <v>101.24</v>
      </c>
      <c r="AT7" s="38">
        <v>121.19</v>
      </c>
      <c r="AU7" s="38">
        <v>25.99</v>
      </c>
      <c r="AV7" s="38">
        <v>26.98</v>
      </c>
      <c r="AW7" s="38">
        <v>24.26</v>
      </c>
      <c r="AX7" s="38">
        <v>15.59</v>
      </c>
      <c r="AY7" s="38">
        <v>16.45</v>
      </c>
      <c r="AZ7" s="38">
        <v>31.84</v>
      </c>
      <c r="BA7" s="38">
        <v>29.91</v>
      </c>
      <c r="BB7" s="38">
        <v>29.54</v>
      </c>
      <c r="BC7" s="38">
        <v>26.99</v>
      </c>
      <c r="BD7" s="38">
        <v>37.24</v>
      </c>
      <c r="BE7" s="38">
        <v>32.799999999999997</v>
      </c>
      <c r="BF7" s="38">
        <v>2026.83</v>
      </c>
      <c r="BG7" s="38">
        <v>1962.02</v>
      </c>
      <c r="BH7" s="38">
        <v>1909.47</v>
      </c>
      <c r="BI7" s="38">
        <v>1802.91</v>
      </c>
      <c r="BJ7" s="38">
        <v>1655.82</v>
      </c>
      <c r="BK7" s="38">
        <v>974.93</v>
      </c>
      <c r="BL7" s="38">
        <v>855.8</v>
      </c>
      <c r="BM7" s="38">
        <v>789.46</v>
      </c>
      <c r="BN7" s="38">
        <v>826.83</v>
      </c>
      <c r="BO7" s="38">
        <v>783.8</v>
      </c>
      <c r="BP7" s="38">
        <v>832.52</v>
      </c>
      <c r="BQ7" s="38">
        <v>31.88</v>
      </c>
      <c r="BR7" s="38">
        <v>30.83</v>
      </c>
      <c r="BS7" s="38">
        <v>30.11</v>
      </c>
      <c r="BT7" s="38">
        <v>29.14</v>
      </c>
      <c r="BU7" s="38">
        <v>30.36</v>
      </c>
      <c r="BV7" s="38">
        <v>55.32</v>
      </c>
      <c r="BW7" s="38">
        <v>59.8</v>
      </c>
      <c r="BX7" s="38">
        <v>57.77</v>
      </c>
      <c r="BY7" s="38">
        <v>57.31</v>
      </c>
      <c r="BZ7" s="38">
        <v>68.11</v>
      </c>
      <c r="CA7" s="38">
        <v>60.94</v>
      </c>
      <c r="CB7" s="38">
        <v>490.85</v>
      </c>
      <c r="CC7" s="38">
        <v>508.63</v>
      </c>
      <c r="CD7" s="38">
        <v>522.53</v>
      </c>
      <c r="CE7" s="38">
        <v>542.37</v>
      </c>
      <c r="CF7" s="38">
        <v>521.84</v>
      </c>
      <c r="CG7" s="38">
        <v>283.17</v>
      </c>
      <c r="CH7" s="38">
        <v>263.76</v>
      </c>
      <c r="CI7" s="38">
        <v>274.35000000000002</v>
      </c>
      <c r="CJ7" s="38">
        <v>273.52</v>
      </c>
      <c r="CK7" s="38">
        <v>222.41</v>
      </c>
      <c r="CL7" s="38">
        <v>253.04</v>
      </c>
      <c r="CM7" s="38">
        <v>53.24</v>
      </c>
      <c r="CN7" s="38">
        <v>51.43</v>
      </c>
      <c r="CO7" s="38">
        <v>50.77</v>
      </c>
      <c r="CP7" s="38">
        <v>49.78</v>
      </c>
      <c r="CQ7" s="38">
        <v>51.37</v>
      </c>
      <c r="CR7" s="38">
        <v>60.65</v>
      </c>
      <c r="CS7" s="38">
        <v>51.75</v>
      </c>
      <c r="CT7" s="38">
        <v>50.68</v>
      </c>
      <c r="CU7" s="38">
        <v>50.14</v>
      </c>
      <c r="CV7" s="38">
        <v>55.26</v>
      </c>
      <c r="CW7" s="38">
        <v>54.84</v>
      </c>
      <c r="CX7" s="38">
        <v>93.18</v>
      </c>
      <c r="CY7" s="38">
        <v>93.41</v>
      </c>
      <c r="CZ7" s="38">
        <v>94.1</v>
      </c>
      <c r="DA7" s="38">
        <v>94.32</v>
      </c>
      <c r="DB7" s="38">
        <v>94.7</v>
      </c>
      <c r="DC7" s="38">
        <v>84.58</v>
      </c>
      <c r="DD7" s="38">
        <v>84.84</v>
      </c>
      <c r="DE7" s="38">
        <v>84.86</v>
      </c>
      <c r="DF7" s="38">
        <v>84.98</v>
      </c>
      <c r="DG7" s="38">
        <v>90.52</v>
      </c>
      <c r="DH7" s="38">
        <v>86.6</v>
      </c>
      <c r="DI7" s="38">
        <v>22.74</v>
      </c>
      <c r="DJ7" s="38">
        <v>25.54</v>
      </c>
      <c r="DK7" s="38">
        <v>27.88</v>
      </c>
      <c r="DL7" s="38">
        <v>30.4</v>
      </c>
      <c r="DM7" s="38">
        <v>32.86</v>
      </c>
      <c r="DN7" s="38">
        <v>22.9</v>
      </c>
      <c r="DO7" s="38">
        <v>24.87</v>
      </c>
      <c r="DP7" s="38">
        <v>24.13</v>
      </c>
      <c r="DQ7" s="38">
        <v>23.06</v>
      </c>
      <c r="DR7" s="38">
        <v>24.8</v>
      </c>
      <c r="DS7" s="38">
        <v>22.21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</v>
      </c>
      <c r="DZ7" s="38">
        <v>0</v>
      </c>
      <c r="EA7" s="38">
        <v>0</v>
      </c>
      <c r="EB7" s="38">
        <v>0</v>
      </c>
      <c r="EC7" s="38">
        <v>0</v>
      </c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2.0499999999999998</v>
      </c>
      <c r="EK7" s="38">
        <v>0.01</v>
      </c>
      <c r="EL7" s="38">
        <v>0.01</v>
      </c>
      <c r="EM7" s="38">
        <v>0.02</v>
      </c>
      <c r="EN7" s="38">
        <v>0.02</v>
      </c>
      <c r="EO7" s="38">
        <v>0.16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102</v>
      </c>
      <c r="C9" s="40" t="s">
        <v>103</v>
      </c>
      <c r="D9" s="40" t="s">
        <v>104</v>
      </c>
      <c r="E9" s="40" t="s">
        <v>105</v>
      </c>
      <c r="F9" s="40" t="s">
        <v>106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P0182737</cp:lastModifiedBy>
  <dcterms:created xsi:type="dcterms:W3CDTF">2021-12-03T07:34:04Z</dcterms:created>
  <dcterms:modified xsi:type="dcterms:W3CDTF">2022-01-12T10:02:31Z</dcterms:modified>
  <cp:category/>
</cp:coreProperties>
</file>