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務課財務係\経営比較分析\経営比較分析表(R02決算)_R03\"/>
    </mc:Choice>
  </mc:AlternateContent>
  <workbookProtection workbookAlgorithmName="SHA-512" workbookHashValue="53UGSTkVAb24WgEuy5qsKFcyAnmNuABFOvo+B9813iWhgmoylXqyeMMW/JhJdegppCt/mU2BqQ2D0L7Zl8JtUg==" workbookSaltValue="hF6V3gXdfNLlds0asca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<sst xmlns="http://schemas.openxmlformats.org/spreadsheetml/2006/main" count="228" uniqueCount="115">
  <si>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</si>
  <si>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</si>
  <si>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</si>
  <si>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</si>
  <si>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</si>
  <si>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</si>
  <si>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</si>
  <si>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</si>
  <si>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</si>
  <si>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</si>
  <si>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</si>
  <si>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</si>
  <si>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</si>
  <si>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</si>
  <si>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</si>
  <si>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</si>
  <si>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</si>
  <si>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</si>
  <si>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</si>
  <si>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</si>
  <si>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</si>
  <si>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</si>
  <si>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</si>
  <si>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</si>
  <si>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</si>
  <si>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</si>
  <si>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</si>
  <si>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</si>
  <si>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</si>
  <si>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</si>
  <si>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</si>
  <si>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</si>
  <si>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</si>
  <si>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</si>
  <si>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</si>
  <si>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</si>
  <si>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</si>
  <si>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</si>
  <si>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</si>
  <si>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</si>
  <si>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</si>
  <si>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</si>
  <si>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</si>
  <si>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</si>
  <si>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</si>
  <si>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</si>
  <si>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</si>
  <si>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</si>
  <si>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</si>
  <si>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</si>
  <si>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</si>
  <si>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</si>
  <si>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</si>
  <si>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</si>
  <si>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</si>
  <si>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</si>
  <si>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</si>
  <si>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</si>
  <si>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</si>
  <si>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</si>
  <si>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</si>
  <si>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</si>
  <si>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</si>
  <si>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</si>
  <si>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</si>
  <si>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</si>
  <si>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</si>
  <si>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</si>
  <si>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</si>
  <si>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</si>
  <si>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</si>
  <si>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</si>
  <si>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</si>
  <si>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</si>
  <si>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</si>
  <si>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</si>
  <si>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</si>
  <si>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</si>
  <si>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</si>
  <si>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</si>
  <si>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</si>
  <si>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</si>
  <si>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</si>
  <si>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</si>
  <si>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</si>
  <si>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</si>
  <si>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</si>
  <si>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</si>
  <si>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</si>
  <si>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</si>
  <si>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</si>
  <si>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</si>
  <si>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</si>
  <si>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</si>
  <si>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</si>
  <si>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</si>
  <si>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</si>
  <si>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</si>
  <si>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</si>
  <si>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</si>
  <si>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</si>
  <si>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</si>
  <si>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</si>
  <si>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</si>
  <si>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</si>
  <si>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</si>
  <si>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</si>
  <si>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</si>
  <si>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</si>
  <si>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</si>
  <si>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</si>
  <si>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</si>
  <si>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</si>
  <si>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類似団体平均値を大きく上回っていますが、企業債残高の抑制に努めており、減少傾向にあります。
⑤料金回収率
  令和元年度までは100％を超える水準で推移していましたが、令和2年度は新型コロナウイルス感染症の影響により料金単価の高い業務用の給水収益が大きく減少したこと等により100%を下回っています。
⑥給水原価
  類似団体平均値を下回る水準にあり、ほぼ横ばいで推移しています。
⑦施設利用率
 配水量の減少に伴い低下傾向にありましたが、令和2年度は浄水施設の廃止に伴い増加しています。
⑧有収率
  近年は増加傾向にあります。なお、平成30年度は豪雨災害の影響等により前年度比較で低下しています。</t>
    <rPh sb="270" eb="272">
      <t>リョウキン</t>
    </rPh>
    <phoneticPr fontId="4"/>
  </si>
  <si>
    <t>　水道事業運営に当たっては、主要施策や健全経営推進のための取組を織り込んだ中期経営計画を策定し、基幹施設の更新・改良等を図りつつ、経営の効率化や企業債残高の削減などに努めています。
　経営面では、経常損益は黒字を維持していますが、有利子負債である企業債残高を抑制し、引き続き、財務体質の強化に取り組んでいく必要があります。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本市水道事業の経営戦略として位置付けた広島市水道ビジョン及び中期経営計画に基づき、これまで以上に中長期的な視点に立った計画的な経営を推進し健全経営を維持していきます。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</si>
</sst>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0.57999999999999996</c:v>
                </c:pt>
                <c:pt idx="2">
                  <c:v>0.51</c:v>
                </c:pt>
                <c:pt idx="3">
                  <c:v>0.6</c:v>
                </c:pt>
                <c:pt idx="4">
                  <c:v>0.53</c:v>
                </c:pt>
              </c:numCache>
            </c:numRef>
          </c:val>
          <c:extLst>
            <c:ext xmlns:c16="http://schemas.microsoft.com/office/drawing/2014/chart" uri="{C3380CC4-5D6E-409C-BE32-E72D297353CC}">
              <c16:uniqueId val="{00000000-72C1-45CD-B7D9-B1C0D6BA4C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72C1-45CD-B7D9-B1C0D6BA4C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59.25</c:v>
                </c:pt>
                <c:pt idx="1">
                  <c:v>59.12</c:v>
                </c:pt>
                <c:pt idx="2">
                  <c:v>58.92</c:v>
                </c:pt>
                <c:pt idx="3">
                  <c:v>58.4</c:v>
                </c:pt>
                <c:pt idx="4">
                  <c:v>59.2</c:v>
                </c:pt>
              </c:numCache>
            </c:numRef>
          </c:val>
          <c:extLst>
            <c:ext xmlns:c16="http://schemas.microsoft.com/office/drawing/2014/chart" uri="{C3380CC4-5D6E-409C-BE32-E72D297353CC}">
              <c16:uniqueId val="{00000000-618E-406D-B4EE-3F127844D3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618E-406D-B4EE-3F127844D3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94.12</c:v>
                </c:pt>
                <c:pt idx="1">
                  <c:v>94.54</c:v>
                </c:pt>
                <c:pt idx="2">
                  <c:v>94.5</c:v>
                </c:pt>
                <c:pt idx="3">
                  <c:v>94.71</c:v>
                </c:pt>
                <c:pt idx="4">
                  <c:v>94.65</c:v>
                </c:pt>
              </c:numCache>
            </c:numRef>
          </c:val>
          <c:extLst>
            <c:ext xmlns:c16="http://schemas.microsoft.com/office/drawing/2014/chart" uri="{C3380CC4-5D6E-409C-BE32-E72D297353CC}">
              <c16:uniqueId val="{00000000-75CF-4055-8D34-5F5C8CA414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75CF-4055-8D34-5F5C8CA414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110.85</c:v>
                </c:pt>
                <c:pt idx="1">
                  <c:v>109.85</c:v>
                </c:pt>
                <c:pt idx="2">
                  <c:v>108.92</c:v>
                </c:pt>
                <c:pt idx="3">
                  <c:v>107.03</c:v>
                </c:pt>
                <c:pt idx="4">
                  <c:v>102.64</c:v>
                </c:pt>
              </c:numCache>
            </c:numRef>
          </c:val>
          <c:extLst>
            <c:ext xmlns:c16="http://schemas.microsoft.com/office/drawing/2014/chart" uri="{C3380CC4-5D6E-409C-BE32-E72D297353CC}">
              <c16:uniqueId val="{00000000-EBF6-4D94-8930-8E681F96D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EBF6-4D94-8930-8E681F96D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52.28</c:v>
                </c:pt>
                <c:pt idx="1">
                  <c:v>53</c:v>
                </c:pt>
                <c:pt idx="2">
                  <c:v>54.12</c:v>
                </c:pt>
                <c:pt idx="3">
                  <c:v>55.31</c:v>
                </c:pt>
                <c:pt idx="4">
                  <c:v>56.14</c:v>
                </c:pt>
              </c:numCache>
            </c:numRef>
          </c:val>
          <c:extLst>
            <c:ext xmlns:c16="http://schemas.microsoft.com/office/drawing/2014/chart" uri="{C3380CC4-5D6E-409C-BE32-E72D297353CC}">
              <c16:uniqueId val="{00000000-DD7B-4870-9175-A27FE00706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DD7B-4870-9175-A27FE00706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18.649999999999999</c:v>
                </c:pt>
                <c:pt idx="1">
                  <c:v>20.37</c:v>
                </c:pt>
                <c:pt idx="2">
                  <c:v>22.46</c:v>
                </c:pt>
                <c:pt idx="3">
                  <c:v>23.68</c:v>
                </c:pt>
                <c:pt idx="4">
                  <c:v>25.57</c:v>
                </c:pt>
              </c:numCache>
            </c:numRef>
          </c:val>
          <c:extLst>
            <c:ext xmlns:c16="http://schemas.microsoft.com/office/drawing/2014/chart" uri="{C3380CC4-5D6E-409C-BE32-E72D297353CC}">
              <c16:uniqueId val="{00000000-3F27-416F-AD25-BA0B19B3F4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3F27-416F-AD25-BA0B19B3F4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BD-4BCF-A38E-FE15A4479A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BD-4BCF-A38E-FE15A4479A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129.68</c:v>
                </c:pt>
                <c:pt idx="1">
                  <c:v>139.94</c:v>
                </c:pt>
                <c:pt idx="2">
                  <c:v>146.74</c:v>
                </c:pt>
                <c:pt idx="3">
                  <c:v>142.47999999999999</c:v>
                </c:pt>
                <c:pt idx="4">
                  <c:v>127.98</c:v>
                </c:pt>
              </c:numCache>
            </c:numRef>
          </c:val>
          <c:extLst>
            <c:ext xmlns:c16="http://schemas.microsoft.com/office/drawing/2014/chart" uri="{C3380CC4-5D6E-409C-BE32-E72D297353CC}">
              <c16:uniqueId val="{00000000-25A6-4045-A6B7-4FCB9489E0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25A6-4045-A6B7-4FCB9489E0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388.5</c:v>
                </c:pt>
                <c:pt idx="1">
                  <c:v>375.77</c:v>
                </c:pt>
                <c:pt idx="2">
                  <c:v>365.88</c:v>
                </c:pt>
                <c:pt idx="3">
                  <c:v>358.09</c:v>
                </c:pt>
                <c:pt idx="4">
                  <c:v>359.22</c:v>
                </c:pt>
              </c:numCache>
            </c:numRef>
          </c:val>
          <c:extLst>
            <c:ext xmlns:c16="http://schemas.microsoft.com/office/drawing/2014/chart" uri="{C3380CC4-5D6E-409C-BE32-E72D297353CC}">
              <c16:uniqueId val="{00000000-1C62-4D3B-AC13-40971D8244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1C62-4D3B-AC13-40971D8244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103.73</c:v>
                </c:pt>
                <c:pt idx="1">
                  <c:v>104.63</c:v>
                </c:pt>
                <c:pt idx="2">
                  <c:v>103.88</c:v>
                </c:pt>
                <c:pt idx="3">
                  <c:v>101.88</c:v>
                </c:pt>
                <c:pt idx="4">
                  <c:v>98.57</c:v>
                </c:pt>
              </c:numCache>
            </c:numRef>
          </c:val>
          <c:extLst>
            <c:ext xmlns:c16="http://schemas.microsoft.com/office/drawing/2014/chart" uri="{C3380CC4-5D6E-409C-BE32-E72D297353CC}">
              <c16:uniqueId val="{00000000-0174-4235-B21E-9028D9B89D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0174-4235-B21E-9028D9B89D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144.88</c:v>
                </c:pt>
                <c:pt idx="1">
                  <c:v>143.44</c:v>
                </c:pt>
                <c:pt idx="2">
                  <c:v>144.06</c:v>
                </c:pt>
                <c:pt idx="3">
                  <c:v>146.18</c:v>
                </c:pt>
                <c:pt idx="4">
                  <c:v>147.44</c:v>
                </c:pt>
              </c:numCache>
            </c:numRef>
          </c:val>
          <c:extLst>
            <c:ext xmlns:c16="http://schemas.microsoft.com/office/drawing/2014/chart" uri="{C3380CC4-5D6E-409C-BE32-E72D297353CC}">
              <c16:uniqueId val="{00000000-8BAD-4B4B-AB0F-8FDD9A2BE1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8BAD-4B4B-AB0F-8FDD9A2BE1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広島市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1194817</v>
      </c>
      <c r="AM8" s="71"/>
      <c r="AN8" s="71"/>
      <c r="AO8" s="71"/>
      <c r="AP8" s="71"/>
      <c r="AQ8" s="71"/>
      <c r="AR8" s="71"/>
      <c r="AS8" s="71"/>
      <c r="AT8" s="67">
        <f>データ!$S$6</f>
        <v>906.69</v>
      </c>
      <c r="AU8" s="68"/>
      <c r="AV8" s="68"/>
      <c r="AW8" s="68"/>
      <c r="AX8" s="68"/>
      <c r="AY8" s="68"/>
      <c r="AZ8" s="68"/>
      <c r="BA8" s="68"/>
      <c r="BB8" s="70">
        <f>データ!$T$6</f>
        <v>1317.78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65.52</v>
      </c>
      <c r="J10" s="68"/>
      <c r="K10" s="68"/>
      <c r="L10" s="68"/>
      <c r="M10" s="68"/>
      <c r="N10" s="68"/>
      <c r="O10" s="69"/>
      <c r="P10" s="70">
        <f>データ!$P$6</f>
        <v>97.97</v>
      </c>
      <c r="Q10" s="70"/>
      <c r="R10" s="70"/>
      <c r="S10" s="70"/>
      <c r="T10" s="70"/>
      <c r="U10" s="70"/>
      <c r="V10" s="70"/>
      <c r="W10" s="71">
        <f>データ!$Q$6</f>
        <v>2398</v>
      </c>
      <c r="X10" s="71"/>
      <c r="Y10" s="71"/>
      <c r="Z10" s="71"/>
      <c r="AA10" s="71"/>
      <c r="AB10" s="71"/>
      <c r="AC10" s="71"/>
      <c r="AD10" s="2"/>
      <c r="AE10" s="2"/>
      <c r="AF10" s="2"/>
      <c r="AG10" s="2"/>
      <c r="AH10" s="4"/>
      <c r="AI10" s="4"/>
      <c r="AJ10" s="4"/>
      <c r="AK10" s="4"/>
      <c r="AL10" s="71">
        <f>データ!$U$6</f>
        <v>1232249</v>
      </c>
      <c r="AM10" s="71"/>
      <c r="AN10" s="71"/>
      <c r="AO10" s="71"/>
      <c r="AP10" s="71"/>
      <c r="AQ10" s="71"/>
      <c r="AR10" s="71"/>
      <c r="AS10" s="71"/>
      <c r="AT10" s="67">
        <f>データ!$V$6</f>
        <v>272.74</v>
      </c>
      <c r="AU10" s="68"/>
      <c r="AV10" s="68"/>
      <c r="AW10" s="68"/>
      <c r="AX10" s="68"/>
      <c r="AY10" s="68"/>
      <c r="AZ10" s="68"/>
      <c r="BA10" s="68"/>
      <c r="BB10" s="70">
        <f>データ!$W$6</f>
        <v>4518.04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rcR4N/kM/TVr5YLcr3jEAII4lHueeka8RUIJedL9ZC/EzRKIJZVq7sdktRc0cpjjPz91PZTVMe4oR4TVAlBg==" saltValue="CkdX5+m/kNOv93Uki2o6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341002</v>
      </c>
      <c r="D6" s="34">
        <f t="shared" si="3"/>
        <v>46</v>
      </c>
      <c r="E6" s="34">
        <f t="shared" si="3"/>
        <v>1</v>
      </c>
      <c r="F6" s="34">
        <f t="shared" si="3"/>
        <v>0</v>
      </c>
      <c r="G6" s="34">
        <f t="shared" si="3"/>
        <v>1</v>
      </c>
      <c r="H6" s="34" t="str">
        <f t="shared" si="3"/>
        <v>広島県　広島市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65.52</v>
      </c>
      <c r="P6" s="35">
        <f t="shared" si="3"/>
        <v>97.97</v>
      </c>
      <c r="Q6" s="35">
        <f t="shared" si="3"/>
        <v>2398</v>
      </c>
      <c r="R6" s="35">
        <f t="shared" si="3"/>
        <v>1194817</v>
      </c>
      <c r="S6" s="35">
        <f t="shared" si="3"/>
        <v>906.69</v>
      </c>
      <c r="T6" s="35">
        <f t="shared" si="3"/>
        <v>1317.78</v>
      </c>
      <c r="U6" s="35">
        <f t="shared" si="3"/>
        <v>1232249</v>
      </c>
      <c r="V6" s="35">
        <f t="shared" si="3"/>
        <v>272.74</v>
      </c>
      <c r="W6" s="35">
        <f t="shared" si="3"/>
        <v>4518.04</v>
      </c>
      <c r="X6" s="36">
        <f>IF(X7="",NA(),X7)</f>
        <v>110.85</v>
      </c>
      <c r="Y6" s="36">
        <f t="shared" ref="Y6:AG6" si="4">IF(Y7="",NA(),Y7)</f>
        <v>109.85</v>
      </c>
      <c r="Z6" s="36">
        <f t="shared" si="4"/>
        <v>108.92</v>
      </c>
      <c r="AA6" s="36">
        <f t="shared" si="4"/>
        <v>107.03</v>
      </c>
      <c r="AB6" s="36">
        <f t="shared" si="4"/>
        <v>102.64</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129.68</v>
      </c>
      <c r="AU6" s="36">
        <f t="shared" ref="AU6:BC6" si="6">IF(AU7="",NA(),AU7)</f>
        <v>139.94</v>
      </c>
      <c r="AV6" s="36">
        <f t="shared" si="6"/>
        <v>146.74</v>
      </c>
      <c r="AW6" s="36">
        <f t="shared" si="6"/>
        <v>142.47999999999999</v>
      </c>
      <c r="AX6" s="36">
        <f t="shared" si="6"/>
        <v>127.98</v>
      </c>
      <c r="AY6" s="36">
        <f t="shared" si="6"/>
        <v>159.12</v>
      </c>
      <c r="AZ6" s="36">
        <f t="shared" si="6"/>
        <v>169.68</v>
      </c>
      <c r="BA6" s="36">
        <f t="shared" si="6"/>
        <v>166.51</v>
      </c>
      <c r="BB6" s="36">
        <f t="shared" si="6"/>
        <v>172.47</v>
      </c>
      <c r="BC6" s="36">
        <f t="shared" si="6"/>
        <v>170.76</v>
      </c>
      <c r="BD6" s="35" t="str">
        <f>IF(BD7="","",IF(BD7="-","【-】","【"&amp;SUBSTITUTE(TEXT(BD7,"#,##0.00"),"-","△")&amp;"】"))</f>
        <v>【260.31】</v>
      </c>
      <c r="BE6" s="36">
        <f>IF(BE7="",NA(),BE7)</f>
        <v>388.5</v>
      </c>
      <c r="BF6" s="36">
        <f t="shared" ref="BF6:BN6" si="7">IF(BF7="",NA(),BF7)</f>
        <v>375.77</v>
      </c>
      <c r="BG6" s="36">
        <f t="shared" si="7"/>
        <v>365.88</v>
      </c>
      <c r="BH6" s="36">
        <f t="shared" si="7"/>
        <v>358.09</v>
      </c>
      <c r="BI6" s="36">
        <f t="shared" si="7"/>
        <v>359.22</v>
      </c>
      <c r="BJ6" s="36">
        <f t="shared" si="7"/>
        <v>206.16</v>
      </c>
      <c r="BK6" s="36">
        <f t="shared" si="7"/>
        <v>203.63</v>
      </c>
      <c r="BL6" s="36">
        <f t="shared" si="7"/>
        <v>198.51</v>
      </c>
      <c r="BM6" s="36">
        <f t="shared" si="7"/>
        <v>193.57</v>
      </c>
      <c r="BN6" s="36">
        <f t="shared" si="7"/>
        <v>200.12</v>
      </c>
      <c r="BO6" s="35" t="str">
        <f>IF(BO7="","",IF(BO7="-","【-】","【"&amp;SUBSTITUTE(TEXT(BO7,"#,##0.00"),"-","△")&amp;"】"))</f>
        <v>【275.67】</v>
      </c>
      <c r="BP6" s="36">
        <f>IF(BP7="",NA(),BP7)</f>
        <v>103.73</v>
      </c>
      <c r="BQ6" s="36">
        <f t="shared" ref="BQ6:BY6" si="8">IF(BQ7="",NA(),BQ7)</f>
        <v>104.63</v>
      </c>
      <c r="BR6" s="36">
        <f t="shared" si="8"/>
        <v>103.88</v>
      </c>
      <c r="BS6" s="36">
        <f t="shared" si="8"/>
        <v>101.88</v>
      </c>
      <c r="BT6" s="36">
        <f t="shared" si="8"/>
        <v>98.57</v>
      </c>
      <c r="BU6" s="36">
        <f t="shared" si="8"/>
        <v>104.03</v>
      </c>
      <c r="BV6" s="36">
        <f t="shared" si="8"/>
        <v>103.04</v>
      </c>
      <c r="BW6" s="36">
        <f t="shared" si="8"/>
        <v>103.28</v>
      </c>
      <c r="BX6" s="36">
        <f t="shared" si="8"/>
        <v>102.26</v>
      </c>
      <c r="BY6" s="36">
        <f t="shared" si="8"/>
        <v>98.26</v>
      </c>
      <c r="BZ6" s="35" t="str">
        <f>IF(BZ7="","",IF(BZ7="-","【-】","【"&amp;SUBSTITUTE(TEXT(BZ7,"#,##0.00"),"-","△")&amp;"】"))</f>
        <v>【100.05】</v>
      </c>
      <c r="CA6" s="36">
        <f>IF(CA7="",NA(),CA7)</f>
        <v>144.88</v>
      </c>
      <c r="CB6" s="36">
        <f t="shared" ref="CB6:CJ6" si="9">IF(CB7="",NA(),CB7)</f>
        <v>143.44</v>
      </c>
      <c r="CC6" s="36">
        <f t="shared" si="9"/>
        <v>144.06</v>
      </c>
      <c r="CD6" s="36">
        <f t="shared" si="9"/>
        <v>146.18</v>
      </c>
      <c r="CE6" s="36">
        <f t="shared" si="9"/>
        <v>147.44</v>
      </c>
      <c r="CF6" s="36">
        <f t="shared" si="9"/>
        <v>171.54</v>
      </c>
      <c r="CG6" s="36">
        <f t="shared" si="9"/>
        <v>173</v>
      </c>
      <c r="CH6" s="36">
        <f t="shared" si="9"/>
        <v>173.11</v>
      </c>
      <c r="CI6" s="36">
        <f t="shared" si="9"/>
        <v>174.34</v>
      </c>
      <c r="CJ6" s="36">
        <f t="shared" si="9"/>
        <v>172.33</v>
      </c>
      <c r="CK6" s="35" t="str">
        <f>IF(CK7="","",IF(CK7="-","【-】","【"&amp;SUBSTITUTE(TEXT(CK7,"#,##0.00"),"-","△")&amp;"】"))</f>
        <v>【166.40】</v>
      </c>
      <c r="CL6" s="36">
        <f>IF(CL7="",NA(),CL7)</f>
        <v>59.25</v>
      </c>
      <c r="CM6" s="36">
        <f t="shared" ref="CM6:CU6" si="10">IF(CM7="",NA(),CM7)</f>
        <v>59.12</v>
      </c>
      <c r="CN6" s="36">
        <f t="shared" si="10"/>
        <v>58.92</v>
      </c>
      <c r="CO6" s="36">
        <f t="shared" si="10"/>
        <v>58.4</v>
      </c>
      <c r="CP6" s="36">
        <f t="shared" si="10"/>
        <v>59.2</v>
      </c>
      <c r="CQ6" s="36">
        <f t="shared" si="10"/>
        <v>59</v>
      </c>
      <c r="CR6" s="36">
        <f t="shared" si="10"/>
        <v>59.36</v>
      </c>
      <c r="CS6" s="36">
        <f t="shared" si="10"/>
        <v>59.32</v>
      </c>
      <c r="CT6" s="36">
        <f t="shared" si="10"/>
        <v>59.12</v>
      </c>
      <c r="CU6" s="36">
        <f t="shared" si="10"/>
        <v>59.37</v>
      </c>
      <c r="CV6" s="35" t="str">
        <f>IF(CV7="","",IF(CV7="-","【-】","【"&amp;SUBSTITUTE(TEXT(CV7,"#,##0.00"),"-","△")&amp;"】"))</f>
        <v>【60.69】</v>
      </c>
      <c r="CW6" s="36">
        <f>IF(CW7="",NA(),CW7)</f>
        <v>94.12</v>
      </c>
      <c r="CX6" s="36">
        <f t="shared" ref="CX6:DF6" si="11">IF(CX7="",NA(),CX7)</f>
        <v>94.54</v>
      </c>
      <c r="CY6" s="36">
        <f t="shared" si="11"/>
        <v>94.5</v>
      </c>
      <c r="CZ6" s="36">
        <f t="shared" si="11"/>
        <v>94.71</v>
      </c>
      <c r="DA6" s="36">
        <f t="shared" si="11"/>
        <v>94.65</v>
      </c>
      <c r="DB6" s="36">
        <f t="shared" si="11"/>
        <v>93.69</v>
      </c>
      <c r="DC6" s="36">
        <f t="shared" si="11"/>
        <v>93.82</v>
      </c>
      <c r="DD6" s="36">
        <f t="shared" si="11"/>
        <v>93.74</v>
      </c>
      <c r="DE6" s="36">
        <f t="shared" si="11"/>
        <v>93.64</v>
      </c>
      <c r="DF6" s="36">
        <f t="shared" si="11"/>
        <v>93.68</v>
      </c>
      <c r="DG6" s="35" t="str">
        <f>IF(DG7="","",IF(DG7="-","【-】","【"&amp;SUBSTITUTE(TEXT(DG7,"#,##0.00"),"-","△")&amp;"】"))</f>
        <v>【89.82】</v>
      </c>
      <c r="DH6" s="36">
        <f>IF(DH7="",NA(),DH7)</f>
        <v>52.28</v>
      </c>
      <c r="DI6" s="36">
        <f t="shared" ref="DI6:DQ6" si="12">IF(DI7="",NA(),DI7)</f>
        <v>53</v>
      </c>
      <c r="DJ6" s="36">
        <f t="shared" si="12"/>
        <v>54.12</v>
      </c>
      <c r="DK6" s="36">
        <f t="shared" si="12"/>
        <v>55.31</v>
      </c>
      <c r="DL6" s="36">
        <f t="shared" si="12"/>
        <v>56.14</v>
      </c>
      <c r="DM6" s="36">
        <f t="shared" si="12"/>
        <v>48.05</v>
      </c>
      <c r="DN6" s="36">
        <f t="shared" si="12"/>
        <v>48.64</v>
      </c>
      <c r="DO6" s="36">
        <f t="shared" si="12"/>
        <v>49.23</v>
      </c>
      <c r="DP6" s="36">
        <f t="shared" si="12"/>
        <v>49.78</v>
      </c>
      <c r="DQ6" s="36">
        <f t="shared" si="12"/>
        <v>50.32</v>
      </c>
      <c r="DR6" s="35" t="str">
        <f>IF(DR7="","",IF(DR7="-","【-】","【"&amp;SUBSTITUTE(TEXT(DR7,"#,##0.00"),"-","△")&amp;"】"))</f>
        <v>【50.19】</v>
      </c>
      <c r="DS6" s="36">
        <f>IF(DS7="",NA(),DS7)</f>
        <v>18.649999999999999</v>
      </c>
      <c r="DT6" s="36">
        <f t="shared" ref="DT6:EB6" si="13">IF(DT7="",NA(),DT7)</f>
        <v>20.37</v>
      </c>
      <c r="DU6" s="36">
        <f t="shared" si="13"/>
        <v>22.46</v>
      </c>
      <c r="DV6" s="36">
        <f t="shared" si="13"/>
        <v>23.68</v>
      </c>
      <c r="DW6" s="36">
        <f t="shared" si="13"/>
        <v>25.57</v>
      </c>
      <c r="DX6" s="36">
        <f t="shared" si="13"/>
        <v>17.97</v>
      </c>
      <c r="DY6" s="36">
        <f t="shared" si="13"/>
        <v>19.95</v>
      </c>
      <c r="DZ6" s="36">
        <f t="shared" si="13"/>
        <v>21.62</v>
      </c>
      <c r="EA6" s="36">
        <f t="shared" si="13"/>
        <v>22.79</v>
      </c>
      <c r="EB6" s="36">
        <f t="shared" si="13"/>
        <v>24.26</v>
      </c>
      <c r="EC6" s="35" t="str">
        <f>IF(EC7="","",IF(EC7="-","【-】","【"&amp;SUBSTITUTE(TEXT(EC7,"#,##0.00"),"-","△")&amp;"】"))</f>
        <v>【20.63】</v>
      </c>
      <c r="ED6" s="36">
        <f>IF(ED7="",NA(),ED7)</f>
        <v>0.63</v>
      </c>
      <c r="EE6" s="36">
        <f t="shared" ref="EE6:EM6" si="14">IF(EE7="",NA(),EE7)</f>
        <v>0.57999999999999996</v>
      </c>
      <c r="EF6" s="36">
        <f t="shared" si="14"/>
        <v>0.51</v>
      </c>
      <c r="EG6" s="36">
        <f t="shared" si="14"/>
        <v>0.6</v>
      </c>
      <c r="EH6" s="36">
        <f t="shared" si="14"/>
        <v>0.53</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341002</v>
      </c>
      <c r="D7" s="38">
        <v>46</v>
      </c>
      <c r="E7" s="38">
        <v>1</v>
      </c>
      <c r="F7" s="38">
        <v>0</v>
      </c>
      <c r="G7" s="38">
        <v>1</v>
      </c>
      <c r="H7" s="38" t="s">
        <v>93</v>
      </c>
      <c r="I7" s="38" t="s">
        <v>94</v>
      </c>
      <c r="J7" s="38" t="s">
        <v>95</v>
      </c>
      <c r="K7" s="38" t="s">
        <v>96</v>
      </c>
      <c r="L7" s="38" t="s">
        <v>97</v>
      </c>
      <c r="M7" s="38" t="s">
        <v>98</v>
      </c>
      <c r="N7" s="39" t="s">
        <v>99</v>
      </c>
      <c r="O7" s="39">
        <v>65.52</v>
      </c>
      <c r="P7" s="39">
        <v>97.97</v>
      </c>
      <c r="Q7" s="39">
        <v>2398</v>
      </c>
      <c r="R7" s="39">
        <v>1194817</v>
      </c>
      <c r="S7" s="39">
        <v>906.69</v>
      </c>
      <c r="T7" s="39">
        <v>1317.78</v>
      </c>
      <c r="U7" s="39">
        <v>1232249</v>
      </c>
      <c r="V7" s="39">
        <v>272.74</v>
      </c>
      <c r="W7" s="39">
        <v>4518.04</v>
      </c>
      <c r="X7" s="39">
        <v>110.85</v>
      </c>
      <c r="Y7" s="39">
        <v>109.85</v>
      </c>
      <c r="Z7" s="39">
        <v>108.92</v>
      </c>
      <c r="AA7" s="39">
        <v>107.03</v>
      </c>
      <c r="AB7" s="39">
        <v>102.64</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129.68</v>
      </c>
      <c r="AU7" s="39">
        <v>139.94</v>
      </c>
      <c r="AV7" s="39">
        <v>146.74</v>
      </c>
      <c r="AW7" s="39">
        <v>142.47999999999999</v>
      </c>
      <c r="AX7" s="39">
        <v>127.98</v>
      </c>
      <c r="AY7" s="39">
        <v>159.12</v>
      </c>
      <c r="AZ7" s="39">
        <v>169.68</v>
      </c>
      <c r="BA7" s="39">
        <v>166.51</v>
      </c>
      <c r="BB7" s="39">
        <v>172.47</v>
      </c>
      <c r="BC7" s="39">
        <v>170.76</v>
      </c>
      <c r="BD7" s="39">
        <v>260.31</v>
      </c>
      <c r="BE7" s="39">
        <v>388.5</v>
      </c>
      <c r="BF7" s="39">
        <v>375.77</v>
      </c>
      <c r="BG7" s="39">
        <v>365.88</v>
      </c>
      <c r="BH7" s="39">
        <v>358.09</v>
      </c>
      <c r="BI7" s="39">
        <v>359.22</v>
      </c>
      <c r="BJ7" s="39">
        <v>206.16</v>
      </c>
      <c r="BK7" s="39">
        <v>203.63</v>
      </c>
      <c r="BL7" s="39">
        <v>198.51</v>
      </c>
      <c r="BM7" s="39">
        <v>193.57</v>
      </c>
      <c r="BN7" s="39">
        <v>200.12</v>
      </c>
      <c r="BO7" s="39">
        <v>275.67</v>
      </c>
      <c r="BP7" s="39">
        <v>103.73</v>
      </c>
      <c r="BQ7" s="39">
        <v>104.63</v>
      </c>
      <c r="BR7" s="39">
        <v>103.88</v>
      </c>
      <c r="BS7" s="39">
        <v>101.88</v>
      </c>
      <c r="BT7" s="39">
        <v>98.57</v>
      </c>
      <c r="BU7" s="39">
        <v>104.03</v>
      </c>
      <c r="BV7" s="39">
        <v>103.04</v>
      </c>
      <c r="BW7" s="39">
        <v>103.28</v>
      </c>
      <c r="BX7" s="39">
        <v>102.26</v>
      </c>
      <c r="BY7" s="39">
        <v>98.26</v>
      </c>
      <c r="BZ7" s="39">
        <v>100.05</v>
      </c>
      <c r="CA7" s="39">
        <v>144.88</v>
      </c>
      <c r="CB7" s="39">
        <v>143.44</v>
      </c>
      <c r="CC7" s="39">
        <v>144.06</v>
      </c>
      <c r="CD7" s="39">
        <v>146.18</v>
      </c>
      <c r="CE7" s="39">
        <v>147.44</v>
      </c>
      <c r="CF7" s="39">
        <v>171.54</v>
      </c>
      <c r="CG7" s="39">
        <v>173</v>
      </c>
      <c r="CH7" s="39">
        <v>173.11</v>
      </c>
      <c r="CI7" s="39">
        <v>174.34</v>
      </c>
      <c r="CJ7" s="39">
        <v>172.33</v>
      </c>
      <c r="CK7" s="39">
        <v>166.4</v>
      </c>
      <c r="CL7" s="39">
        <v>59.25</v>
      </c>
      <c r="CM7" s="39">
        <v>59.12</v>
      </c>
      <c r="CN7" s="39">
        <v>58.92</v>
      </c>
      <c r="CO7" s="39">
        <v>58.4</v>
      </c>
      <c r="CP7" s="39">
        <v>59.2</v>
      </c>
      <c r="CQ7" s="39">
        <v>59</v>
      </c>
      <c r="CR7" s="39">
        <v>59.36</v>
      </c>
      <c r="CS7" s="39">
        <v>59.32</v>
      </c>
      <c r="CT7" s="39">
        <v>59.12</v>
      </c>
      <c r="CU7" s="39">
        <v>59.37</v>
      </c>
      <c r="CV7" s="39">
        <v>60.69</v>
      </c>
      <c r="CW7" s="39">
        <v>94.12</v>
      </c>
      <c r="CX7" s="39">
        <v>94.54</v>
      </c>
      <c r="CY7" s="39">
        <v>94.5</v>
      </c>
      <c r="CZ7" s="39">
        <v>94.71</v>
      </c>
      <c r="DA7" s="39">
        <v>94.65</v>
      </c>
      <c r="DB7" s="39">
        <v>93.69</v>
      </c>
      <c r="DC7" s="39">
        <v>93.82</v>
      </c>
      <c r="DD7" s="39">
        <v>93.74</v>
      </c>
      <c r="DE7" s="39">
        <v>93.64</v>
      </c>
      <c r="DF7" s="39">
        <v>93.68</v>
      </c>
      <c r="DG7" s="39">
        <v>89.82</v>
      </c>
      <c r="DH7" s="39">
        <v>52.28</v>
      </c>
      <c r="DI7" s="39">
        <v>53</v>
      </c>
      <c r="DJ7" s="39">
        <v>54.12</v>
      </c>
      <c r="DK7" s="39">
        <v>55.31</v>
      </c>
      <c r="DL7" s="39">
        <v>56.14</v>
      </c>
      <c r="DM7" s="39">
        <v>48.05</v>
      </c>
      <c r="DN7" s="39">
        <v>48.64</v>
      </c>
      <c r="DO7" s="39">
        <v>49.23</v>
      </c>
      <c r="DP7" s="39">
        <v>49.78</v>
      </c>
      <c r="DQ7" s="39">
        <v>50.32</v>
      </c>
      <c r="DR7" s="39">
        <v>50.19</v>
      </c>
      <c r="DS7" s="39">
        <v>18.649999999999999</v>
      </c>
      <c r="DT7" s="39">
        <v>20.37</v>
      </c>
      <c r="DU7" s="39">
        <v>22.46</v>
      </c>
      <c r="DV7" s="39">
        <v>23.68</v>
      </c>
      <c r="DW7" s="39">
        <v>25.57</v>
      </c>
      <c r="DX7" s="39">
        <v>17.97</v>
      </c>
      <c r="DY7" s="39">
        <v>19.95</v>
      </c>
      <c r="DZ7" s="39">
        <v>21.62</v>
      </c>
      <c r="EA7" s="39">
        <v>22.79</v>
      </c>
      <c r="EB7" s="39">
        <v>24.26</v>
      </c>
      <c r="EC7" s="39">
        <v>20.63</v>
      </c>
      <c r="ED7" s="39">
        <v>0.63</v>
      </c>
      <c r="EE7" s="39">
        <v>0.57999999999999996</v>
      </c>
      <c r="EF7" s="39">
        <v>0.51</v>
      </c>
      <c r="EG7" s="39">
        <v>0.6</v>
      </c>
      <c r="EH7" s="39">
        <v>0.53</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謙介</cp:lastModifiedBy>
  <cp:lastPrinted>2022-01-28T05:12:56Z</cp:lastPrinted>
  <dcterms:created xsi:type="dcterms:W3CDTF">2021-12-03T06:55:44Z</dcterms:created>
  <dcterms:modified xsi:type="dcterms:W3CDTF">2022-01-28T05:13:14Z</dcterms:modified>
  <cp:category/>
</cp:coreProperties>
</file>