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3（R02決算分）\02 提出用\"/>
    </mc:Choice>
  </mc:AlternateContent>
  <workbookProtection workbookAlgorithmName="SHA-512" workbookHashValue="MQuOqucS5DbvJSQr1IU2a883n172HBki+oH73BXtyQiR0gm6xUrTiOZur+kXL+vPjlAUB40V8+xcHqfdxinJ2w==" workbookSaltValue="0bLG6CKsdneBQTetHy5c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<sst xmlns="http://schemas.openxmlformats.org/spreadsheetml/2006/main" count="231" uniqueCount="118">
  <si>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</si>
  <si>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</si>
  <si>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</si>
  <si>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</si>
  <si>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</si>
  <si>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</si>
  <si>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</si>
  <si>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</si>
  <si>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</si>
  <si>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</si>
  <si>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</si>
  <si>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</si>
  <si>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</si>
  <si>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</si>
  <si>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</si>
  <si>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</si>
  <si>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</si>
  <si>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</si>
  <si>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</si>
  <si>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</si>
  <si>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</si>
  <si>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</si>
  <si>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</si>
  <si>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</si>
  <si>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</si>
  <si>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</si>
  <si>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</si>
  <si>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</si>
  <si>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</si>
  <si>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</si>
  <si>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</si>
  <si>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</si>
  <si>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</si>
  <si>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</si>
  <si>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</si>
  <si>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</si>
  <si>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</si>
  <si>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</si>
  <si>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</si>
  <si>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</si>
  <si>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</si>
  <si>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</si>
  <si>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</si>
  <si>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</si>
  <si>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</si>
  <si>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</si>
  <si>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</si>
  <si>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</si>
  <si>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</si>
  <si>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</si>
  <si>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</si>
  <si>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</si>
  <si>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</si>
  <si>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</si>
  <si>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</si>
  <si>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</si>
  <si>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</si>
  <si>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</si>
  <si>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</si>
  <si>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</si>
  <si>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</si>
  <si>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</si>
  <si>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</si>
  <si>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</si>
  <si>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</si>
  <si>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</si>
  <si>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</si>
  <si>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</si>
  <si>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</si>
  <si>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</si>
  <si>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</si>
  <si>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</si>
  <si>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</si>
  <si>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</si>
  <si>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</si>
  <si>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</si>
  <si>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</si>
  <si>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</si>
  <si>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</si>
  <si>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</si>
  <si>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</si>
  <si>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</si>
  <si>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</si>
  <si>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</si>
  <si>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</si>
  <si>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</si>
  <si>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</si>
  <si>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</si>
  <si>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</si>
  <si>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</si>
  <si>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</si>
  <si>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</si>
  <si>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</si>
  <si>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</si>
  <si>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</si>
  <si>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</si>
  <si>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</si>
  <si>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</si>
  <si>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</si>
  <si>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</si>
  <si>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</si>
  <si>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</si>
  <si>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</si>
  <si>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</si>
  <si>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</si>
  <si>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</si>
  <si>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</si>
  <si>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</si>
  <si>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</si>
  <si>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</si>
  <si>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</si>
  <si>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</si>
  <si>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</si>
  <si>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</si>
  <si>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</si>
  <si>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100％を超えており、収支は黒字で推移しています。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未整備地区の解消のため、平成10年代半ばまで集中的に整備を行い企業債残高が増加したことにより、類似団体の平均値を上回っています。
⑤経費回収率
　100％を超えています。
⑥汚水処理原価
　減価償却費や支払利息等の資本費が集中的な整備により高くなったため、類似団体の平均値を上回っています。
⑦施設利用率
　類似団体の平均値を上回っており、施設の有効利用が図られています。
⑧水洗化率
　類似団体の平均値を下回っていますが、水洗化の向上に努め、毎年上昇しています。</t>
    <phoneticPr fontId="4"/>
  </si>
  <si>
    <t>①有形固定資産減価償却率
　資産の老朽化度合は類似団体の平均値を下回っていますが、有形固定資産の帳簿価格に対する減価償却累計額は毎年増加しています。
②管渠老朽化率
　類似団体の平均値を下回っており、耐用年数を経過した管渠は比較的少ない状況です。
③管渠改善率
　類似団体の平均値を下回っています。</t>
    <rPh sb="14" eb="16">
      <t>シサン</t>
    </rPh>
    <rPh sb="17" eb="20">
      <t>ロウキュウカ</t>
    </rPh>
    <rPh sb="20" eb="22">
      <t>ドア</t>
    </rPh>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</si>
  <si>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施設や管渠の老朽化の状況は類似団体の平均値を下回っていますが、管渠改善率は平均値を下回っており、今後の老朽化の進行により、改築等の費用が増加することが見込まれます。
　こうしたことから、中期経営プラン（令和2年度～令和5年度）に掲げた老朽化対策等に重点を置いた整備計画とその裏付けとなる経営計画を着実に実行し健全で効率的な運営に努めていきます。</t>
    <rPh sb="310" eb="312">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</si>
</sst>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0.24</c:v>
                </c:pt>
                <c:pt idx="2">
                  <c:v>0.36</c:v>
                </c:pt>
                <c:pt idx="3">
                  <c:v>0.22</c:v>
                </c:pt>
                <c:pt idx="4">
                  <c:v>0.2</c:v>
                </c:pt>
              </c:numCache>
            </c:numRef>
          </c:val>
          <c:extLst>
            <c:ext xmlns:c16="http://schemas.microsoft.com/office/drawing/2014/chart" uri="{C3380CC4-5D6E-409C-BE32-E72D297353CC}">
              <c16:uniqueId val="{00000000-A419-4C01-ACE3-BAE51A3546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A419-4C01-ACE3-BAE51A3546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64.989999999999995</c:v>
                </c:pt>
                <c:pt idx="1">
                  <c:v>64.040000000000006</c:v>
                </c:pt>
                <c:pt idx="2">
                  <c:v>63.89</c:v>
                </c:pt>
                <c:pt idx="3">
                  <c:v>62.97</c:v>
                </c:pt>
                <c:pt idx="4">
                  <c:v>63.02</c:v>
                </c:pt>
              </c:numCache>
            </c:numRef>
          </c:val>
          <c:extLst>
            <c:ext xmlns:c16="http://schemas.microsoft.com/office/drawing/2014/chart" uri="{C3380CC4-5D6E-409C-BE32-E72D297353CC}">
              <c16:uniqueId val="{00000000-5579-4B28-8117-50B75C5B98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5579-4B28-8117-50B75C5B98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97.3</c:v>
                </c:pt>
                <c:pt idx="1">
                  <c:v>97.52</c:v>
                </c:pt>
                <c:pt idx="2">
                  <c:v>97.75</c:v>
                </c:pt>
                <c:pt idx="3">
                  <c:v>98.04</c:v>
                </c:pt>
                <c:pt idx="4">
                  <c:v>98.25</c:v>
                </c:pt>
              </c:numCache>
            </c:numRef>
          </c:val>
          <c:extLst>
            <c:ext xmlns:c16="http://schemas.microsoft.com/office/drawing/2014/chart" uri="{C3380CC4-5D6E-409C-BE32-E72D297353CC}">
              <c16:uniqueId val="{00000000-A09A-4CE7-97C3-8B520DEFD2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A09A-4CE7-97C3-8B520DEFD2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103.23</c:v>
                </c:pt>
                <c:pt idx="1">
                  <c:v>104.15</c:v>
                </c:pt>
                <c:pt idx="2">
                  <c:v>103.25</c:v>
                </c:pt>
                <c:pt idx="3">
                  <c:v>103.47</c:v>
                </c:pt>
                <c:pt idx="4">
                  <c:v>102.96</c:v>
                </c:pt>
              </c:numCache>
            </c:numRef>
          </c:val>
          <c:extLst>
            <c:ext xmlns:c16="http://schemas.microsoft.com/office/drawing/2014/chart" uri="{C3380CC4-5D6E-409C-BE32-E72D297353CC}">
              <c16:uniqueId val="{00000000-3419-4DE9-BDB6-67E6A93E6B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3419-4DE9-BDB6-67E6A93E6B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40.71</c:v>
                </c:pt>
                <c:pt idx="1">
                  <c:v>42.08</c:v>
                </c:pt>
                <c:pt idx="2">
                  <c:v>43.31</c:v>
                </c:pt>
                <c:pt idx="3">
                  <c:v>44.76</c:v>
                </c:pt>
                <c:pt idx="4">
                  <c:v>46.25</c:v>
                </c:pt>
              </c:numCache>
            </c:numRef>
          </c:val>
          <c:extLst>
            <c:ext xmlns:c16="http://schemas.microsoft.com/office/drawing/2014/chart" uri="{C3380CC4-5D6E-409C-BE32-E72D297353CC}">
              <c16:uniqueId val="{00000000-751D-4E4B-9133-09EF83F1C0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751D-4E4B-9133-09EF83F1C0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5.87</c:v>
                </c:pt>
                <c:pt idx="1">
                  <c:v>6.37</c:v>
                </c:pt>
                <c:pt idx="2">
                  <c:v>6.83</c:v>
                </c:pt>
                <c:pt idx="3">
                  <c:v>7.49</c:v>
                </c:pt>
                <c:pt idx="4">
                  <c:v>8.17</c:v>
                </c:pt>
              </c:numCache>
            </c:numRef>
          </c:val>
          <c:extLst>
            <c:ext xmlns:c16="http://schemas.microsoft.com/office/drawing/2014/chart" uri="{C3380CC4-5D6E-409C-BE32-E72D297353CC}">
              <c16:uniqueId val="{00000000-599F-4700-97D8-CCFFD85C67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599F-4700-97D8-CCFFD85C67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C-46F3-861B-BA74D2B9F8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F4AC-46F3-861B-BA74D2B9F8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24.06</c:v>
                </c:pt>
                <c:pt idx="1">
                  <c:v>28.23</c:v>
                </c:pt>
                <c:pt idx="2">
                  <c:v>30.19</c:v>
                </c:pt>
                <c:pt idx="3">
                  <c:v>23.01</c:v>
                </c:pt>
                <c:pt idx="4">
                  <c:v>23.87</c:v>
                </c:pt>
              </c:numCache>
            </c:numRef>
          </c:val>
          <c:extLst>
            <c:ext xmlns:c16="http://schemas.microsoft.com/office/drawing/2014/chart" uri="{C3380CC4-5D6E-409C-BE32-E72D297353CC}">
              <c16:uniqueId val="{00000000-BE01-4ECD-96C6-5931E2D937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BE01-4ECD-96C6-5931E2D937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1140.4100000000001</c:v>
                </c:pt>
                <c:pt idx="1">
                  <c:v>1219.72</c:v>
                </c:pt>
                <c:pt idx="2">
                  <c:v>1031.53</c:v>
                </c:pt>
                <c:pt idx="3">
                  <c:v>981.79</c:v>
                </c:pt>
                <c:pt idx="4">
                  <c:v>1054.96</c:v>
                </c:pt>
              </c:numCache>
            </c:numRef>
          </c:val>
          <c:extLst>
            <c:ext xmlns:c16="http://schemas.microsoft.com/office/drawing/2014/chart" uri="{C3380CC4-5D6E-409C-BE32-E72D297353CC}">
              <c16:uniqueId val="{00000000-A838-4F55-B390-1495FE4EC9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A838-4F55-B390-1495FE4EC9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106.58</c:v>
                </c:pt>
                <c:pt idx="1">
                  <c:v>109.35</c:v>
                </c:pt>
                <c:pt idx="2">
                  <c:v>108.7</c:v>
                </c:pt>
                <c:pt idx="3">
                  <c:v>109.8</c:v>
                </c:pt>
                <c:pt idx="4">
                  <c:v>110.02</c:v>
                </c:pt>
              </c:numCache>
            </c:numRef>
          </c:val>
          <c:extLst>
            <c:ext xmlns:c16="http://schemas.microsoft.com/office/drawing/2014/chart" uri="{C3380CC4-5D6E-409C-BE32-E72D297353CC}">
              <c16:uniqueId val="{00000000-74D9-4568-8156-FF1772D5D6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74D9-4568-8156-FF1772D5D6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158.31</c:v>
                </c:pt>
                <c:pt idx="1">
                  <c:v>153.88999999999999</c:v>
                </c:pt>
                <c:pt idx="2">
                  <c:v>154.54</c:v>
                </c:pt>
                <c:pt idx="3">
                  <c:v>151.47</c:v>
                </c:pt>
                <c:pt idx="4">
                  <c:v>144.72999999999999</c:v>
                </c:pt>
              </c:numCache>
            </c:numRef>
          </c:val>
          <c:extLst>
            <c:ext xmlns:c16="http://schemas.microsoft.com/office/drawing/2014/chart" uri="{C3380CC4-5D6E-409C-BE32-E72D297353CC}">
              <c16:uniqueId val="{00000000-D6C7-4D4A-8885-EDD1AD06AD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D6C7-4D4A-8885-EDD1AD06AD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1194817</v>
      </c>
      <c r="AM8" s="51"/>
      <c r="AN8" s="51"/>
      <c r="AO8" s="51"/>
      <c r="AP8" s="51"/>
      <c r="AQ8" s="51"/>
      <c r="AR8" s="51"/>
      <c r="AS8" s="51"/>
      <c r="AT8" s="46">
        <f>データ!T6</f>
        <v>906.69</v>
      </c>
      <c r="AU8" s="46"/>
      <c r="AV8" s="46"/>
      <c r="AW8" s="46"/>
      <c r="AX8" s="46"/>
      <c r="AY8" s="46"/>
      <c r="AZ8" s="46"/>
      <c r="BA8" s="46"/>
      <c r="BB8" s="46">
        <f>データ!U6</f>
        <v>1317.78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49.08</v>
      </c>
      <c r="J10" s="46"/>
      <c r="K10" s="46"/>
      <c r="L10" s="46"/>
      <c r="M10" s="46"/>
      <c r="N10" s="46"/>
      <c r="O10" s="46"/>
      <c r="P10" s="46">
        <f>データ!P6</f>
        <v>94.63</v>
      </c>
      <c r="Q10" s="46"/>
      <c r="R10" s="46"/>
      <c r="S10" s="46"/>
      <c r="T10" s="46"/>
      <c r="U10" s="46"/>
      <c r="V10" s="46"/>
      <c r="W10" s="46">
        <f>データ!Q6</f>
        <v>83.55</v>
      </c>
      <c r="X10" s="46"/>
      <c r="Y10" s="46"/>
      <c r="Z10" s="46"/>
      <c r="AA10" s="46"/>
      <c r="AB10" s="46"/>
      <c r="AC10" s="46"/>
      <c r="AD10" s="51">
        <f>データ!R6</f>
        <v>2260</v>
      </c>
      <c r="AE10" s="51"/>
      <c r="AF10" s="51"/>
      <c r="AG10" s="51"/>
      <c r="AH10" s="51"/>
      <c r="AI10" s="51"/>
      <c r="AJ10" s="51"/>
      <c r="AK10" s="2"/>
      <c r="AL10" s="51">
        <f>データ!V6</f>
        <v>1128520</v>
      </c>
      <c r="AM10" s="51"/>
      <c r="AN10" s="51"/>
      <c r="AO10" s="51"/>
      <c r="AP10" s="51"/>
      <c r="AQ10" s="51"/>
      <c r="AR10" s="51"/>
      <c r="AS10" s="51"/>
      <c r="AT10" s="46">
        <f>データ!W6</f>
        <v>141</v>
      </c>
      <c r="AU10" s="46"/>
      <c r="AV10" s="46"/>
      <c r="AW10" s="46"/>
      <c r="AX10" s="46"/>
      <c r="AY10" s="46"/>
      <c r="AZ10" s="46"/>
      <c r="BA10" s="46"/>
      <c r="BB10" s="46">
        <f>データ!X6</f>
        <v>8003.69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7RntABPU0doICuLiyQNjQSDk2ltwN4K60+TTDnUX7yxPXcgPJR5kptOGz9h3inVCjSnoPwjVATgDkeMeDrg4g==" saltValue="u4Q5LEN5cR0pDqwpR67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341002</v>
      </c>
      <c r="D6" s="33">
        <f t="shared" si="3"/>
        <v>46</v>
      </c>
      <c r="E6" s="33">
        <f t="shared" si="3"/>
        <v>17</v>
      </c>
      <c r="F6" s="33">
        <f t="shared" si="3"/>
        <v>1</v>
      </c>
      <c r="G6" s="33">
        <f t="shared" si="3"/>
        <v>0</v>
      </c>
      <c r="H6" s="33" t="str">
        <f t="shared" si="3"/>
        <v>広島県　広島市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49.08</v>
      </c>
      <c r="P6" s="34">
        <f t="shared" si="3"/>
        <v>94.63</v>
      </c>
      <c r="Q6" s="34">
        <f t="shared" si="3"/>
        <v>83.55</v>
      </c>
      <c r="R6" s="34">
        <f t="shared" si="3"/>
        <v>2260</v>
      </c>
      <c r="S6" s="34">
        <f t="shared" si="3"/>
        <v>1194817</v>
      </c>
      <c r="T6" s="34">
        <f t="shared" si="3"/>
        <v>906.69</v>
      </c>
      <c r="U6" s="34">
        <f t="shared" si="3"/>
        <v>1317.78</v>
      </c>
      <c r="V6" s="34">
        <f t="shared" si="3"/>
        <v>1128520</v>
      </c>
      <c r="W6" s="34">
        <f t="shared" si="3"/>
        <v>141</v>
      </c>
      <c r="X6" s="34">
        <f t="shared" si="3"/>
        <v>8003.69</v>
      </c>
      <c r="Y6" s="35">
        <f>IF(Y7="",NA(),Y7)</f>
        <v>103.23</v>
      </c>
      <c r="Z6" s="35">
        <f t="shared" ref="Z6:AH6" si="4">IF(Z7="",NA(),Z7)</f>
        <v>104.15</v>
      </c>
      <c r="AA6" s="35">
        <f t="shared" si="4"/>
        <v>103.25</v>
      </c>
      <c r="AB6" s="35">
        <f t="shared" si="4"/>
        <v>103.47</v>
      </c>
      <c r="AC6" s="35">
        <f t="shared" si="4"/>
        <v>102.96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24.06</v>
      </c>
      <c r="AV6" s="35">
        <f t="shared" ref="AV6:BD6" si="6">IF(AV7="",NA(),AV7)</f>
        <v>28.23</v>
      </c>
      <c r="AW6" s="35">
        <f t="shared" si="6"/>
        <v>30.19</v>
      </c>
      <c r="AX6" s="35">
        <f t="shared" si="6"/>
        <v>23.01</v>
      </c>
      <c r="AY6" s="35">
        <f t="shared" si="6"/>
        <v>23.87</v>
      </c>
      <c r="AZ6" s="35">
        <f t="shared" si="6"/>
        <v>59.45</v>
      </c>
      <c r="BA6" s="35">
        <f t="shared" si="6"/>
        <v>64.94</v>
      </c>
      <c r="BB6" s="35">
        <f t="shared" si="6"/>
        <v>70.08</v>
      </c>
      <c r="BC6" s="35">
        <f t="shared" si="6"/>
        <v>72.92</v>
      </c>
      <c r="BD6" s="35">
        <f t="shared" si="6"/>
        <v>71.39</v>
      </c>
      <c r="BE6" s="34" t="str">
        <f>IF(BE7="","",IF(BE7="-","【-】","【"&amp;SUBSTITUTE(TEXT(BE7,"#,##0.00"),"-","△")&amp;"】"))</f>
        <v>【67.52】</v>
      </c>
      <c r="BF6" s="35">
        <f>IF(BF7="",NA(),BF7)</f>
        <v>1140.4100000000001</v>
      </c>
      <c r="BG6" s="35">
        <f t="shared" ref="BG6:BO6" si="7">IF(BG7="",NA(),BG7)</f>
        <v>1219.72</v>
      </c>
      <c r="BH6" s="35">
        <f t="shared" si="7"/>
        <v>1031.53</v>
      </c>
      <c r="BI6" s="35">
        <f t="shared" si="7"/>
        <v>981.79</v>
      </c>
      <c r="BJ6" s="35">
        <f t="shared" si="7"/>
        <v>1054.96</v>
      </c>
      <c r="BK6" s="35">
        <f t="shared" si="7"/>
        <v>576.02</v>
      </c>
      <c r="BL6" s="35">
        <f t="shared" si="7"/>
        <v>549.48</v>
      </c>
      <c r="BM6" s="35">
        <f t="shared" si="7"/>
        <v>537.13</v>
      </c>
      <c r="BN6" s="35">
        <f t="shared" si="7"/>
        <v>531.38</v>
      </c>
      <c r="BO6" s="35">
        <f t="shared" si="7"/>
        <v>551.04</v>
      </c>
      <c r="BP6" s="34" t="str">
        <f>IF(BP7="","",IF(BP7="-","【-】","【"&amp;SUBSTITUTE(TEXT(BP7,"#,##0.00"),"-","△")&amp;"】"))</f>
        <v>【705.21】</v>
      </c>
      <c r="BQ6" s="35">
        <f>IF(BQ7="",NA(),BQ7)</f>
        <v>106.58</v>
      </c>
      <c r="BR6" s="35">
        <f t="shared" ref="BR6:BZ6" si="8">IF(BR7="",NA(),BR7)</f>
        <v>109.35</v>
      </c>
      <c r="BS6" s="35">
        <f t="shared" si="8"/>
        <v>108.7</v>
      </c>
      <c r="BT6" s="35">
        <f t="shared" si="8"/>
        <v>109.8</v>
      </c>
      <c r="BU6" s="35">
        <f t="shared" si="8"/>
        <v>110.02</v>
      </c>
      <c r="BV6" s="35">
        <f t="shared" si="8"/>
        <v>113.34</v>
      </c>
      <c r="BW6" s="35">
        <f t="shared" si="8"/>
        <v>113.83</v>
      </c>
      <c r="BX6" s="35">
        <f t="shared" si="8"/>
        <v>112.43</v>
      </c>
      <c r="BY6" s="35">
        <f t="shared" si="8"/>
        <v>110.92</v>
      </c>
      <c r="BZ6" s="35">
        <f t="shared" si="8"/>
        <v>105.67</v>
      </c>
      <c r="CA6" s="34" t="str">
        <f>IF(CA7="","",IF(CA7="-","【-】","【"&amp;SUBSTITUTE(TEXT(CA7,"#,##0.00"),"-","△")&amp;"】"))</f>
        <v>【98.96】</v>
      </c>
      <c r="CB6" s="35">
        <f>IF(CB7="",NA(),CB7)</f>
        <v>158.31</v>
      </c>
      <c r="CC6" s="35">
        <f t="shared" ref="CC6:CK6" si="9">IF(CC7="",NA(),CC7)</f>
        <v>153.88999999999999</v>
      </c>
      <c r="CD6" s="35">
        <f t="shared" si="9"/>
        <v>154.54</v>
      </c>
      <c r="CE6" s="35">
        <f t="shared" si="9"/>
        <v>151.47</v>
      </c>
      <c r="CF6" s="35">
        <f t="shared" si="9"/>
        <v>144.72999999999999</v>
      </c>
      <c r="CG6" s="35">
        <f t="shared" si="9"/>
        <v>117.4</v>
      </c>
      <c r="CH6" s="35">
        <f t="shared" si="9"/>
        <v>116.87</v>
      </c>
      <c r="CI6" s="35">
        <f t="shared" si="9"/>
        <v>118.55</v>
      </c>
      <c r="CJ6" s="35">
        <f t="shared" si="9"/>
        <v>119.33</v>
      </c>
      <c r="CK6" s="35">
        <f t="shared" si="9"/>
        <v>118.72</v>
      </c>
      <c r="CL6" s="34" t="str">
        <f>IF(CL7="","",IF(CL7="-","【-】","【"&amp;SUBSTITUTE(TEXT(CL7,"#,##0.00"),"-","△")&amp;"】"))</f>
        <v>【134.52】</v>
      </c>
      <c r="CM6" s="35">
        <f>IF(CM7="",NA(),CM7)</f>
        <v>64.989999999999995</v>
      </c>
      <c r="CN6" s="35">
        <f t="shared" ref="CN6:CV6" si="10">IF(CN7="",NA(),CN7)</f>
        <v>64.040000000000006</v>
      </c>
      <c r="CO6" s="35">
        <f t="shared" si="10"/>
        <v>63.89</v>
      </c>
      <c r="CP6" s="35">
        <f t="shared" si="10"/>
        <v>62.97</v>
      </c>
      <c r="CQ6" s="35">
        <f t="shared" si="10"/>
        <v>63.02</v>
      </c>
      <c r="CR6" s="35">
        <f t="shared" si="10"/>
        <v>59.16</v>
      </c>
      <c r="CS6" s="35">
        <f t="shared" si="10"/>
        <v>59.44</v>
      </c>
      <c r="CT6" s="35">
        <f t="shared" si="10"/>
        <v>57.38</v>
      </c>
      <c r="CU6" s="35">
        <f t="shared" si="10"/>
        <v>58.09</v>
      </c>
      <c r="CV6" s="35">
        <f t="shared" si="10"/>
        <v>58.16</v>
      </c>
      <c r="CW6" s="34" t="str">
        <f>IF(CW7="","",IF(CW7="-","【-】","【"&amp;SUBSTITUTE(TEXT(CW7,"#,##0.00"),"-","△")&amp;"】"))</f>
        <v>【59.57】</v>
      </c>
      <c r="CX6" s="35">
        <f>IF(CX7="",NA(),CX7)</f>
        <v>97.3</v>
      </c>
      <c r="CY6" s="35">
        <f t="shared" ref="CY6:DG6" si="11">IF(CY7="",NA(),CY7)</f>
        <v>97.52</v>
      </c>
      <c r="CZ6" s="35">
        <f t="shared" si="11"/>
        <v>97.75</v>
      </c>
      <c r="DA6" s="35">
        <f t="shared" si="11"/>
        <v>98.04</v>
      </c>
      <c r="DB6" s="35">
        <f t="shared" si="11"/>
        <v>98.25</v>
      </c>
      <c r="DC6" s="35">
        <f t="shared" si="11"/>
        <v>98.86</v>
      </c>
      <c r="DD6" s="35">
        <f t="shared" si="11"/>
        <v>98.9</v>
      </c>
      <c r="DE6" s="35">
        <f t="shared" si="11"/>
        <v>98.98</v>
      </c>
      <c r="DF6" s="35">
        <f t="shared" si="11"/>
        <v>99.01</v>
      </c>
      <c r="DG6" s="35">
        <f t="shared" si="11"/>
        <v>99.1</v>
      </c>
      <c r="DH6" s="34" t="str">
        <f>IF(DH7="","",IF(DH7="-","【-】","【"&amp;SUBSTITUTE(TEXT(DH7,"#,##0.00"),"-","△")&amp;"】"))</f>
        <v>【95.57】</v>
      </c>
      <c r="DI6" s="35">
        <f>IF(DI7="",NA(),DI7)</f>
        <v>40.71</v>
      </c>
      <c r="DJ6" s="35">
        <f t="shared" ref="DJ6:DR6" si="12">IF(DJ7="",NA(),DJ7)</f>
        <v>42.08</v>
      </c>
      <c r="DK6" s="35">
        <f t="shared" si="12"/>
        <v>43.31</v>
      </c>
      <c r="DL6" s="35">
        <f t="shared" si="12"/>
        <v>44.76</v>
      </c>
      <c r="DM6" s="35">
        <f t="shared" si="12"/>
        <v>46.25</v>
      </c>
      <c r="DN6" s="35">
        <f t="shared" si="12"/>
        <v>44.55</v>
      </c>
      <c r="DO6" s="35">
        <f t="shared" si="12"/>
        <v>45.79</v>
      </c>
      <c r="DP6" s="35">
        <f t="shared" si="12"/>
        <v>47.06</v>
      </c>
      <c r="DQ6" s="35">
        <f t="shared" si="12"/>
        <v>48.25</v>
      </c>
      <c r="DR6" s="35">
        <f t="shared" si="12"/>
        <v>49.35</v>
      </c>
      <c r="DS6" s="34" t="str">
        <f>IF(DS7="","",IF(DS7="-","【-】","【"&amp;SUBSTITUTE(TEXT(DS7,"#,##0.00"),"-","△")&amp;"】"))</f>
        <v>【36.52】</v>
      </c>
      <c r="DT6" s="35">
        <f>IF(DT7="",NA(),DT7)</f>
        <v>5.87</v>
      </c>
      <c r="DU6" s="35">
        <f t="shared" ref="DU6:EC6" si="13">IF(DU7="",NA(),DU7)</f>
        <v>6.37</v>
      </c>
      <c r="DV6" s="35">
        <f t="shared" si="13"/>
        <v>6.83</v>
      </c>
      <c r="DW6" s="35">
        <f t="shared" si="13"/>
        <v>7.49</v>
      </c>
      <c r="DX6" s="35">
        <f t="shared" si="13"/>
        <v>8.17</v>
      </c>
      <c r="DY6" s="35">
        <f t="shared" si="13"/>
        <v>8.25</v>
      </c>
      <c r="DZ6" s="35">
        <f t="shared" si="13"/>
        <v>9</v>
      </c>
      <c r="EA6" s="35">
        <f t="shared" si="13"/>
        <v>9.6300000000000008</v>
      </c>
      <c r="EB6" s="35">
        <f t="shared" si="13"/>
        <v>10.76</v>
      </c>
      <c r="EC6" s="35">
        <f t="shared" si="13"/>
        <v>12.06</v>
      </c>
      <c r="ED6" s="34" t="str">
        <f>IF(ED7="","",IF(ED7="-","【-】","【"&amp;SUBSTITUTE(TEXT(ED7,"#,##0.00"),"-","△")&amp;"】"))</f>
        <v>【5.72】</v>
      </c>
      <c r="EE6" s="35">
        <f>IF(EE7="",NA(),EE7)</f>
        <v>0.09</v>
      </c>
      <c r="EF6" s="35">
        <f t="shared" ref="EF6:EN6" si="14">IF(EF7="",NA(),EF7)</f>
        <v>0.24</v>
      </c>
      <c r="EG6" s="35">
        <f t="shared" si="14"/>
        <v>0.36</v>
      </c>
      <c r="EH6" s="35">
        <f t="shared" si="14"/>
        <v>0.22</v>
      </c>
      <c r="EI6" s="35">
        <f t="shared" si="14"/>
        <v>0.2</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341002</v>
      </c>
      <c r="D7" s="37">
        <v>46</v>
      </c>
      <c r="E7" s="37">
        <v>17</v>
      </c>
      <c r="F7" s="37">
        <v>1</v>
      </c>
      <c r="G7" s="37">
        <v>0</v>
      </c>
      <c r="H7" s="37" t="s">
        <v>96</v>
      </c>
      <c r="I7" s="37" t="s">
        <v>97</v>
      </c>
      <c r="J7" s="37" t="s">
        <v>98</v>
      </c>
      <c r="K7" s="37" t="s">
        <v>99</v>
      </c>
      <c r="L7" s="37" t="s">
        <v>100</v>
      </c>
      <c r="M7" s="37" t="s">
        <v>101</v>
      </c>
      <c r="N7" s="38" t="s">
        <v>102</v>
      </c>
      <c r="O7" s="38">
        <v>49.08</v>
      </c>
      <c r="P7" s="38">
        <v>94.63</v>
      </c>
      <c r="Q7" s="38">
        <v>83.55</v>
      </c>
      <c r="R7" s="38">
        <v>2260</v>
      </c>
      <c r="S7" s="38">
        <v>1194817</v>
      </c>
      <c r="T7" s="38">
        <v>906.69</v>
      </c>
      <c r="U7" s="38">
        <v>1317.78</v>
      </c>
      <c r="V7" s="38">
        <v>1128520</v>
      </c>
      <c r="W7" s="38">
        <v>141</v>
      </c>
      <c r="X7" s="38">
        <v>8003.69</v>
      </c>
      <c r="Y7" s="38">
        <v>103.23</v>
      </c>
      <c r="Z7" s="38">
        <v>104.15</v>
      </c>
      <c r="AA7" s="38">
        <v>103.25</v>
      </c>
      <c r="AB7" s="38">
        <v>103.47</v>
      </c>
      <c r="AC7" s="38">
        <v>102.96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24.06</v>
      </c>
      <c r="AV7" s="38">
        <v>28.23</v>
      </c>
      <c r="AW7" s="38">
        <v>30.19</v>
      </c>
      <c r="AX7" s="38">
        <v>23.01</v>
      </c>
      <c r="AY7" s="38">
        <v>23.87</v>
      </c>
      <c r="AZ7" s="38">
        <v>59.45</v>
      </c>
      <c r="BA7" s="38">
        <v>64.94</v>
      </c>
      <c r="BB7" s="38">
        <v>70.08</v>
      </c>
      <c r="BC7" s="38">
        <v>72.92</v>
      </c>
      <c r="BD7" s="38">
        <v>71.39</v>
      </c>
      <c r="BE7" s="38">
        <v>67.52</v>
      </c>
      <c r="BF7" s="38">
        <v>1140.4100000000001</v>
      </c>
      <c r="BG7" s="38">
        <v>1219.72</v>
      </c>
      <c r="BH7" s="38">
        <v>1031.53</v>
      </c>
      <c r="BI7" s="38">
        <v>981.79</v>
      </c>
      <c r="BJ7" s="38">
        <v>1054.96</v>
      </c>
      <c r="BK7" s="38">
        <v>576.02</v>
      </c>
      <c r="BL7" s="38">
        <v>549.48</v>
      </c>
      <c r="BM7" s="38">
        <v>537.13</v>
      </c>
      <c r="BN7" s="38">
        <v>531.38</v>
      </c>
      <c r="BO7" s="38">
        <v>551.04</v>
      </c>
      <c r="BP7" s="38">
        <v>705.21</v>
      </c>
      <c r="BQ7" s="38">
        <v>106.58</v>
      </c>
      <c r="BR7" s="38">
        <v>109.35</v>
      </c>
      <c r="BS7" s="38">
        <v>108.7</v>
      </c>
      <c r="BT7" s="38">
        <v>109.8</v>
      </c>
      <c r="BU7" s="38">
        <v>110.02</v>
      </c>
      <c r="BV7" s="38">
        <v>113.34</v>
      </c>
      <c r="BW7" s="38">
        <v>113.83</v>
      </c>
      <c r="BX7" s="38">
        <v>112.43</v>
      </c>
      <c r="BY7" s="38">
        <v>110.92</v>
      </c>
      <c r="BZ7" s="38">
        <v>105.67</v>
      </c>
      <c r="CA7" s="38">
        <v>98.96</v>
      </c>
      <c r="CB7" s="38">
        <v>158.31</v>
      </c>
      <c r="CC7" s="38">
        <v>153.88999999999999</v>
      </c>
      <c r="CD7" s="38">
        <v>154.54</v>
      </c>
      <c r="CE7" s="38">
        <v>151.47</v>
      </c>
      <c r="CF7" s="38">
        <v>144.72999999999999</v>
      </c>
      <c r="CG7" s="38">
        <v>117.4</v>
      </c>
      <c r="CH7" s="38">
        <v>116.87</v>
      </c>
      <c r="CI7" s="38">
        <v>118.55</v>
      </c>
      <c r="CJ7" s="38">
        <v>119.33</v>
      </c>
      <c r="CK7" s="38">
        <v>118.72</v>
      </c>
      <c r="CL7" s="38">
        <v>134.52000000000001</v>
      </c>
      <c r="CM7" s="38">
        <v>64.989999999999995</v>
      </c>
      <c r="CN7" s="38">
        <v>64.040000000000006</v>
      </c>
      <c r="CO7" s="38">
        <v>63.89</v>
      </c>
      <c r="CP7" s="38">
        <v>62.97</v>
      </c>
      <c r="CQ7" s="38">
        <v>63.02</v>
      </c>
      <c r="CR7" s="38">
        <v>59.16</v>
      </c>
      <c r="CS7" s="38">
        <v>59.44</v>
      </c>
      <c r="CT7" s="38">
        <v>57.38</v>
      </c>
      <c r="CU7" s="38">
        <v>58.09</v>
      </c>
      <c r="CV7" s="38">
        <v>58.16</v>
      </c>
      <c r="CW7" s="38">
        <v>59.57</v>
      </c>
      <c r="CX7" s="38">
        <v>97.3</v>
      </c>
      <c r="CY7" s="38">
        <v>97.52</v>
      </c>
      <c r="CZ7" s="38">
        <v>97.75</v>
      </c>
      <c r="DA7" s="38">
        <v>98.04</v>
      </c>
      <c r="DB7" s="38">
        <v>98.25</v>
      </c>
      <c r="DC7" s="38">
        <v>98.86</v>
      </c>
      <c r="DD7" s="38">
        <v>98.9</v>
      </c>
      <c r="DE7" s="38">
        <v>98.98</v>
      </c>
      <c r="DF7" s="38">
        <v>99.01</v>
      </c>
      <c r="DG7" s="38">
        <v>99.1</v>
      </c>
      <c r="DH7" s="38">
        <v>95.57</v>
      </c>
      <c r="DI7" s="38">
        <v>40.71</v>
      </c>
      <c r="DJ7" s="38">
        <v>42.08</v>
      </c>
      <c r="DK7" s="38">
        <v>43.31</v>
      </c>
      <c r="DL7" s="38">
        <v>44.76</v>
      </c>
      <c r="DM7" s="38">
        <v>46.25</v>
      </c>
      <c r="DN7" s="38">
        <v>44.55</v>
      </c>
      <c r="DO7" s="38">
        <v>45.79</v>
      </c>
      <c r="DP7" s="38">
        <v>47.06</v>
      </c>
      <c r="DQ7" s="38">
        <v>48.25</v>
      </c>
      <c r="DR7" s="38">
        <v>49.35</v>
      </c>
      <c r="DS7" s="38">
        <v>36.520000000000003</v>
      </c>
      <c r="DT7" s="38">
        <v>5.87</v>
      </c>
      <c r="DU7" s="38">
        <v>6.37</v>
      </c>
      <c r="DV7" s="38">
        <v>6.83</v>
      </c>
      <c r="DW7" s="38">
        <v>7.49</v>
      </c>
      <c r="DX7" s="38">
        <v>8.17</v>
      </c>
      <c r="DY7" s="38">
        <v>8.25</v>
      </c>
      <c r="DZ7" s="38">
        <v>9</v>
      </c>
      <c r="EA7" s="38">
        <v>9.6300000000000008</v>
      </c>
      <c r="EB7" s="38">
        <v>10.76</v>
      </c>
      <c r="EC7" s="38">
        <v>12.06</v>
      </c>
      <c r="ED7" s="38">
        <v>5.72</v>
      </c>
      <c r="EE7" s="38">
        <v>0.09</v>
      </c>
      <c r="EF7" s="38">
        <v>0.24</v>
      </c>
      <c r="EG7" s="38">
        <v>0.36</v>
      </c>
      <c r="EH7" s="38">
        <v>0.22</v>
      </c>
      <c r="EI7" s="38">
        <v>0.2</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cp:lastPrinted>2022-01-18T07:23:51Z</cp:lastPrinted>
  <dcterms:created xsi:type="dcterms:W3CDTF">2021-12-03T07:17:18Z</dcterms:created>
  <dcterms:modified xsi:type="dcterms:W3CDTF">2022-01-18T07:23:54Z</dcterms:modified>
  <cp:category/>
</cp:coreProperties>
</file>