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05 おもてなし推進担当\令和3年度\018 湯来地区関係\01 共通\05 照会回答\【0124期限】公営企業に係る経営比較分析表（令和２年度決算）の分析等について（依頼）\"/>
    </mc:Choice>
  </mc:AlternateContent>
  <xr:revisionPtr revIDLastSave="0" documentId="13_ncr:1_{A29D228E-1C3C-4AE0-A208-037F1613EE1B}" xr6:coauthVersionLast="45" xr6:coauthVersionMax="45" xr10:uidLastSave="{00000000-0000-0000-0000-000000000000}"/>
  <workbookProtection workbookPassword="9D77" lockStructure="1"/>
  <bookViews>
    <workbookView xWindow="-24120" yWindow="-120" windowWidth="24240" windowHeight="13140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LJ77" i="4" s="1"/>
  <c r="DW7" i="5"/>
  <c r="DV7" i="5"/>
  <c r="DJ7" i="5"/>
  <c r="DI7" i="5"/>
  <c r="CV7" i="5"/>
  <c r="CU7" i="5"/>
  <c r="CT7" i="5"/>
  <c r="CS7" i="5"/>
  <c r="KV54" i="4" s="1"/>
  <c r="CR7" i="5"/>
  <c r="CQ7" i="5"/>
  <c r="CP7" i="5"/>
  <c r="CO7" i="5"/>
  <c r="CN7" i="5"/>
  <c r="CM7" i="5"/>
  <c r="CK7" i="5"/>
  <c r="CJ7" i="5"/>
  <c r="IJ54" i="4" s="1"/>
  <c r="CI7" i="5"/>
  <c r="CH7" i="5"/>
  <c r="CG7" i="5"/>
  <c r="CF7" i="5"/>
  <c r="CE7" i="5"/>
  <c r="CD7" i="5"/>
  <c r="CC7" i="5"/>
  <c r="CB7" i="5"/>
  <c r="GT53" i="4" s="1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R54" i="4" s="1"/>
  <c r="BJ7" i="5"/>
  <c r="BV53" i="4" s="1"/>
  <c r="BI7" i="5"/>
  <c r="BH7" i="5"/>
  <c r="BG7" i="5"/>
  <c r="BF7" i="5"/>
  <c r="BD7" i="5"/>
  <c r="BC7" i="5"/>
  <c r="BB7" i="5"/>
  <c r="HV32" i="4" s="1"/>
  <c r="BA7" i="5"/>
  <c r="HH32" i="4" s="1"/>
  <c r="AZ7" i="5"/>
  <c r="AY7" i="5"/>
  <c r="AX7" i="5"/>
  <c r="AW7" i="5"/>
  <c r="AV7" i="5"/>
  <c r="AU7" i="5"/>
  <c r="AS7" i="5"/>
  <c r="AR7" i="5"/>
  <c r="EV32" i="4" s="1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AT31" i="4" s="1"/>
  <c r="Z7" i="5"/>
  <c r="Y7" i="5"/>
  <c r="X7" i="5"/>
  <c r="W7" i="5"/>
  <c r="V7" i="5"/>
  <c r="U7" i="5"/>
  <c r="T7" i="5"/>
  <c r="S7" i="5"/>
  <c r="IC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H54" i="4"/>
  <c r="IX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ML53" i="4"/>
  <c r="LX53" i="4"/>
  <c r="LJ53" i="4"/>
  <c r="KV53" i="4"/>
  <c r="KH53" i="4"/>
  <c r="IX53" i="4"/>
  <c r="IJ53" i="4"/>
  <c r="HV53" i="4"/>
  <c r="HH53" i="4"/>
  <c r="FJ53" i="4"/>
  <c r="EV53" i="4"/>
  <c r="EH53" i="4"/>
  <c r="DT53" i="4"/>
  <c r="DF53" i="4"/>
  <c r="BH53" i="4"/>
  <c r="AT53" i="4"/>
  <c r="AF53" i="4"/>
  <c r="R53" i="4"/>
  <c r="IX32" i="4"/>
  <c r="IJ32" i="4"/>
  <c r="GT32" i="4"/>
  <c r="FJ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F31" i="4"/>
  <c r="R31" i="4"/>
  <c r="LO10" i="4"/>
  <c r="JV10" i="4"/>
  <c r="IC10" i="4"/>
  <c r="DU10" i="4"/>
  <c r="CF10" i="4"/>
  <c r="AQ10" i="4"/>
  <c r="B10" i="4"/>
  <c r="LO8" i="4"/>
  <c r="JV8" i="4"/>
  <c r="FJ8" i="4"/>
  <c r="DU8" i="4"/>
  <c r="CF8" i="4"/>
  <c r="B8" i="4"/>
  <c r="B6" i="4"/>
  <c r="M88" i="4" l="1"/>
  <c r="IX52" i="4"/>
  <c r="IX76" i="4"/>
  <c r="ML52" i="4"/>
  <c r="BV76" i="4"/>
  <c r="FJ52" i="4"/>
  <c r="IX30" i="4"/>
  <c r="ML76" i="4"/>
  <c r="BV52" i="4"/>
  <c r="BV30" i="4"/>
  <c r="FJ30" i="4"/>
  <c r="C11" i="5"/>
  <c r="D11" i="5"/>
  <c r="E11" i="5"/>
  <c r="B11" i="5"/>
  <c r="EH52" i="4" l="1"/>
  <c r="LJ76" i="4"/>
  <c r="AT52" i="4"/>
  <c r="EH30" i="4"/>
  <c r="HV30" i="4"/>
  <c r="HV76" i="4"/>
  <c r="LJ52" i="4"/>
  <c r="AT30" i="4"/>
  <c r="HV52" i="4"/>
  <c r="AT76" i="4"/>
  <c r="AF76" i="4"/>
  <c r="DT52" i="4"/>
  <c r="HH30" i="4"/>
  <c r="KV76" i="4"/>
  <c r="AF52" i="4"/>
  <c r="DT30" i="4"/>
  <c r="HH76" i="4"/>
  <c r="AF30" i="4"/>
  <c r="KV52" i="4"/>
  <c r="HH52" i="4"/>
  <c r="GT52" i="4"/>
  <c r="R76" i="4"/>
  <c r="DF52" i="4"/>
  <c r="GT30" i="4"/>
  <c r="DF30" i="4"/>
  <c r="KH52" i="4"/>
  <c r="KH76" i="4"/>
  <c r="R52" i="4"/>
  <c r="GT76" i="4"/>
  <c r="R30" i="4"/>
  <c r="IJ76" i="4"/>
  <c r="LX52" i="4"/>
  <c r="BH30" i="4"/>
  <c r="BH52" i="4"/>
  <c r="IJ52" i="4"/>
  <c r="BH76" i="4"/>
  <c r="IJ30" i="4"/>
  <c r="EV52" i="4"/>
  <c r="LX76" i="4"/>
  <c r="EV30" i="4"/>
</calcChain>
</file>

<file path=xl/sharedStrings.xml><?xml version="1.0" encoding="utf-8"?>
<sst xmlns="http://schemas.openxmlformats.org/spreadsheetml/2006/main" count="332" uniqueCount="141">
  <si>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</si>
  <si>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</si>
  <si>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</si>
  <si>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</si>
  <si>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</si>
  <si>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</si>
  <si>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</si>
  <si>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</si>
  <si>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</si>
  <si>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</si>
  <si>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</si>
  <si>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</si>
  <si>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</si>
  <si>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</si>
  <si>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</si>
  <si>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</si>
  <si>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</si>
  <si>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</si>
  <si>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</si>
  <si>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</si>
  <si>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</si>
  <si>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</si>
  <si>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</si>
  <si>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</si>
  <si>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</si>
  <si>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</si>
  <si>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</si>
  <si>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</si>
  <si>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</si>
  <si>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</si>
  <si>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</si>
  <si>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</si>
  <si>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</si>
  <si>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</si>
  <si>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</si>
  <si>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</si>
  <si>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</si>
  <si>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</si>
  <si>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</si>
  <si>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</si>
  <si>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</si>
  <si>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</si>
  <si>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</si>
  <si>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</si>
  <si>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</si>
  <si>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</si>
  <si>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</si>
  <si>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</si>
  <si>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</si>
  <si>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</si>
  <si>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</si>
  <si>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</si>
  <si>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</si>
  <si>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</si>
  <si>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</si>
  <si>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</si>
  <si>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</si>
  <si>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</si>
  <si>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</si>
  <si>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</si>
  <si>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</si>
  <si>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</si>
  <si>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</si>
  <si>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</si>
  <si>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</si>
  <si>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</si>
  <si>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</si>
  <si>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</si>
  <si>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</si>
  <si>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</si>
  <si>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</si>
  <si>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</si>
  <si>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</si>
  <si>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</si>
  <si>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</si>
  <si>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</si>
  <si>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</si>
  <si>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</si>
  <si>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</si>
  <si>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</si>
  <si>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</si>
  <si>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</si>
  <si>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</si>
  <si>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</si>
  <si>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</si>
  <si>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</si>
  <si>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</si>
  <si>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</si>
  <si>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</si>
  <si>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</si>
  <si>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</si>
  <si>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</si>
  <si>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</si>
  <si>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</si>
  <si>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</si>
  <si>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</si>
  <si>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</si>
  <si>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</si>
  <si>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</si>
  <si>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</si>
  <si>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</si>
  <si>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</si>
  <si>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当該値(N-3)</t>
    <phoneticPr fontId="5"/>
  </si>
  <si>
    <t>当該値(N-3)</t>
    <phoneticPr fontId="5"/>
  </si>
  <si>
    <t>当該値(N-2)</t>
    <phoneticPr fontId="5"/>
  </si>
  <si>
    <t>当該値(N-4)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</si>
  <si>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</si>
  <si>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</si>
  <si>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</si>
  <si>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</si>
  <si>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</si>
  <si>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</si>
  <si>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</si>
  <si>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</si>
  <si>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</si>
  <si>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</si>
  <si>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</si>
  <si>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</si>
  <si>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</si>
  <si>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</si>
  <si>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</si>
  <si>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</si>
  <si>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湯の山温泉館</t>
  </si>
  <si>
    <t>法非適用</t>
  </si>
  <si>
    <t>観光施設事業</t>
  </si>
  <si>
    <t>休養宿泊施設</t>
  </si>
  <si>
    <t>Ｃ</t>
  </si>
  <si>
    <t>非設置</t>
  </si>
  <si>
    <t>該当数値なし</t>
  </si>
  <si>
    <t>利用料金制</t>
  </si>
  <si>
    <t>-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</si>
  <si>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</si>
  <si>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</si>
  <si>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</si>
  <si>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</si>
  <si>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</si>
  <si>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</si>
  <si>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⑬施設と周辺地域の宿泊客数動向
　宿泊施設ではないため、該当数値はありません。</t>
    <phoneticPr fontId="5"/>
  </si>
  <si>
    <t>　今後は、施設老朽化に伴う設備投資も必要と考えられるため、引き続き、経営改善や利用促進に向けた取組を行い、施設の収益性を継続して確保する必要があります。</t>
    <phoneticPr fontId="5"/>
  </si>
  <si>
    <t>①収益的収支比率
　類似施設平均値を下回っており、収益改善に向けた取組を行う必要があります。
②他会計補助金比率
　新型コロナウイルス感染症の影響により、他会計補助金が発生しており、収益改善に向けた取組を行う必要があります。
③宿泊者１人あたりの他会計補助金額
　宿泊施設ではないため、該当数値はありません。
④定員稼働率
　該当数値はありません。
⑤売上高人件費比率
　委託料として計上しているため、人件費はありません。
⑥売上高ＧＯＰ比率
　類似施設平均値を下回っており、数値が低いため、経営改善に向けた取組を行なう必要があります。
⑦ＥＢＩＴＤＡ
　類似施設平均値を上回っていますが、減少傾向にあるため、経営改善に向けた取組を行なう必要があります。</t>
    <rPh sb="18" eb="20">
      <t>シタマワ</t>
    </rPh>
    <rPh sb="58" eb="60">
      <t>シンガタ</t>
    </rPh>
    <rPh sb="67" eb="70">
      <t>カンセンショウ</t>
    </rPh>
    <rPh sb="71" eb="73">
      <t>エイキョウ</t>
    </rPh>
    <rPh sb="77" eb="83">
      <t>タカイケイホジョキン</t>
    </rPh>
    <rPh sb="84" eb="86">
      <t>ハッセイ</t>
    </rPh>
    <rPh sb="91" eb="95">
      <t>シュウエキカイゼン</t>
    </rPh>
    <rPh sb="96" eb="97">
      <t>ム</t>
    </rPh>
    <rPh sb="99" eb="101">
      <t>トリクミ</t>
    </rPh>
    <rPh sb="132" eb="134">
      <t>シュクハク</t>
    </rPh>
    <rPh sb="134" eb="136">
      <t>シセツ</t>
    </rPh>
    <rPh sb="143" eb="145">
      <t>ガイトウ</t>
    </rPh>
    <rPh sb="145" eb="147">
      <t>スウチ</t>
    </rPh>
    <rPh sb="231" eb="232">
      <t>シタ</t>
    </rPh>
    <phoneticPr fontId="5"/>
  </si>
  <si>
    <t>⑧有形固定資産減価償却率
　該当数値はありません。
⑨施設の資産価値
　昭和49年開業であることから、現在では施設の老朽化も進んでおり、民有地に設置している施設でもあります。
⑩設備投資見込額
　老朽化した設備については、適宜、改修等を行う見込みです。
⑪累積欠損金比率
　該当数値はありません。
⑫企業債残高対料金収入比率
　企業債残高はありません。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</si>
</sst>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E-4921-9E1D-5E506D34C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E-4921-9E1D-5E506D34C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31F-4EEC-A852-40E38F65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F-4EEC-A852-40E38F65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DC-492A-85E7-F64415409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C-492A-85E7-F64415409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3-4826-B7EE-B65BF4643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10.5</c:v>
                </c:pt>
                <c:pt idx="2">
                  <c:v>0</c:v>
                </c:pt>
                <c:pt idx="3">
                  <c:v>19.600000000000001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3-4826-B7EE-B65BF4643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109.7</c:v>
                </c:pt>
                <c:pt idx="1">
                  <c:v>100.3</c:v>
                </c:pt>
                <c:pt idx="2">
                  <c:v>93.4</c:v>
                </c:pt>
                <c:pt idx="3">
                  <c:v>91.6</c:v>
                </c:pt>
                <c:pt idx="4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0-413B-9AA6-5EBED8EAD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148.6</c:v>
                </c:pt>
                <c:pt idx="1">
                  <c:v>90.3</c:v>
                </c:pt>
                <c:pt idx="2">
                  <c:v>94.7</c:v>
                </c:pt>
                <c:pt idx="3">
                  <c:v>93.7</c:v>
                </c:pt>
                <c:pt idx="4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0-413B-9AA6-5EBED8EAD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1151</c:v>
                </c:pt>
                <c:pt idx="1">
                  <c:v>32</c:v>
                </c:pt>
                <c:pt idx="2">
                  <c:v>-871</c:v>
                </c:pt>
                <c:pt idx="3">
                  <c:v>-1391</c:v>
                </c:pt>
                <c:pt idx="4">
                  <c:v>-3575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4-4425-9DAE-3593DD9C5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-7224</c:v>
                </c:pt>
                <c:pt idx="1">
                  <c:v>-20374</c:v>
                </c:pt>
                <c:pt idx="2">
                  <c:v>-1007</c:v>
                </c:pt>
                <c:pt idx="3">
                  <c:v>-16698</c:v>
                </c:pt>
                <c:pt idx="4">
                  <c:v>-5315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4-4425-9DAE-3593DD9C5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0.7</c:v>
                </c:pt>
                <c:pt idx="1">
                  <c:v>-9.6999999999999993</c:v>
                </c:pt>
                <c:pt idx="2">
                  <c:v>-18.7</c:v>
                </c:pt>
                <c:pt idx="3">
                  <c:v>-9.1</c:v>
                </c:pt>
                <c:pt idx="4">
                  <c:v>-31.6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4-4832-BA1C-FEAD032BE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-15.4</c:v>
                </c:pt>
                <c:pt idx="1">
                  <c:v>7.9</c:v>
                </c:pt>
                <c:pt idx="2">
                  <c:v>92.9</c:v>
                </c:pt>
                <c:pt idx="3">
                  <c:v>-15.3</c:v>
                </c:pt>
                <c:pt idx="4">
                  <c:v>60.6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4-4832-BA1C-FEAD032BE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B-454E-86ED-0933B95D9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24.2</c:v>
                </c:pt>
                <c:pt idx="2">
                  <c:v>16</c:v>
                </c:pt>
                <c:pt idx="3">
                  <c:v>35.799999999999997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B-454E-86ED-0933B95D9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F-4EDA-A988-93029CA66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F-4EDA-A988-93029CA66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3-4FA6-AFCA-01EF2C33A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21.2</c:v>
                </c:pt>
                <c:pt idx="4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3-4FA6-AFCA-01EF2C33A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271-4E21-BFC8-96D25B97A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1-4E21-BFC8-96D25B97A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【1,475,862】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【△29,447】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【△121.1】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【170.8】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EL1" zoomScaleNormal="100" zoomScaleSheetLayoutView="70" workbookViewId="0">
      <selection activeCell="NI15" sqref="NI15:NW30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</row>
    <row r="3" spans="1:387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</row>
    <row r="4" spans="1:387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4" t="str">
        <f>データ!H6&amp;"　"&amp;データ!I6</f>
        <v>広島県広島市　湯の山温泉館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  <c r="AQ7" s="85" t="s">
        <v>2</v>
      </c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7"/>
      <c r="CF7" s="85" t="s">
        <v>3</v>
      </c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7"/>
      <c r="DU7" s="88" t="s">
        <v>4</v>
      </c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 t="s">
        <v>5</v>
      </c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8" t="s">
        <v>6</v>
      </c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 t="s">
        <v>7</v>
      </c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 t="s">
        <v>8</v>
      </c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3" t="str">
        <f>データ!J7</f>
        <v>法非適用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5"/>
      <c r="AQ8" s="93" t="str">
        <f>データ!K7</f>
        <v>観光施設事業</v>
      </c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5"/>
      <c r="CF8" s="93" t="str">
        <f>データ!L7</f>
        <v>休養宿泊施設</v>
      </c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5"/>
      <c r="DU8" s="89" t="str">
        <f>データ!M7</f>
        <v>Ｃ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6">
        <f>データ!S7</f>
        <v>320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9" t="str">
        <f>データ!T7</f>
        <v>利用料金制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90" t="str">
        <f>データ!U7</f>
        <v>-</v>
      </c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3"/>
      <c r="NI8" s="91" t="s">
        <v>10</v>
      </c>
      <c r="NJ8" s="92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5" t="s">
        <v>12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85" t="s">
        <v>13</v>
      </c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7"/>
      <c r="CF9" s="85" t="s">
        <v>14</v>
      </c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7"/>
      <c r="DU9" s="88" t="s">
        <v>15</v>
      </c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8" t="s">
        <v>16</v>
      </c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 t="s">
        <v>17</v>
      </c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 t="s">
        <v>18</v>
      </c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3"/>
      <c r="NI9" s="97" t="s">
        <v>19</v>
      </c>
      <c r="NJ9" s="98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327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0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9" t="str">
        <f>データ!V7</f>
        <v>無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90">
        <f>データ!W7</f>
        <v>100</v>
      </c>
      <c r="JW10" s="90"/>
      <c r="JX10" s="90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89" t="str">
        <f>データ!X7</f>
        <v>無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7"/>
      <c r="JO14" s="7"/>
      <c r="JP14" s="7"/>
      <c r="JQ14" s="7"/>
      <c r="JR14" s="7"/>
      <c r="JS14" s="7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0"/>
      <c r="JO15" s="20"/>
      <c r="JP15" s="20"/>
      <c r="JQ15" s="20"/>
      <c r="JR15" s="20"/>
      <c r="JS15" s="20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139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4" t="str">
        <f>データ!$B$11</f>
        <v>H28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 t="str">
        <f>データ!$C$11</f>
        <v>H29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 t="str">
        <f>データ!$D$11</f>
        <v>H30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 t="str">
        <f>データ!$E$11</f>
        <v>R01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 t="str">
        <f>データ!$F$11</f>
        <v>R02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4" t="str">
        <f>データ!$B$11</f>
        <v>H28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 t="str">
        <f>データ!$C$11</f>
        <v>H29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 t="str">
        <f>データ!$D$11</f>
        <v>H30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 t="str">
        <f>データ!$E$11</f>
        <v>R01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 t="str">
        <f>データ!$F$11</f>
        <v>R02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4" t="str">
        <f>データ!$B$11</f>
        <v>H28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 t="str">
        <f>データ!$C$11</f>
        <v>H29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 t="str">
        <f>データ!$D$11</f>
        <v>H30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 t="str">
        <f>データ!$E$11</f>
        <v>R01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 t="str">
        <f>データ!$F$11</f>
        <v>R02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 x14ac:dyDescent="0.15">
      <c r="A31" s="2"/>
      <c r="B31" s="21"/>
      <c r="C31" s="4"/>
      <c r="D31" s="4"/>
      <c r="E31" s="4"/>
      <c r="F31" s="4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>
        <f>データ!Y7</f>
        <v>109.7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100.3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93.4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91.6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87.5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>
        <f>データ!AJ7</f>
        <v>0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0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0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0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11.6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 t="str">
        <f>データ!AU7</f>
        <v>-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 t="str">
        <f>データ!AV7</f>
        <v>-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 t="str">
        <f>データ!AW7</f>
        <v>-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 t="str">
        <f>データ!AX7</f>
        <v>-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 t="str">
        <f>データ!AY7</f>
        <v>-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148.6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90.3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94.7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93.7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99.8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52.2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10.5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19.600000000000001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26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 t="str">
        <f>データ!AZ7</f>
        <v>-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 t="str">
        <f>データ!BA7</f>
        <v>-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 t="str">
        <f>データ!BB7</f>
        <v>-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 t="str">
        <f>データ!BC7</f>
        <v>-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 t="str">
        <f>データ!BD7</f>
        <v>-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28" t="s">
        <v>140</v>
      </c>
      <c r="NJ32" s="129"/>
      <c r="NK32" s="129"/>
      <c r="NL32" s="129"/>
      <c r="NM32" s="129"/>
      <c r="NN32" s="129"/>
      <c r="NO32" s="129"/>
      <c r="NP32" s="129"/>
      <c r="NQ32" s="129"/>
      <c r="NR32" s="129"/>
      <c r="NS32" s="129"/>
      <c r="NT32" s="129"/>
      <c r="NU32" s="129"/>
      <c r="NV32" s="129"/>
      <c r="NW32" s="130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28"/>
      <c r="NJ33" s="129"/>
      <c r="NK33" s="129"/>
      <c r="NL33" s="129"/>
      <c r="NM33" s="129"/>
      <c r="NN33" s="129"/>
      <c r="NO33" s="129"/>
      <c r="NP33" s="129"/>
      <c r="NQ33" s="129"/>
      <c r="NR33" s="129"/>
      <c r="NS33" s="129"/>
      <c r="NT33" s="129"/>
      <c r="NU33" s="129"/>
      <c r="NV33" s="129"/>
      <c r="NW33" s="130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28"/>
      <c r="NJ34" s="129"/>
      <c r="NK34" s="129"/>
      <c r="NL34" s="129"/>
      <c r="NM34" s="129"/>
      <c r="NN34" s="129"/>
      <c r="NO34" s="129"/>
      <c r="NP34" s="129"/>
      <c r="NQ34" s="129"/>
      <c r="NR34" s="129"/>
      <c r="NS34" s="129"/>
      <c r="NT34" s="129"/>
      <c r="NU34" s="129"/>
      <c r="NV34" s="129"/>
      <c r="NW34" s="130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28"/>
      <c r="NJ35" s="129"/>
      <c r="NK35" s="129"/>
      <c r="NL35" s="129"/>
      <c r="NM35" s="129"/>
      <c r="NN35" s="129"/>
      <c r="NO35" s="129"/>
      <c r="NP35" s="129"/>
      <c r="NQ35" s="129"/>
      <c r="NR35" s="129"/>
      <c r="NS35" s="129"/>
      <c r="NT35" s="129"/>
      <c r="NU35" s="129"/>
      <c r="NV35" s="129"/>
      <c r="NW35" s="130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28"/>
      <c r="NJ36" s="129"/>
      <c r="NK36" s="129"/>
      <c r="NL36" s="129"/>
      <c r="NM36" s="129"/>
      <c r="NN36" s="129"/>
      <c r="NO36" s="129"/>
      <c r="NP36" s="129"/>
      <c r="NQ36" s="129"/>
      <c r="NR36" s="129"/>
      <c r="NS36" s="129"/>
      <c r="NT36" s="129"/>
      <c r="NU36" s="129"/>
      <c r="NV36" s="129"/>
      <c r="NW36" s="130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28"/>
      <c r="NJ37" s="129"/>
      <c r="NK37" s="129"/>
      <c r="NL37" s="129"/>
      <c r="NM37" s="129"/>
      <c r="NN37" s="129"/>
      <c r="NO37" s="129"/>
      <c r="NP37" s="129"/>
      <c r="NQ37" s="129"/>
      <c r="NR37" s="129"/>
      <c r="NS37" s="129"/>
      <c r="NT37" s="129"/>
      <c r="NU37" s="129"/>
      <c r="NV37" s="129"/>
      <c r="NW37" s="130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28"/>
      <c r="NJ38" s="129"/>
      <c r="NK38" s="129"/>
      <c r="NL38" s="129"/>
      <c r="NM38" s="129"/>
      <c r="NN38" s="129"/>
      <c r="NO38" s="129"/>
      <c r="NP38" s="129"/>
      <c r="NQ38" s="129"/>
      <c r="NR38" s="129"/>
      <c r="NS38" s="129"/>
      <c r="NT38" s="129"/>
      <c r="NU38" s="129"/>
      <c r="NV38" s="129"/>
      <c r="NW38" s="130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28"/>
      <c r="NJ39" s="129"/>
      <c r="NK39" s="129"/>
      <c r="NL39" s="129"/>
      <c r="NM39" s="129"/>
      <c r="NN39" s="129"/>
      <c r="NO39" s="129"/>
      <c r="NP39" s="129"/>
      <c r="NQ39" s="129"/>
      <c r="NR39" s="129"/>
      <c r="NS39" s="129"/>
      <c r="NT39" s="129"/>
      <c r="NU39" s="129"/>
      <c r="NV39" s="129"/>
      <c r="NW39" s="130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28"/>
      <c r="NJ40" s="129"/>
      <c r="NK40" s="129"/>
      <c r="NL40" s="129"/>
      <c r="NM40" s="129"/>
      <c r="NN40" s="129"/>
      <c r="NO40" s="129"/>
      <c r="NP40" s="129"/>
      <c r="NQ40" s="129"/>
      <c r="NR40" s="129"/>
      <c r="NS40" s="129"/>
      <c r="NT40" s="129"/>
      <c r="NU40" s="129"/>
      <c r="NV40" s="129"/>
      <c r="NW40" s="130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28"/>
      <c r="NJ41" s="129"/>
      <c r="NK41" s="129"/>
      <c r="NL41" s="129"/>
      <c r="NM41" s="129"/>
      <c r="NN41" s="129"/>
      <c r="NO41" s="129"/>
      <c r="NP41" s="129"/>
      <c r="NQ41" s="129"/>
      <c r="NR41" s="129"/>
      <c r="NS41" s="129"/>
      <c r="NT41" s="129"/>
      <c r="NU41" s="129"/>
      <c r="NV41" s="129"/>
      <c r="NW41" s="130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28"/>
      <c r="NJ42" s="129"/>
      <c r="NK42" s="129"/>
      <c r="NL42" s="129"/>
      <c r="NM42" s="129"/>
      <c r="NN42" s="129"/>
      <c r="NO42" s="129"/>
      <c r="NP42" s="129"/>
      <c r="NQ42" s="129"/>
      <c r="NR42" s="129"/>
      <c r="NS42" s="129"/>
      <c r="NT42" s="129"/>
      <c r="NU42" s="129"/>
      <c r="NV42" s="129"/>
      <c r="NW42" s="130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28"/>
      <c r="NJ43" s="129"/>
      <c r="NK43" s="129"/>
      <c r="NL43" s="129"/>
      <c r="NM43" s="129"/>
      <c r="NN43" s="129"/>
      <c r="NO43" s="129"/>
      <c r="NP43" s="129"/>
      <c r="NQ43" s="129"/>
      <c r="NR43" s="129"/>
      <c r="NS43" s="129"/>
      <c r="NT43" s="129"/>
      <c r="NU43" s="129"/>
      <c r="NV43" s="129"/>
      <c r="NW43" s="130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28"/>
      <c r="NJ44" s="129"/>
      <c r="NK44" s="129"/>
      <c r="NL44" s="129"/>
      <c r="NM44" s="129"/>
      <c r="NN44" s="129"/>
      <c r="NO44" s="129"/>
      <c r="NP44" s="129"/>
      <c r="NQ44" s="129"/>
      <c r="NR44" s="129"/>
      <c r="NS44" s="129"/>
      <c r="NT44" s="129"/>
      <c r="NU44" s="129"/>
      <c r="NV44" s="129"/>
      <c r="NW44" s="130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28"/>
      <c r="NJ45" s="129"/>
      <c r="NK45" s="129"/>
      <c r="NL45" s="129"/>
      <c r="NM45" s="129"/>
      <c r="NN45" s="129"/>
      <c r="NO45" s="129"/>
      <c r="NP45" s="129"/>
      <c r="NQ45" s="129"/>
      <c r="NR45" s="129"/>
      <c r="NS45" s="129"/>
      <c r="NT45" s="129"/>
      <c r="NU45" s="129"/>
      <c r="NV45" s="129"/>
      <c r="NW45" s="130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28"/>
      <c r="NJ46" s="129"/>
      <c r="NK46" s="129"/>
      <c r="NL46" s="129"/>
      <c r="NM46" s="129"/>
      <c r="NN46" s="129"/>
      <c r="NO46" s="129"/>
      <c r="NP46" s="129"/>
      <c r="NQ46" s="129"/>
      <c r="NR46" s="129"/>
      <c r="NS46" s="129"/>
      <c r="NT46" s="129"/>
      <c r="NU46" s="129"/>
      <c r="NV46" s="129"/>
      <c r="NW46" s="130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31"/>
      <c r="NJ47" s="132"/>
      <c r="NK47" s="132"/>
      <c r="NL47" s="132"/>
      <c r="NM47" s="132"/>
      <c r="NN47" s="132"/>
      <c r="NO47" s="132"/>
      <c r="NP47" s="132"/>
      <c r="NQ47" s="132"/>
      <c r="NR47" s="132"/>
      <c r="NS47" s="132"/>
      <c r="NT47" s="132"/>
      <c r="NU47" s="132"/>
      <c r="NV47" s="132"/>
      <c r="NW47" s="133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5" t="s">
        <v>30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28" t="s">
        <v>137</v>
      </c>
      <c r="NJ49" s="129"/>
      <c r="NK49" s="129"/>
      <c r="NL49" s="129"/>
      <c r="NM49" s="129"/>
      <c r="NN49" s="129"/>
      <c r="NO49" s="129"/>
      <c r="NP49" s="129"/>
      <c r="NQ49" s="129"/>
      <c r="NR49" s="129"/>
      <c r="NS49" s="129"/>
      <c r="NT49" s="129"/>
      <c r="NU49" s="129"/>
      <c r="NV49" s="129"/>
      <c r="NW49" s="130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28"/>
      <c r="NJ50" s="129"/>
      <c r="NK50" s="129"/>
      <c r="NL50" s="129"/>
      <c r="NM50" s="129"/>
      <c r="NN50" s="129"/>
      <c r="NO50" s="129"/>
      <c r="NP50" s="129"/>
      <c r="NQ50" s="129"/>
      <c r="NR50" s="129"/>
      <c r="NS50" s="129"/>
      <c r="NT50" s="129"/>
      <c r="NU50" s="129"/>
      <c r="NV50" s="129"/>
      <c r="NW50" s="130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28"/>
      <c r="NJ51" s="129"/>
      <c r="NK51" s="129"/>
      <c r="NL51" s="129"/>
      <c r="NM51" s="129"/>
      <c r="NN51" s="129"/>
      <c r="NO51" s="129"/>
      <c r="NP51" s="129"/>
      <c r="NQ51" s="129"/>
      <c r="NR51" s="129"/>
      <c r="NS51" s="129"/>
      <c r="NT51" s="129"/>
      <c r="NU51" s="129"/>
      <c r="NV51" s="129"/>
      <c r="NW51" s="130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4" t="str">
        <f>データ!$B$11</f>
        <v>H28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 t="str">
        <f>データ!$C$11</f>
        <v>H29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 t="str">
        <f>データ!$D$11</f>
        <v>H30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 t="str">
        <f>データ!$E$11</f>
        <v>R01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 t="str">
        <f>データ!$F$11</f>
        <v>R02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4" t="str">
        <f>データ!$B$11</f>
        <v>H28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 t="str">
        <f>データ!$C$11</f>
        <v>H29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 t="str">
        <f>データ!$D$11</f>
        <v>H30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 t="str">
        <f>データ!$E$11</f>
        <v>R01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 t="str">
        <f>データ!$F$11</f>
        <v>R02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4" t="str">
        <f>データ!$B$11</f>
        <v>H28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 t="str">
        <f>データ!$C$11</f>
        <v>H29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 t="str">
        <f>データ!$D$11</f>
        <v>H30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 t="str">
        <f>データ!$E$11</f>
        <v>R01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 t="str">
        <f>データ!$F$11</f>
        <v>R02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4" t="str">
        <f>データ!$B$11</f>
        <v>H28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 t="str">
        <f>データ!$C$11</f>
        <v>H29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 t="str">
        <f>データ!$D$11</f>
        <v>H30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 t="str">
        <f>データ!$E$11</f>
        <v>R01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 t="str">
        <f>データ!$F$11</f>
        <v>R02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4"/>
      <c r="NA52" s="4"/>
      <c r="NB52" s="4"/>
      <c r="NC52" s="4"/>
      <c r="ND52" s="4"/>
      <c r="NE52" s="4"/>
      <c r="NF52" s="4"/>
      <c r="NG52" s="22"/>
      <c r="NH52" s="2"/>
      <c r="NI52" s="128"/>
      <c r="NJ52" s="129"/>
      <c r="NK52" s="129"/>
      <c r="NL52" s="129"/>
      <c r="NM52" s="129"/>
      <c r="NN52" s="129"/>
      <c r="NO52" s="129"/>
      <c r="NP52" s="129"/>
      <c r="NQ52" s="129"/>
      <c r="NR52" s="129"/>
      <c r="NS52" s="129"/>
      <c r="NT52" s="129"/>
      <c r="NU52" s="129"/>
      <c r="NV52" s="129"/>
      <c r="NW52" s="130"/>
    </row>
    <row r="53" spans="1:387" ht="13.5" customHeight="1" x14ac:dyDescent="0.15">
      <c r="A53" s="2"/>
      <c r="B53" s="21"/>
      <c r="C53" s="4"/>
      <c r="D53" s="4"/>
      <c r="E53" s="4"/>
      <c r="F53" s="4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 t="str">
        <f>データ!BF7</f>
        <v>-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 t="str">
        <f>データ!BG7</f>
        <v>-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 t="str">
        <f>データ!BH7</f>
        <v>-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 t="str">
        <f>データ!BI7</f>
        <v>-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 t="str">
        <f>データ!BJ7</f>
        <v>-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>
        <f>データ!BQ7</f>
        <v>0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0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0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0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0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>
        <f>データ!CB7</f>
        <v>0.7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-9.6999999999999993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-18.7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-9.1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-31.6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>
        <f>データ!CM7</f>
        <v>1151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32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-871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-1391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-3575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4"/>
      <c r="NA53" s="4"/>
      <c r="NB53" s="4"/>
      <c r="NC53" s="4"/>
      <c r="ND53" s="4"/>
      <c r="NE53" s="4"/>
      <c r="NF53" s="4"/>
      <c r="NG53" s="22"/>
      <c r="NH53" s="2"/>
      <c r="NI53" s="128"/>
      <c r="NJ53" s="129"/>
      <c r="NK53" s="129"/>
      <c r="NL53" s="129"/>
      <c r="NM53" s="129"/>
      <c r="NN53" s="129"/>
      <c r="NO53" s="129"/>
      <c r="NP53" s="129"/>
      <c r="NQ53" s="129"/>
      <c r="NR53" s="129"/>
      <c r="NS53" s="129"/>
      <c r="NT53" s="129"/>
      <c r="NU53" s="129"/>
      <c r="NV53" s="129"/>
      <c r="NW53" s="130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 t="str">
        <f>データ!BK7</f>
        <v>-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 t="str">
        <f>データ!BL7</f>
        <v>-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 t="str">
        <f>データ!BM7</f>
        <v>-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 t="str">
        <f>データ!BN7</f>
        <v>-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 t="str">
        <f>データ!BO7</f>
        <v>-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13.1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24.2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16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35.799999999999997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10.8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-15.4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7.9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92.9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-15.3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60.6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34">
        <f>データ!CR7</f>
        <v>-7224</v>
      </c>
      <c r="KI54" s="135"/>
      <c r="KJ54" s="135"/>
      <c r="KK54" s="135"/>
      <c r="KL54" s="135"/>
      <c r="KM54" s="135"/>
      <c r="KN54" s="135"/>
      <c r="KO54" s="135"/>
      <c r="KP54" s="135"/>
      <c r="KQ54" s="135"/>
      <c r="KR54" s="135"/>
      <c r="KS54" s="135"/>
      <c r="KT54" s="135"/>
      <c r="KU54" s="136"/>
      <c r="KV54" s="134">
        <f>データ!CS7</f>
        <v>-20374</v>
      </c>
      <c r="KW54" s="135"/>
      <c r="KX54" s="135"/>
      <c r="KY54" s="135"/>
      <c r="KZ54" s="135"/>
      <c r="LA54" s="135"/>
      <c r="LB54" s="135"/>
      <c r="LC54" s="135"/>
      <c r="LD54" s="135"/>
      <c r="LE54" s="135"/>
      <c r="LF54" s="135"/>
      <c r="LG54" s="135"/>
      <c r="LH54" s="135"/>
      <c r="LI54" s="136"/>
      <c r="LJ54" s="134">
        <f>データ!CT7</f>
        <v>-1007</v>
      </c>
      <c r="LK54" s="135"/>
      <c r="LL54" s="135"/>
      <c r="LM54" s="135"/>
      <c r="LN54" s="135"/>
      <c r="LO54" s="135"/>
      <c r="LP54" s="135"/>
      <c r="LQ54" s="135"/>
      <c r="LR54" s="135"/>
      <c r="LS54" s="135"/>
      <c r="LT54" s="135"/>
      <c r="LU54" s="135"/>
      <c r="LV54" s="135"/>
      <c r="LW54" s="136"/>
      <c r="LX54" s="134">
        <f>データ!CU7</f>
        <v>-16698</v>
      </c>
      <c r="LY54" s="135"/>
      <c r="LZ54" s="135"/>
      <c r="MA54" s="135"/>
      <c r="MB54" s="135"/>
      <c r="MC54" s="135"/>
      <c r="MD54" s="135"/>
      <c r="ME54" s="135"/>
      <c r="MF54" s="135"/>
      <c r="MG54" s="135"/>
      <c r="MH54" s="135"/>
      <c r="MI54" s="135"/>
      <c r="MJ54" s="135"/>
      <c r="MK54" s="136"/>
      <c r="ML54" s="134">
        <f>データ!CV7</f>
        <v>-5315</v>
      </c>
      <c r="MM54" s="135"/>
      <c r="MN54" s="135"/>
      <c r="MO54" s="135"/>
      <c r="MP54" s="135"/>
      <c r="MQ54" s="135"/>
      <c r="MR54" s="135"/>
      <c r="MS54" s="135"/>
      <c r="MT54" s="135"/>
      <c r="MU54" s="135"/>
      <c r="MV54" s="135"/>
      <c r="MW54" s="135"/>
      <c r="MX54" s="135"/>
      <c r="MY54" s="136"/>
      <c r="MZ54" s="4"/>
      <c r="NA54" s="4"/>
      <c r="NB54" s="4"/>
      <c r="NC54" s="4"/>
      <c r="ND54" s="4"/>
      <c r="NE54" s="4"/>
      <c r="NF54" s="4"/>
      <c r="NG54" s="22"/>
      <c r="NH54" s="2"/>
      <c r="NI54" s="128"/>
      <c r="NJ54" s="129"/>
      <c r="NK54" s="129"/>
      <c r="NL54" s="129"/>
      <c r="NM54" s="129"/>
      <c r="NN54" s="129"/>
      <c r="NO54" s="129"/>
      <c r="NP54" s="129"/>
      <c r="NQ54" s="129"/>
      <c r="NR54" s="129"/>
      <c r="NS54" s="129"/>
      <c r="NT54" s="129"/>
      <c r="NU54" s="129"/>
      <c r="NV54" s="129"/>
      <c r="NW54" s="130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28"/>
      <c r="NJ55" s="129"/>
      <c r="NK55" s="129"/>
      <c r="NL55" s="129"/>
      <c r="NM55" s="129"/>
      <c r="NN55" s="129"/>
      <c r="NO55" s="129"/>
      <c r="NP55" s="129"/>
      <c r="NQ55" s="129"/>
      <c r="NR55" s="129"/>
      <c r="NS55" s="129"/>
      <c r="NT55" s="129"/>
      <c r="NU55" s="129"/>
      <c r="NV55" s="129"/>
      <c r="NW55" s="130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28"/>
      <c r="NJ56" s="129"/>
      <c r="NK56" s="129"/>
      <c r="NL56" s="129"/>
      <c r="NM56" s="129"/>
      <c r="NN56" s="129"/>
      <c r="NO56" s="129"/>
      <c r="NP56" s="129"/>
      <c r="NQ56" s="129"/>
      <c r="NR56" s="129"/>
      <c r="NS56" s="129"/>
      <c r="NT56" s="129"/>
      <c r="NU56" s="129"/>
      <c r="NV56" s="129"/>
      <c r="NW56" s="130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28"/>
      <c r="NJ57" s="129"/>
      <c r="NK57" s="129"/>
      <c r="NL57" s="129"/>
      <c r="NM57" s="129"/>
      <c r="NN57" s="129"/>
      <c r="NO57" s="129"/>
      <c r="NP57" s="129"/>
      <c r="NQ57" s="129"/>
      <c r="NR57" s="129"/>
      <c r="NS57" s="129"/>
      <c r="NT57" s="129"/>
      <c r="NU57" s="129"/>
      <c r="NV57" s="129"/>
      <c r="NW57" s="130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28"/>
      <c r="NJ58" s="129"/>
      <c r="NK58" s="129"/>
      <c r="NL58" s="129"/>
      <c r="NM58" s="129"/>
      <c r="NN58" s="129"/>
      <c r="NO58" s="129"/>
      <c r="NP58" s="129"/>
      <c r="NQ58" s="129"/>
      <c r="NR58" s="129"/>
      <c r="NS58" s="129"/>
      <c r="NT58" s="129"/>
      <c r="NU58" s="129"/>
      <c r="NV58" s="129"/>
      <c r="NW58" s="130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28"/>
      <c r="NJ59" s="129"/>
      <c r="NK59" s="129"/>
      <c r="NL59" s="129"/>
      <c r="NM59" s="129"/>
      <c r="NN59" s="129"/>
      <c r="NO59" s="129"/>
      <c r="NP59" s="129"/>
      <c r="NQ59" s="129"/>
      <c r="NR59" s="129"/>
      <c r="NS59" s="129"/>
      <c r="NT59" s="129"/>
      <c r="NU59" s="129"/>
      <c r="NV59" s="129"/>
      <c r="NW59" s="130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09" t="s">
        <v>31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0"/>
      <c r="NC60" s="20"/>
      <c r="ND60" s="20"/>
      <c r="NE60" s="20"/>
      <c r="NF60" s="20"/>
      <c r="NG60" s="32"/>
      <c r="NH60" s="2"/>
      <c r="NI60" s="128"/>
      <c r="NJ60" s="129"/>
      <c r="NK60" s="129"/>
      <c r="NL60" s="129"/>
      <c r="NM60" s="129"/>
      <c r="NN60" s="129"/>
      <c r="NO60" s="129"/>
      <c r="NP60" s="129"/>
      <c r="NQ60" s="129"/>
      <c r="NR60" s="129"/>
      <c r="NS60" s="129"/>
      <c r="NT60" s="129"/>
      <c r="NU60" s="129"/>
      <c r="NV60" s="129"/>
      <c r="NW60" s="130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0"/>
      <c r="NC61" s="20"/>
      <c r="ND61" s="20"/>
      <c r="NE61" s="20"/>
      <c r="NF61" s="20"/>
      <c r="NG61" s="32"/>
      <c r="NH61" s="2"/>
      <c r="NI61" s="128"/>
      <c r="NJ61" s="129"/>
      <c r="NK61" s="129"/>
      <c r="NL61" s="129"/>
      <c r="NM61" s="129"/>
      <c r="NN61" s="129"/>
      <c r="NO61" s="129"/>
      <c r="NP61" s="129"/>
      <c r="NQ61" s="129"/>
      <c r="NR61" s="129"/>
      <c r="NS61" s="129"/>
      <c r="NT61" s="129"/>
      <c r="NU61" s="129"/>
      <c r="NV61" s="129"/>
      <c r="NW61" s="130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28"/>
      <c r="NJ62" s="129"/>
      <c r="NK62" s="129"/>
      <c r="NL62" s="129"/>
      <c r="NM62" s="129"/>
      <c r="NN62" s="129"/>
      <c r="NO62" s="129"/>
      <c r="NP62" s="129"/>
      <c r="NQ62" s="129"/>
      <c r="NR62" s="129"/>
      <c r="NS62" s="129"/>
      <c r="NT62" s="129"/>
      <c r="NU62" s="129"/>
      <c r="NV62" s="129"/>
      <c r="NW62" s="130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7" t="s">
        <v>32</v>
      </c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28"/>
      <c r="NJ63" s="129"/>
      <c r="NK63" s="129"/>
      <c r="NL63" s="129"/>
      <c r="NM63" s="129"/>
      <c r="NN63" s="129"/>
      <c r="NO63" s="129"/>
      <c r="NP63" s="129"/>
      <c r="NQ63" s="129"/>
      <c r="NR63" s="129"/>
      <c r="NS63" s="129"/>
      <c r="NT63" s="129"/>
      <c r="NU63" s="129"/>
      <c r="NV63" s="129"/>
      <c r="NW63" s="130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31"/>
      <c r="NJ64" s="132"/>
      <c r="NK64" s="132"/>
      <c r="NL64" s="132"/>
      <c r="NM64" s="132"/>
      <c r="NN64" s="132"/>
      <c r="NO64" s="132"/>
      <c r="NP64" s="132"/>
      <c r="NQ64" s="132"/>
      <c r="NR64" s="132"/>
      <c r="NS64" s="132"/>
      <c r="NT64" s="132"/>
      <c r="NU64" s="132"/>
      <c r="NV64" s="132"/>
      <c r="NW64" s="133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5" t="s">
        <v>33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28" t="s">
        <v>138</v>
      </c>
      <c r="NJ66" s="129"/>
      <c r="NK66" s="129"/>
      <c r="NL66" s="129"/>
      <c r="NM66" s="129"/>
      <c r="NN66" s="129"/>
      <c r="NO66" s="129"/>
      <c r="NP66" s="129"/>
      <c r="NQ66" s="129"/>
      <c r="NR66" s="129"/>
      <c r="NS66" s="129"/>
      <c r="NT66" s="129"/>
      <c r="NU66" s="129"/>
      <c r="NV66" s="129"/>
      <c r="NW66" s="130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8">
        <f>データ!DI6</f>
        <v>9093</v>
      </c>
      <c r="CV67" s="138"/>
      <c r="CW67" s="138"/>
      <c r="CX67" s="138"/>
      <c r="CY67" s="138"/>
      <c r="CZ67" s="138"/>
      <c r="DA67" s="138"/>
      <c r="DB67" s="138"/>
      <c r="DC67" s="138"/>
      <c r="DD67" s="138"/>
      <c r="DE67" s="138"/>
      <c r="DF67" s="138"/>
      <c r="DG67" s="138"/>
      <c r="DH67" s="138"/>
      <c r="DI67" s="138"/>
      <c r="DJ67" s="138"/>
      <c r="DK67" s="138"/>
      <c r="DL67" s="138"/>
      <c r="DM67" s="138"/>
      <c r="DN67" s="138"/>
      <c r="DO67" s="138"/>
      <c r="DP67" s="138"/>
      <c r="DQ67" s="138"/>
      <c r="DR67" s="138"/>
      <c r="DS67" s="138"/>
      <c r="DT67" s="138"/>
      <c r="DU67" s="138"/>
      <c r="DV67" s="138"/>
      <c r="DW67" s="138"/>
      <c r="DX67" s="138"/>
      <c r="DY67" s="138"/>
      <c r="DZ67" s="138"/>
      <c r="EA67" s="138"/>
      <c r="EB67" s="138"/>
      <c r="EC67" s="138"/>
      <c r="ED67" s="138"/>
      <c r="EE67" s="138"/>
      <c r="EF67" s="138"/>
      <c r="EG67" s="138"/>
      <c r="EH67" s="138"/>
      <c r="EI67" s="138"/>
      <c r="EJ67" s="138"/>
      <c r="EK67" s="138"/>
      <c r="EL67" s="138"/>
      <c r="EM67" s="138"/>
      <c r="EN67" s="138"/>
      <c r="EO67" s="138"/>
      <c r="EP67" s="138"/>
      <c r="EQ67" s="138"/>
      <c r="ER67" s="138"/>
      <c r="ES67" s="138"/>
      <c r="ET67" s="138"/>
      <c r="EU67" s="138"/>
      <c r="EV67" s="138"/>
      <c r="EW67" s="138"/>
      <c r="EX67" s="138"/>
      <c r="EY67" s="138"/>
      <c r="EZ67" s="138"/>
      <c r="FA67" s="138"/>
      <c r="FB67" s="138"/>
      <c r="FC67" s="138"/>
      <c r="FD67" s="138"/>
      <c r="FE67" s="138"/>
      <c r="FF67" s="138"/>
      <c r="FG67" s="138"/>
      <c r="FH67" s="138"/>
      <c r="FI67" s="138"/>
      <c r="FJ67" s="138"/>
      <c r="FK67" s="138"/>
      <c r="FL67" s="138"/>
      <c r="FM67" s="138"/>
      <c r="FN67" s="138"/>
      <c r="FO67" s="138"/>
      <c r="FP67" s="138"/>
      <c r="FQ67" s="138"/>
      <c r="FR67" s="138"/>
      <c r="FS67" s="138"/>
      <c r="FT67" s="138"/>
      <c r="FU67" s="138"/>
      <c r="FV67" s="138"/>
      <c r="FW67" s="138"/>
      <c r="FX67" s="138"/>
      <c r="FY67" s="138"/>
      <c r="FZ67" s="138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28"/>
      <c r="NJ67" s="129"/>
      <c r="NK67" s="129"/>
      <c r="NL67" s="129"/>
      <c r="NM67" s="129"/>
      <c r="NN67" s="129"/>
      <c r="NO67" s="129"/>
      <c r="NP67" s="129"/>
      <c r="NQ67" s="129"/>
      <c r="NR67" s="129"/>
      <c r="NS67" s="129"/>
      <c r="NT67" s="129"/>
      <c r="NU67" s="129"/>
      <c r="NV67" s="129"/>
      <c r="NW67" s="130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38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8"/>
      <c r="ES68" s="138"/>
      <c r="ET68" s="138"/>
      <c r="EU68" s="138"/>
      <c r="EV68" s="138"/>
      <c r="EW68" s="138"/>
      <c r="EX68" s="138"/>
      <c r="EY68" s="138"/>
      <c r="EZ68" s="138"/>
      <c r="FA68" s="138"/>
      <c r="FB68" s="138"/>
      <c r="FC68" s="138"/>
      <c r="FD68" s="138"/>
      <c r="FE68" s="138"/>
      <c r="FF68" s="138"/>
      <c r="FG68" s="138"/>
      <c r="FH68" s="138"/>
      <c r="FI68" s="138"/>
      <c r="FJ68" s="138"/>
      <c r="FK68" s="138"/>
      <c r="FL68" s="138"/>
      <c r="FM68" s="138"/>
      <c r="FN68" s="138"/>
      <c r="FO68" s="138"/>
      <c r="FP68" s="138"/>
      <c r="FQ68" s="138"/>
      <c r="FR68" s="138"/>
      <c r="FS68" s="138"/>
      <c r="FT68" s="138"/>
      <c r="FU68" s="138"/>
      <c r="FV68" s="138"/>
      <c r="FW68" s="138"/>
      <c r="FX68" s="138"/>
      <c r="FY68" s="138"/>
      <c r="FZ68" s="138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28"/>
      <c r="NJ68" s="129"/>
      <c r="NK68" s="129"/>
      <c r="NL68" s="129"/>
      <c r="NM68" s="129"/>
      <c r="NN68" s="129"/>
      <c r="NO68" s="129"/>
      <c r="NP68" s="129"/>
      <c r="NQ68" s="129"/>
      <c r="NR68" s="129"/>
      <c r="NS68" s="129"/>
      <c r="NT68" s="129"/>
      <c r="NU68" s="129"/>
      <c r="NV68" s="129"/>
      <c r="NW68" s="130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8"/>
      <c r="CV69" s="138"/>
      <c r="CW69" s="138"/>
      <c r="CX69" s="138"/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138"/>
      <c r="DS69" s="138"/>
      <c r="DT69" s="138"/>
      <c r="DU69" s="138"/>
      <c r="DV69" s="138"/>
      <c r="DW69" s="138"/>
      <c r="DX69" s="138"/>
      <c r="DY69" s="138"/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8"/>
      <c r="EK69" s="138"/>
      <c r="EL69" s="138"/>
      <c r="EM69" s="138"/>
      <c r="EN69" s="138"/>
      <c r="EO69" s="138"/>
      <c r="EP69" s="138"/>
      <c r="EQ69" s="138"/>
      <c r="ER69" s="138"/>
      <c r="ES69" s="138"/>
      <c r="ET69" s="138"/>
      <c r="EU69" s="138"/>
      <c r="EV69" s="138"/>
      <c r="EW69" s="138"/>
      <c r="EX69" s="138"/>
      <c r="EY69" s="138"/>
      <c r="EZ69" s="138"/>
      <c r="FA69" s="138"/>
      <c r="FB69" s="138"/>
      <c r="FC69" s="138"/>
      <c r="FD69" s="138"/>
      <c r="FE69" s="138"/>
      <c r="FF69" s="138"/>
      <c r="FG69" s="138"/>
      <c r="FH69" s="138"/>
      <c r="FI69" s="138"/>
      <c r="FJ69" s="138"/>
      <c r="FK69" s="138"/>
      <c r="FL69" s="138"/>
      <c r="FM69" s="138"/>
      <c r="FN69" s="138"/>
      <c r="FO69" s="138"/>
      <c r="FP69" s="138"/>
      <c r="FQ69" s="138"/>
      <c r="FR69" s="138"/>
      <c r="FS69" s="138"/>
      <c r="FT69" s="138"/>
      <c r="FU69" s="138"/>
      <c r="FV69" s="138"/>
      <c r="FW69" s="138"/>
      <c r="FX69" s="138"/>
      <c r="FY69" s="138"/>
      <c r="FZ69" s="138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28"/>
      <c r="NJ69" s="129"/>
      <c r="NK69" s="129"/>
      <c r="NL69" s="129"/>
      <c r="NM69" s="129"/>
      <c r="NN69" s="129"/>
      <c r="NO69" s="129"/>
      <c r="NP69" s="129"/>
      <c r="NQ69" s="129"/>
      <c r="NR69" s="129"/>
      <c r="NS69" s="129"/>
      <c r="NT69" s="129"/>
      <c r="NU69" s="129"/>
      <c r="NV69" s="129"/>
      <c r="NW69" s="130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  <c r="EU70" s="138"/>
      <c r="EV70" s="138"/>
      <c r="EW70" s="138"/>
      <c r="EX70" s="138"/>
      <c r="EY70" s="138"/>
      <c r="EZ70" s="138"/>
      <c r="FA70" s="138"/>
      <c r="FB70" s="138"/>
      <c r="FC70" s="138"/>
      <c r="FD70" s="138"/>
      <c r="FE70" s="138"/>
      <c r="FF70" s="138"/>
      <c r="FG70" s="138"/>
      <c r="FH70" s="138"/>
      <c r="FI70" s="138"/>
      <c r="FJ70" s="138"/>
      <c r="FK70" s="138"/>
      <c r="FL70" s="138"/>
      <c r="FM70" s="138"/>
      <c r="FN70" s="138"/>
      <c r="FO70" s="138"/>
      <c r="FP70" s="138"/>
      <c r="FQ70" s="138"/>
      <c r="FR70" s="138"/>
      <c r="FS70" s="138"/>
      <c r="FT70" s="138"/>
      <c r="FU70" s="138"/>
      <c r="FV70" s="138"/>
      <c r="FW70" s="138"/>
      <c r="FX70" s="138"/>
      <c r="FY70" s="138"/>
      <c r="FZ70" s="138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28"/>
      <c r="NJ70" s="129"/>
      <c r="NK70" s="129"/>
      <c r="NL70" s="129"/>
      <c r="NM70" s="129"/>
      <c r="NN70" s="129"/>
      <c r="NO70" s="129"/>
      <c r="NP70" s="129"/>
      <c r="NQ70" s="129"/>
      <c r="NR70" s="129"/>
      <c r="NS70" s="129"/>
      <c r="NT70" s="129"/>
      <c r="NU70" s="129"/>
      <c r="NV70" s="129"/>
      <c r="NW70" s="130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28"/>
      <c r="NJ71" s="129"/>
      <c r="NK71" s="129"/>
      <c r="NL71" s="129"/>
      <c r="NM71" s="129"/>
      <c r="NN71" s="129"/>
      <c r="NO71" s="129"/>
      <c r="NP71" s="129"/>
      <c r="NQ71" s="129"/>
      <c r="NR71" s="129"/>
      <c r="NS71" s="129"/>
      <c r="NT71" s="129"/>
      <c r="NU71" s="129"/>
      <c r="NV71" s="129"/>
      <c r="NW71" s="130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7" t="s">
        <v>34</v>
      </c>
      <c r="CV72" s="137"/>
      <c r="CW72" s="137"/>
      <c r="CX72" s="137"/>
      <c r="CY72" s="137"/>
      <c r="CZ72" s="137"/>
      <c r="DA72" s="137"/>
      <c r="DB72" s="137"/>
      <c r="DC72" s="137"/>
      <c r="DD72" s="137"/>
      <c r="DE72" s="137"/>
      <c r="DF72" s="137"/>
      <c r="DG72" s="137"/>
      <c r="DH72" s="137"/>
      <c r="DI72" s="137"/>
      <c r="DJ72" s="137"/>
      <c r="DK72" s="137"/>
      <c r="DL72" s="137"/>
      <c r="DM72" s="137"/>
      <c r="DN72" s="137"/>
      <c r="DO72" s="137"/>
      <c r="DP72" s="137"/>
      <c r="DQ72" s="137"/>
      <c r="DR72" s="137"/>
      <c r="DS72" s="137"/>
      <c r="DT72" s="137"/>
      <c r="DU72" s="137"/>
      <c r="DV72" s="137"/>
      <c r="DW72" s="137"/>
      <c r="DX72" s="137"/>
      <c r="DY72" s="137"/>
      <c r="DZ72" s="137"/>
      <c r="EA72" s="137"/>
      <c r="EB72" s="137"/>
      <c r="EC72" s="137"/>
      <c r="ED72" s="137"/>
      <c r="EE72" s="137"/>
      <c r="EF72" s="137"/>
      <c r="EG72" s="137"/>
      <c r="EH72" s="137"/>
      <c r="EI72" s="137"/>
      <c r="EJ72" s="137"/>
      <c r="EK72" s="137"/>
      <c r="EL72" s="137"/>
      <c r="EM72" s="137"/>
      <c r="EN72" s="137"/>
      <c r="EO72" s="137"/>
      <c r="EP72" s="137"/>
      <c r="EQ72" s="137"/>
      <c r="ER72" s="137"/>
      <c r="ES72" s="137"/>
      <c r="ET72" s="137"/>
      <c r="EU72" s="137"/>
      <c r="EV72" s="137"/>
      <c r="EW72" s="137"/>
      <c r="EX72" s="137"/>
      <c r="EY72" s="137"/>
      <c r="EZ72" s="137"/>
      <c r="FA72" s="137"/>
      <c r="FB72" s="137"/>
      <c r="FC72" s="137"/>
      <c r="FD72" s="137"/>
      <c r="FE72" s="137"/>
      <c r="FF72" s="137"/>
      <c r="FG72" s="137"/>
      <c r="FH72" s="137"/>
      <c r="FI72" s="137"/>
      <c r="FJ72" s="137"/>
      <c r="FK72" s="137"/>
      <c r="FL72" s="137"/>
      <c r="FM72" s="137"/>
      <c r="FN72" s="137"/>
      <c r="FO72" s="137"/>
      <c r="FP72" s="137"/>
      <c r="FQ72" s="137"/>
      <c r="FR72" s="137"/>
      <c r="FS72" s="137"/>
      <c r="FT72" s="137"/>
      <c r="FU72" s="137"/>
      <c r="FV72" s="137"/>
      <c r="FW72" s="137"/>
      <c r="FX72" s="137"/>
      <c r="FY72" s="137"/>
      <c r="FZ72" s="137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28"/>
      <c r="NJ72" s="129"/>
      <c r="NK72" s="129"/>
      <c r="NL72" s="129"/>
      <c r="NM72" s="129"/>
      <c r="NN72" s="129"/>
      <c r="NO72" s="129"/>
      <c r="NP72" s="129"/>
      <c r="NQ72" s="129"/>
      <c r="NR72" s="129"/>
      <c r="NS72" s="129"/>
      <c r="NT72" s="129"/>
      <c r="NU72" s="129"/>
      <c r="NV72" s="129"/>
      <c r="NW72" s="130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7"/>
      <c r="CV73" s="137"/>
      <c r="CW73" s="137"/>
      <c r="CX73" s="137"/>
      <c r="CY73" s="137"/>
      <c r="CZ73" s="137"/>
      <c r="DA73" s="137"/>
      <c r="DB73" s="137"/>
      <c r="DC73" s="137"/>
      <c r="DD73" s="137"/>
      <c r="DE73" s="137"/>
      <c r="DF73" s="137"/>
      <c r="DG73" s="137"/>
      <c r="DH73" s="137"/>
      <c r="DI73" s="137"/>
      <c r="DJ73" s="137"/>
      <c r="DK73" s="137"/>
      <c r="DL73" s="137"/>
      <c r="DM73" s="137"/>
      <c r="DN73" s="137"/>
      <c r="DO73" s="137"/>
      <c r="DP73" s="137"/>
      <c r="DQ73" s="137"/>
      <c r="DR73" s="137"/>
      <c r="DS73" s="137"/>
      <c r="DT73" s="137"/>
      <c r="DU73" s="137"/>
      <c r="DV73" s="137"/>
      <c r="DW73" s="137"/>
      <c r="DX73" s="137"/>
      <c r="DY73" s="137"/>
      <c r="DZ73" s="137"/>
      <c r="EA73" s="137"/>
      <c r="EB73" s="137"/>
      <c r="EC73" s="137"/>
      <c r="ED73" s="137"/>
      <c r="EE73" s="137"/>
      <c r="EF73" s="137"/>
      <c r="EG73" s="137"/>
      <c r="EH73" s="137"/>
      <c r="EI73" s="137"/>
      <c r="EJ73" s="137"/>
      <c r="EK73" s="137"/>
      <c r="EL73" s="137"/>
      <c r="EM73" s="137"/>
      <c r="EN73" s="137"/>
      <c r="EO73" s="137"/>
      <c r="EP73" s="137"/>
      <c r="EQ73" s="137"/>
      <c r="ER73" s="137"/>
      <c r="ES73" s="137"/>
      <c r="ET73" s="137"/>
      <c r="EU73" s="137"/>
      <c r="EV73" s="137"/>
      <c r="EW73" s="137"/>
      <c r="EX73" s="137"/>
      <c r="EY73" s="137"/>
      <c r="EZ73" s="137"/>
      <c r="FA73" s="137"/>
      <c r="FB73" s="137"/>
      <c r="FC73" s="137"/>
      <c r="FD73" s="137"/>
      <c r="FE73" s="137"/>
      <c r="FF73" s="137"/>
      <c r="FG73" s="137"/>
      <c r="FH73" s="137"/>
      <c r="FI73" s="137"/>
      <c r="FJ73" s="137"/>
      <c r="FK73" s="137"/>
      <c r="FL73" s="137"/>
      <c r="FM73" s="137"/>
      <c r="FN73" s="137"/>
      <c r="FO73" s="137"/>
      <c r="FP73" s="137"/>
      <c r="FQ73" s="137"/>
      <c r="FR73" s="137"/>
      <c r="FS73" s="137"/>
      <c r="FT73" s="137"/>
      <c r="FU73" s="137"/>
      <c r="FV73" s="137"/>
      <c r="FW73" s="137"/>
      <c r="FX73" s="137"/>
      <c r="FY73" s="137"/>
      <c r="FZ73" s="137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28"/>
      <c r="NJ73" s="129"/>
      <c r="NK73" s="129"/>
      <c r="NL73" s="129"/>
      <c r="NM73" s="129"/>
      <c r="NN73" s="129"/>
      <c r="NO73" s="129"/>
      <c r="NP73" s="129"/>
      <c r="NQ73" s="129"/>
      <c r="NR73" s="129"/>
      <c r="NS73" s="129"/>
      <c r="NT73" s="129"/>
      <c r="NU73" s="129"/>
      <c r="NV73" s="129"/>
      <c r="NW73" s="130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7"/>
      <c r="CV74" s="137"/>
      <c r="CW74" s="137"/>
      <c r="CX74" s="137"/>
      <c r="CY74" s="137"/>
      <c r="CZ74" s="137"/>
      <c r="DA74" s="137"/>
      <c r="DB74" s="137"/>
      <c r="DC74" s="137"/>
      <c r="DD74" s="137"/>
      <c r="DE74" s="137"/>
      <c r="DF74" s="137"/>
      <c r="DG74" s="137"/>
      <c r="DH74" s="137"/>
      <c r="DI74" s="137"/>
      <c r="DJ74" s="137"/>
      <c r="DK74" s="137"/>
      <c r="DL74" s="137"/>
      <c r="DM74" s="137"/>
      <c r="DN74" s="137"/>
      <c r="DO74" s="137"/>
      <c r="DP74" s="137"/>
      <c r="DQ74" s="137"/>
      <c r="DR74" s="137"/>
      <c r="DS74" s="137"/>
      <c r="DT74" s="137"/>
      <c r="DU74" s="137"/>
      <c r="DV74" s="137"/>
      <c r="DW74" s="137"/>
      <c r="DX74" s="137"/>
      <c r="DY74" s="137"/>
      <c r="DZ74" s="137"/>
      <c r="EA74" s="137"/>
      <c r="EB74" s="137"/>
      <c r="EC74" s="137"/>
      <c r="ED74" s="137"/>
      <c r="EE74" s="137"/>
      <c r="EF74" s="137"/>
      <c r="EG74" s="137"/>
      <c r="EH74" s="137"/>
      <c r="EI74" s="137"/>
      <c r="EJ74" s="137"/>
      <c r="EK74" s="137"/>
      <c r="EL74" s="137"/>
      <c r="EM74" s="137"/>
      <c r="EN74" s="137"/>
      <c r="EO74" s="137"/>
      <c r="EP74" s="137"/>
      <c r="EQ74" s="137"/>
      <c r="ER74" s="137"/>
      <c r="ES74" s="137"/>
      <c r="ET74" s="137"/>
      <c r="EU74" s="137"/>
      <c r="EV74" s="137"/>
      <c r="EW74" s="137"/>
      <c r="EX74" s="137"/>
      <c r="EY74" s="137"/>
      <c r="EZ74" s="137"/>
      <c r="FA74" s="137"/>
      <c r="FB74" s="137"/>
      <c r="FC74" s="137"/>
      <c r="FD74" s="137"/>
      <c r="FE74" s="137"/>
      <c r="FF74" s="137"/>
      <c r="FG74" s="137"/>
      <c r="FH74" s="137"/>
      <c r="FI74" s="137"/>
      <c r="FJ74" s="137"/>
      <c r="FK74" s="137"/>
      <c r="FL74" s="137"/>
      <c r="FM74" s="137"/>
      <c r="FN74" s="137"/>
      <c r="FO74" s="137"/>
      <c r="FP74" s="137"/>
      <c r="FQ74" s="137"/>
      <c r="FR74" s="137"/>
      <c r="FS74" s="137"/>
      <c r="FT74" s="137"/>
      <c r="FU74" s="137"/>
      <c r="FV74" s="137"/>
      <c r="FW74" s="137"/>
      <c r="FX74" s="137"/>
      <c r="FY74" s="137"/>
      <c r="FZ74" s="137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28"/>
      <c r="NJ74" s="129"/>
      <c r="NK74" s="129"/>
      <c r="NL74" s="129"/>
      <c r="NM74" s="129"/>
      <c r="NN74" s="129"/>
      <c r="NO74" s="129"/>
      <c r="NP74" s="129"/>
      <c r="NQ74" s="129"/>
      <c r="NR74" s="129"/>
      <c r="NS74" s="129"/>
      <c r="NT74" s="129"/>
      <c r="NU74" s="129"/>
      <c r="NV74" s="129"/>
      <c r="NW74" s="130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7"/>
      <c r="CV75" s="137"/>
      <c r="CW75" s="137"/>
      <c r="CX75" s="137"/>
      <c r="CY75" s="137"/>
      <c r="CZ75" s="137"/>
      <c r="DA75" s="137"/>
      <c r="DB75" s="137"/>
      <c r="DC75" s="137"/>
      <c r="DD75" s="137"/>
      <c r="DE75" s="137"/>
      <c r="DF75" s="137"/>
      <c r="DG75" s="137"/>
      <c r="DH75" s="137"/>
      <c r="DI75" s="137"/>
      <c r="DJ75" s="137"/>
      <c r="DK75" s="137"/>
      <c r="DL75" s="137"/>
      <c r="DM75" s="137"/>
      <c r="DN75" s="137"/>
      <c r="DO75" s="137"/>
      <c r="DP75" s="137"/>
      <c r="DQ75" s="137"/>
      <c r="DR75" s="137"/>
      <c r="DS75" s="137"/>
      <c r="DT75" s="137"/>
      <c r="DU75" s="137"/>
      <c r="DV75" s="137"/>
      <c r="DW75" s="137"/>
      <c r="DX75" s="137"/>
      <c r="DY75" s="137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7"/>
      <c r="FE75" s="137"/>
      <c r="FF75" s="137"/>
      <c r="FG75" s="137"/>
      <c r="FH75" s="137"/>
      <c r="FI75" s="137"/>
      <c r="FJ75" s="137"/>
      <c r="FK75" s="137"/>
      <c r="FL75" s="137"/>
      <c r="FM75" s="137"/>
      <c r="FN75" s="137"/>
      <c r="FO75" s="137"/>
      <c r="FP75" s="137"/>
      <c r="FQ75" s="137"/>
      <c r="FR75" s="137"/>
      <c r="FS75" s="137"/>
      <c r="FT75" s="137"/>
      <c r="FU75" s="137"/>
      <c r="FV75" s="137"/>
      <c r="FW75" s="137"/>
      <c r="FX75" s="137"/>
      <c r="FY75" s="137"/>
      <c r="FZ75" s="137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28"/>
      <c r="NJ75" s="129"/>
      <c r="NK75" s="129"/>
      <c r="NL75" s="129"/>
      <c r="NM75" s="129"/>
      <c r="NN75" s="129"/>
      <c r="NO75" s="129"/>
      <c r="NP75" s="129"/>
      <c r="NQ75" s="129"/>
      <c r="NR75" s="129"/>
      <c r="NS75" s="129"/>
      <c r="NT75" s="129"/>
      <c r="NU75" s="129"/>
      <c r="NV75" s="129"/>
      <c r="NW75" s="130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4" t="str">
        <f>データ!$B$11</f>
        <v>H28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 t="str">
        <f>データ!$C$11</f>
        <v>H29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 t="str">
        <f>データ!$D$11</f>
        <v>H30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 t="str">
        <f>データ!$E$11</f>
        <v>R01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 t="str">
        <f>データ!$F$11</f>
        <v>R02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8">
        <f>データ!DJ6</f>
        <v>10408</v>
      </c>
      <c r="CV76" s="138"/>
      <c r="CW76" s="138"/>
      <c r="CX76" s="138"/>
      <c r="CY76" s="138"/>
      <c r="CZ76" s="138"/>
      <c r="DA76" s="138"/>
      <c r="DB76" s="138"/>
      <c r="DC76" s="138"/>
      <c r="DD76" s="138"/>
      <c r="DE76" s="138"/>
      <c r="DF76" s="138"/>
      <c r="DG76" s="138"/>
      <c r="DH76" s="138"/>
      <c r="DI76" s="138"/>
      <c r="DJ76" s="138"/>
      <c r="DK76" s="138"/>
      <c r="DL76" s="138"/>
      <c r="DM76" s="138"/>
      <c r="DN76" s="138"/>
      <c r="DO76" s="138"/>
      <c r="DP76" s="138"/>
      <c r="DQ76" s="138"/>
      <c r="DR76" s="138"/>
      <c r="DS76" s="138"/>
      <c r="DT76" s="138"/>
      <c r="DU76" s="138"/>
      <c r="DV76" s="138"/>
      <c r="DW76" s="138"/>
      <c r="DX76" s="138"/>
      <c r="DY76" s="138"/>
      <c r="DZ76" s="138"/>
      <c r="EA76" s="138"/>
      <c r="EB76" s="138"/>
      <c r="EC76" s="138"/>
      <c r="ED76" s="138"/>
      <c r="EE76" s="138"/>
      <c r="EF76" s="138"/>
      <c r="EG76" s="138"/>
      <c r="EH76" s="138"/>
      <c r="EI76" s="138"/>
      <c r="EJ76" s="138"/>
      <c r="EK76" s="138"/>
      <c r="EL76" s="138"/>
      <c r="EM76" s="138"/>
      <c r="EN76" s="138"/>
      <c r="EO76" s="138"/>
      <c r="EP76" s="138"/>
      <c r="EQ76" s="138"/>
      <c r="ER76" s="138"/>
      <c r="ES76" s="138"/>
      <c r="ET76" s="138"/>
      <c r="EU76" s="138"/>
      <c r="EV76" s="138"/>
      <c r="EW76" s="138"/>
      <c r="EX76" s="138"/>
      <c r="EY76" s="138"/>
      <c r="EZ76" s="138"/>
      <c r="FA76" s="138"/>
      <c r="FB76" s="138"/>
      <c r="FC76" s="138"/>
      <c r="FD76" s="138"/>
      <c r="FE76" s="138"/>
      <c r="FF76" s="138"/>
      <c r="FG76" s="138"/>
      <c r="FH76" s="138"/>
      <c r="FI76" s="138"/>
      <c r="FJ76" s="138"/>
      <c r="FK76" s="138"/>
      <c r="FL76" s="138"/>
      <c r="FM76" s="138"/>
      <c r="FN76" s="138"/>
      <c r="FO76" s="138"/>
      <c r="FP76" s="138"/>
      <c r="FQ76" s="138"/>
      <c r="FR76" s="138"/>
      <c r="FS76" s="138"/>
      <c r="FT76" s="138"/>
      <c r="FU76" s="138"/>
      <c r="FV76" s="138"/>
      <c r="FW76" s="138"/>
      <c r="FX76" s="138"/>
      <c r="FY76" s="138"/>
      <c r="FZ76" s="138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4" t="str">
        <f>データ!$B$11</f>
        <v>H28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 t="str">
        <f>データ!$C$11</f>
        <v>H29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 t="str">
        <f>データ!$D$11</f>
        <v>H30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 t="str">
        <f>データ!$E$11</f>
        <v>R01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 t="str">
        <f>データ!$F$11</f>
        <v>R02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4" t="str">
        <f>データ!$B$11</f>
        <v>H28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 t="str">
        <f>データ!$C$11</f>
        <v>H29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 t="str">
        <f>データ!$D$11</f>
        <v>H30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 t="str">
        <f>データ!$E$11</f>
        <v>R01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 t="str">
        <f>データ!$F$11</f>
        <v>R02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4"/>
      <c r="NA76" s="4"/>
      <c r="NB76" s="4"/>
      <c r="NC76" s="4"/>
      <c r="ND76" s="4"/>
      <c r="NE76" s="4"/>
      <c r="NF76" s="37"/>
      <c r="NG76" s="22"/>
      <c r="NH76" s="2"/>
      <c r="NI76" s="128"/>
      <c r="NJ76" s="129"/>
      <c r="NK76" s="129"/>
      <c r="NL76" s="129"/>
      <c r="NM76" s="129"/>
      <c r="NN76" s="129"/>
      <c r="NO76" s="129"/>
      <c r="NP76" s="129"/>
      <c r="NQ76" s="129"/>
      <c r="NR76" s="129"/>
      <c r="NS76" s="129"/>
      <c r="NT76" s="129"/>
      <c r="NU76" s="129"/>
      <c r="NV76" s="129"/>
      <c r="NW76" s="130"/>
    </row>
    <row r="77" spans="1:387" ht="13.5" customHeight="1" x14ac:dyDescent="0.15">
      <c r="A77" s="2"/>
      <c r="B77" s="21"/>
      <c r="C77" s="4"/>
      <c r="D77" s="4"/>
      <c r="E77" s="4"/>
      <c r="F77" s="4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39" t="str">
        <f>データ!CX7</f>
        <v xml:space="preserve"> </v>
      </c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 t="str">
        <f>データ!CY7</f>
        <v xml:space="preserve"> </v>
      </c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 t="str">
        <f>データ!CZ7</f>
        <v xml:space="preserve"> </v>
      </c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 t="str">
        <f>データ!DA7</f>
        <v xml:space="preserve"> </v>
      </c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 t="str">
        <f>データ!DB7</f>
        <v xml:space="preserve"> </v>
      </c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39" t="str">
        <f>データ!DK7</f>
        <v xml:space="preserve"> </v>
      </c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 t="str">
        <f>データ!DL7</f>
        <v xml:space="preserve"> </v>
      </c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 t="str">
        <f>データ!DM7</f>
        <v xml:space="preserve"> </v>
      </c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 t="str">
        <f>データ!DN7</f>
        <v xml:space="preserve"> </v>
      </c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 t="str">
        <f>データ!DO7</f>
        <v xml:space="preserve"> </v>
      </c>
      <c r="IY77" s="139"/>
      <c r="IZ77" s="139"/>
      <c r="JA77" s="139"/>
      <c r="JB77" s="139"/>
      <c r="JC77" s="139"/>
      <c r="JD77" s="139"/>
      <c r="JE77" s="139"/>
      <c r="JF77" s="139"/>
      <c r="JG77" s="139"/>
      <c r="JH77" s="139"/>
      <c r="JI77" s="139"/>
      <c r="JJ77" s="139"/>
      <c r="JK77" s="139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>
        <f>データ!DV7</f>
        <v>0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0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0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0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0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4"/>
      <c r="NA77" s="4"/>
      <c r="NB77" s="4"/>
      <c r="NC77" s="4"/>
      <c r="ND77" s="4"/>
      <c r="NE77" s="4"/>
      <c r="NF77" s="37"/>
      <c r="NG77" s="22"/>
      <c r="NH77" s="2"/>
      <c r="NI77" s="128"/>
      <c r="NJ77" s="129"/>
      <c r="NK77" s="129"/>
      <c r="NL77" s="129"/>
      <c r="NM77" s="129"/>
      <c r="NN77" s="129"/>
      <c r="NO77" s="129"/>
      <c r="NP77" s="129"/>
      <c r="NQ77" s="129"/>
      <c r="NR77" s="129"/>
      <c r="NS77" s="129"/>
      <c r="NT77" s="129"/>
      <c r="NU77" s="129"/>
      <c r="NV77" s="129"/>
      <c r="NW77" s="130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39" t="str">
        <f>データ!DC7</f>
        <v xml:space="preserve"> </v>
      </c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 t="str">
        <f>データ!DD7</f>
        <v xml:space="preserve"> </v>
      </c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 t="str">
        <f>データ!DE7</f>
        <v xml:space="preserve"> </v>
      </c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 t="str">
        <f>データ!DF7</f>
        <v xml:space="preserve"> </v>
      </c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 t="str">
        <f>データ!DG7</f>
        <v xml:space="preserve"> </v>
      </c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39" t="str">
        <f>データ!DP7</f>
        <v xml:space="preserve"> </v>
      </c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 t="str">
        <f>データ!DQ7</f>
        <v xml:space="preserve"> </v>
      </c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 t="str">
        <f>データ!DR7</f>
        <v xml:space="preserve"> </v>
      </c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 t="str">
        <f>データ!DS7</f>
        <v xml:space="preserve"> </v>
      </c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 t="str">
        <f>データ!DT7</f>
        <v xml:space="preserve"> </v>
      </c>
      <c r="IY78" s="139"/>
      <c r="IZ78" s="139"/>
      <c r="JA78" s="139"/>
      <c r="JB78" s="139"/>
      <c r="JC78" s="139"/>
      <c r="JD78" s="139"/>
      <c r="JE78" s="139"/>
      <c r="JF78" s="139"/>
      <c r="JG78" s="139"/>
      <c r="JH78" s="139"/>
      <c r="JI78" s="139"/>
      <c r="JJ78" s="139"/>
      <c r="JK78" s="139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0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0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0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21.2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12.2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4"/>
      <c r="NA78" s="4"/>
      <c r="NB78" s="4"/>
      <c r="NC78" s="4"/>
      <c r="ND78" s="4"/>
      <c r="NE78" s="4"/>
      <c r="NF78" s="37"/>
      <c r="NG78" s="22"/>
      <c r="NH78" s="2"/>
      <c r="NI78" s="128"/>
      <c r="NJ78" s="129"/>
      <c r="NK78" s="129"/>
      <c r="NL78" s="129"/>
      <c r="NM78" s="129"/>
      <c r="NN78" s="129"/>
      <c r="NO78" s="129"/>
      <c r="NP78" s="129"/>
      <c r="NQ78" s="129"/>
      <c r="NR78" s="129"/>
      <c r="NS78" s="129"/>
      <c r="NT78" s="129"/>
      <c r="NU78" s="129"/>
      <c r="NV78" s="129"/>
      <c r="NW78" s="130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28"/>
      <c r="NJ79" s="129"/>
      <c r="NK79" s="129"/>
      <c r="NL79" s="129"/>
      <c r="NM79" s="129"/>
      <c r="NN79" s="129"/>
      <c r="NO79" s="129"/>
      <c r="NP79" s="129"/>
      <c r="NQ79" s="129"/>
      <c r="NR79" s="129"/>
      <c r="NS79" s="129"/>
      <c r="NT79" s="129"/>
      <c r="NU79" s="129"/>
      <c r="NV79" s="129"/>
      <c r="NW79" s="130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28"/>
      <c r="NJ80" s="129"/>
      <c r="NK80" s="129"/>
      <c r="NL80" s="129"/>
      <c r="NM80" s="129"/>
      <c r="NN80" s="129"/>
      <c r="NO80" s="129"/>
      <c r="NP80" s="129"/>
      <c r="NQ80" s="129"/>
      <c r="NR80" s="129"/>
      <c r="NS80" s="129"/>
      <c r="NT80" s="129"/>
      <c r="NU80" s="129"/>
      <c r="NV80" s="129"/>
      <c r="NW80" s="130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28"/>
      <c r="NJ81" s="129"/>
      <c r="NK81" s="129"/>
      <c r="NL81" s="129"/>
      <c r="NM81" s="129"/>
      <c r="NN81" s="129"/>
      <c r="NO81" s="129"/>
      <c r="NP81" s="129"/>
      <c r="NQ81" s="129"/>
      <c r="NR81" s="129"/>
      <c r="NS81" s="129"/>
      <c r="NT81" s="129"/>
      <c r="NU81" s="129"/>
      <c r="NV81" s="129"/>
      <c r="NW81" s="130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31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3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【86.6】</v>
      </c>
      <c r="C88" s="39" t="str">
        <f>データ!AT6</f>
        <v>【33.7】</v>
      </c>
      <c r="D88" s="39" t="str">
        <f>データ!BE6</f>
        <v>【1,475,862】</v>
      </c>
      <c r="E88" s="39" t="str">
        <f>データ!BP6</f>
        <v>【10.1】</v>
      </c>
      <c r="F88" s="39" t="str">
        <f>データ!CA6</f>
        <v>【170.8】</v>
      </c>
      <c r="G88" s="39" t="str">
        <f>データ!CL6</f>
        <v>【△121.1】</v>
      </c>
      <c r="H88" s="39" t="str">
        <f>データ!CW6</f>
        <v>【△29,447】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【107.3】</v>
      </c>
      <c r="N88" s="39" t="str">
        <f>データ!EF6</f>
        <v>【107.3】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cTqPjny6NUzXSco1DxGzoMpOwnVm7WyMkKAW9Bmb7m0J9dqqgZlffDM1JYrWg3vH5hOXrk8lhLqXH5a9i8heqw==" saltValue="T7kfKRkGbJV88Q+q4dvhDw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20"/>
  <sheetViews>
    <sheetView showGridLines="0" topLeftCell="BB1" workbookViewId="0">
      <selection activeCell="BO8" sqref="BO8"/>
    </sheetView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41" t="s">
        <v>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62</v>
      </c>
      <c r="B4" s="51"/>
      <c r="C4" s="51"/>
      <c r="D4" s="51"/>
      <c r="E4" s="51"/>
      <c r="F4" s="51"/>
      <c r="G4" s="51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5" t="s">
        <v>63</v>
      </c>
      <c r="Z4" s="146"/>
      <c r="AA4" s="146"/>
      <c r="AB4" s="146"/>
      <c r="AC4" s="146"/>
      <c r="AD4" s="146"/>
      <c r="AE4" s="146"/>
      <c r="AF4" s="146"/>
      <c r="AG4" s="146"/>
      <c r="AH4" s="146"/>
      <c r="AI4" s="147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8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5" t="s">
        <v>66</v>
      </c>
      <c r="BG4" s="146"/>
      <c r="BH4" s="146"/>
      <c r="BI4" s="146"/>
      <c r="BJ4" s="146"/>
      <c r="BK4" s="146"/>
      <c r="BL4" s="146"/>
      <c r="BM4" s="146"/>
      <c r="BN4" s="146"/>
      <c r="BO4" s="146"/>
      <c r="BP4" s="147"/>
      <c r="BQ4" s="14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8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 t="s">
        <v>69</v>
      </c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5" t="s">
        <v>70</v>
      </c>
      <c r="CY4" s="146"/>
      <c r="CZ4" s="146"/>
      <c r="DA4" s="146"/>
      <c r="DB4" s="146"/>
      <c r="DC4" s="146"/>
      <c r="DD4" s="146"/>
      <c r="DE4" s="146"/>
      <c r="DF4" s="146"/>
      <c r="DG4" s="146"/>
      <c r="DH4" s="147"/>
      <c r="DI4" s="149" t="s">
        <v>71</v>
      </c>
      <c r="DJ4" s="149" t="s">
        <v>72</v>
      </c>
      <c r="DK4" s="140" t="s">
        <v>73</v>
      </c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 t="s">
        <v>74</v>
      </c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90</v>
      </c>
      <c r="AK5" s="56" t="s">
        <v>91</v>
      </c>
      <c r="AL5" s="56" t="s">
        <v>92</v>
      </c>
      <c r="AM5" s="56" t="s">
        <v>93</v>
      </c>
      <c r="AN5" s="56" t="s">
        <v>101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90</v>
      </c>
      <c r="AV5" s="56" t="s">
        <v>102</v>
      </c>
      <c r="AW5" s="56" t="s">
        <v>92</v>
      </c>
      <c r="AX5" s="56" t="s">
        <v>93</v>
      </c>
      <c r="AY5" s="56" t="s">
        <v>94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90</v>
      </c>
      <c r="BG5" s="56" t="s">
        <v>103</v>
      </c>
      <c r="BH5" s="56" t="s">
        <v>104</v>
      </c>
      <c r="BI5" s="56" t="s">
        <v>93</v>
      </c>
      <c r="BJ5" s="56" t="s">
        <v>101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90</v>
      </c>
      <c r="BR5" s="56" t="s">
        <v>102</v>
      </c>
      <c r="BS5" s="56" t="s">
        <v>92</v>
      </c>
      <c r="BT5" s="56" t="s">
        <v>93</v>
      </c>
      <c r="BU5" s="56" t="s">
        <v>101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90</v>
      </c>
      <c r="CC5" s="56" t="s">
        <v>102</v>
      </c>
      <c r="CD5" s="56" t="s">
        <v>92</v>
      </c>
      <c r="CE5" s="56" t="s">
        <v>93</v>
      </c>
      <c r="CF5" s="56" t="s">
        <v>101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90</v>
      </c>
      <c r="CN5" s="56" t="s">
        <v>91</v>
      </c>
      <c r="CO5" s="56" t="s">
        <v>92</v>
      </c>
      <c r="CP5" s="56" t="s">
        <v>93</v>
      </c>
      <c r="CQ5" s="56" t="s">
        <v>94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90</v>
      </c>
      <c r="CY5" s="56" t="s">
        <v>102</v>
      </c>
      <c r="CZ5" s="56" t="s">
        <v>92</v>
      </c>
      <c r="DA5" s="56" t="s">
        <v>93</v>
      </c>
      <c r="DB5" s="56" t="s">
        <v>101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50"/>
      <c r="DJ5" s="150"/>
      <c r="DK5" s="56" t="s">
        <v>105</v>
      </c>
      <c r="DL5" s="56" t="s">
        <v>102</v>
      </c>
      <c r="DM5" s="56" t="s">
        <v>104</v>
      </c>
      <c r="DN5" s="56" t="s">
        <v>93</v>
      </c>
      <c r="DO5" s="56" t="s">
        <v>101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90</v>
      </c>
      <c r="DW5" s="56" t="s">
        <v>102</v>
      </c>
      <c r="DX5" s="56" t="s">
        <v>92</v>
      </c>
      <c r="DY5" s="56" t="s">
        <v>93</v>
      </c>
      <c r="DZ5" s="56" t="s">
        <v>106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107</v>
      </c>
      <c r="EH5" s="56" t="s">
        <v>108</v>
      </c>
      <c r="EI5" s="56" t="s">
        <v>109</v>
      </c>
      <c r="EJ5" s="56" t="s">
        <v>110</v>
      </c>
      <c r="EK5" s="56" t="s">
        <v>111</v>
      </c>
      <c r="EL5" s="56" t="s">
        <v>112</v>
      </c>
      <c r="EM5" s="56" t="s">
        <v>113</v>
      </c>
      <c r="EN5" s="56" t="s">
        <v>114</v>
      </c>
      <c r="EO5" s="56" t="s">
        <v>115</v>
      </c>
      <c r="EP5" s="56" t="s">
        <v>116</v>
      </c>
    </row>
    <row r="6" spans="1:146" s="66" customFormat="1" x14ac:dyDescent="0.15">
      <c r="A6" s="42" t="s">
        <v>117</v>
      </c>
      <c r="B6" s="57">
        <f>B8</f>
        <v>2020</v>
      </c>
      <c r="C6" s="57">
        <f t="shared" ref="C6:X6" si="2">C8</f>
        <v>341002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3</v>
      </c>
      <c r="H6" s="57" t="str">
        <f>SUBSTITUTE(H8,"　","")</f>
        <v>広島県広島市</v>
      </c>
      <c r="I6" s="57" t="str">
        <f t="shared" si="2"/>
        <v>湯の山温泉館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Ｃ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327</v>
      </c>
      <c r="R6" s="60">
        <f t="shared" si="2"/>
        <v>0</v>
      </c>
      <c r="S6" s="61">
        <f t="shared" si="2"/>
        <v>320</v>
      </c>
      <c r="T6" s="62" t="str">
        <f t="shared" si="2"/>
        <v>利用料金制</v>
      </c>
      <c r="U6" s="58" t="str">
        <f t="shared" si="2"/>
        <v>-</v>
      </c>
      <c r="V6" s="62" t="str">
        <f t="shared" si="2"/>
        <v>無</v>
      </c>
      <c r="W6" s="63">
        <f t="shared" si="2"/>
        <v>100</v>
      </c>
      <c r="X6" s="62" t="str">
        <f t="shared" si="2"/>
        <v>無</v>
      </c>
      <c r="Y6" s="64">
        <f>IF(Y8="-",NA(),Y8)</f>
        <v>109.7</v>
      </c>
      <c r="Z6" s="64">
        <f t="shared" ref="Z6:AH6" si="3">IF(Z8="-",NA(),Z8)</f>
        <v>100.3</v>
      </c>
      <c r="AA6" s="64">
        <f t="shared" si="3"/>
        <v>93.4</v>
      </c>
      <c r="AB6" s="64">
        <f t="shared" si="3"/>
        <v>91.6</v>
      </c>
      <c r="AC6" s="64">
        <f t="shared" si="3"/>
        <v>87.5</v>
      </c>
      <c r="AD6" s="64">
        <f t="shared" si="3"/>
        <v>148.6</v>
      </c>
      <c r="AE6" s="64">
        <f t="shared" si="3"/>
        <v>90.3</v>
      </c>
      <c r="AF6" s="64">
        <f t="shared" si="3"/>
        <v>94.7</v>
      </c>
      <c r="AG6" s="64">
        <f t="shared" si="3"/>
        <v>93.7</v>
      </c>
      <c r="AH6" s="64">
        <f t="shared" si="3"/>
        <v>99.8</v>
      </c>
      <c r="AI6" s="64" t="str">
        <f>IF(AI8="-","【-】","【"&amp;SUBSTITUTE(TEXT(AI8,"#,##0.0"),"-","△")&amp;"】")</f>
        <v>【86.6】</v>
      </c>
      <c r="AJ6" s="64">
        <f>IF(AJ8="-",NA(),AJ8)</f>
        <v>0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0</v>
      </c>
      <c r="AN6" s="64">
        <f t="shared" si="4"/>
        <v>11.6</v>
      </c>
      <c r="AO6" s="64">
        <f t="shared" si="4"/>
        <v>52.2</v>
      </c>
      <c r="AP6" s="64">
        <f t="shared" si="4"/>
        <v>10.5</v>
      </c>
      <c r="AQ6" s="64">
        <f t="shared" si="4"/>
        <v>0</v>
      </c>
      <c r="AR6" s="64">
        <f t="shared" si="4"/>
        <v>19.600000000000001</v>
      </c>
      <c r="AS6" s="64">
        <f t="shared" si="4"/>
        <v>26</v>
      </c>
      <c r="AT6" s="64" t="str">
        <f>IF(AT8="-","【-】","【"&amp;SUBSTITUTE(TEXT(AT8,"#,##0.0"),"-","△")&amp;"】")</f>
        <v>【33.7】</v>
      </c>
      <c r="AU6" s="59" t="e">
        <f>IF(AU8="-",NA(),AU8)</f>
        <v>#N/A</v>
      </c>
      <c r="AV6" s="59" t="e">
        <f t="shared" ref="AV6:BD6" si="5">IF(AV8="-",NA(),AV8)</f>
        <v>#N/A</v>
      </c>
      <c r="AW6" s="59" t="e">
        <f t="shared" si="5"/>
        <v>#N/A</v>
      </c>
      <c r="AX6" s="59" t="e">
        <f t="shared" si="5"/>
        <v>#N/A</v>
      </c>
      <c r="AY6" s="59" t="e">
        <f t="shared" si="5"/>
        <v>#N/A</v>
      </c>
      <c r="AZ6" s="59" t="e">
        <f t="shared" si="5"/>
        <v>#N/A</v>
      </c>
      <c r="BA6" s="59" t="e">
        <f t="shared" si="5"/>
        <v>#N/A</v>
      </c>
      <c r="BB6" s="59" t="e">
        <f t="shared" si="5"/>
        <v>#N/A</v>
      </c>
      <c r="BC6" s="59" t="e">
        <f t="shared" si="5"/>
        <v>#N/A</v>
      </c>
      <c r="BD6" s="59" t="e">
        <f t="shared" si="5"/>
        <v>#N/A</v>
      </c>
      <c r="BE6" s="59" t="str">
        <f>IF(BE8="-","【-】","【"&amp;SUBSTITUTE(TEXT(BE8,"#,##0"),"-","△")&amp;"】")</f>
        <v>【1,475,862】</v>
      </c>
      <c r="BF6" s="64" t="e">
        <f>IF(BF8="-",NA(),BF8)</f>
        <v>#N/A</v>
      </c>
      <c r="BG6" s="64" t="e">
        <f t="shared" ref="BG6:BO6" si="6">IF(BG8="-",NA(),BG8)</f>
        <v>#N/A</v>
      </c>
      <c r="BH6" s="64" t="e">
        <f t="shared" si="6"/>
        <v>#N/A</v>
      </c>
      <c r="BI6" s="64" t="e">
        <f t="shared" si="6"/>
        <v>#N/A</v>
      </c>
      <c r="BJ6" s="64" t="e">
        <f t="shared" si="6"/>
        <v>#N/A</v>
      </c>
      <c r="BK6" s="64" t="e">
        <f t="shared" si="6"/>
        <v>#N/A</v>
      </c>
      <c r="BL6" s="64" t="e">
        <f t="shared" si="6"/>
        <v>#N/A</v>
      </c>
      <c r="BM6" s="64" t="e">
        <f t="shared" si="6"/>
        <v>#N/A</v>
      </c>
      <c r="BN6" s="64" t="e">
        <f t="shared" si="6"/>
        <v>#N/A</v>
      </c>
      <c r="BO6" s="64" t="e">
        <f t="shared" si="6"/>
        <v>#N/A</v>
      </c>
      <c r="BP6" s="64" t="str">
        <f>IF(BP8="-","【-】","【"&amp;SUBSTITUTE(TEXT(BP8,"#,##0.0"),"-","△")&amp;"】")</f>
        <v>【10.1】</v>
      </c>
      <c r="BQ6" s="64">
        <f>IF(BQ8="-",NA(),BQ8)</f>
        <v>0</v>
      </c>
      <c r="BR6" s="64">
        <f t="shared" ref="BR6:BZ6" si="7">IF(BR8="-",NA(),BR8)</f>
        <v>0</v>
      </c>
      <c r="BS6" s="64">
        <f t="shared" si="7"/>
        <v>0</v>
      </c>
      <c r="BT6" s="64">
        <f t="shared" si="7"/>
        <v>0</v>
      </c>
      <c r="BU6" s="64">
        <f t="shared" si="7"/>
        <v>0</v>
      </c>
      <c r="BV6" s="64">
        <f t="shared" si="7"/>
        <v>13.1</v>
      </c>
      <c r="BW6" s="64">
        <f t="shared" si="7"/>
        <v>24.2</v>
      </c>
      <c r="BX6" s="64">
        <f t="shared" si="7"/>
        <v>16</v>
      </c>
      <c r="BY6" s="64">
        <f t="shared" si="7"/>
        <v>35.799999999999997</v>
      </c>
      <c r="BZ6" s="64">
        <f t="shared" si="7"/>
        <v>10.8</v>
      </c>
      <c r="CA6" s="64" t="str">
        <f>IF(CA8="-","【-】","【"&amp;SUBSTITUTE(TEXT(CA8,"#,##0.0"),"-","△")&amp;"】")</f>
        <v>【170.8】</v>
      </c>
      <c r="CB6" s="64">
        <f>IF(CB8="-",NA(),CB8)</f>
        <v>0.7</v>
      </c>
      <c r="CC6" s="64">
        <f t="shared" ref="CC6:CK6" si="8">IF(CC8="-",NA(),CC8)</f>
        <v>-9.6999999999999993</v>
      </c>
      <c r="CD6" s="64">
        <f t="shared" si="8"/>
        <v>-18.7</v>
      </c>
      <c r="CE6" s="64">
        <f t="shared" si="8"/>
        <v>-9.1</v>
      </c>
      <c r="CF6" s="64">
        <f t="shared" si="8"/>
        <v>-31.6</v>
      </c>
      <c r="CG6" s="64">
        <f t="shared" si="8"/>
        <v>-15.4</v>
      </c>
      <c r="CH6" s="64">
        <f t="shared" si="8"/>
        <v>7.9</v>
      </c>
      <c r="CI6" s="64">
        <f t="shared" si="8"/>
        <v>92.9</v>
      </c>
      <c r="CJ6" s="64">
        <f t="shared" si="8"/>
        <v>-15.3</v>
      </c>
      <c r="CK6" s="64">
        <f t="shared" si="8"/>
        <v>60.6</v>
      </c>
      <c r="CL6" s="64" t="str">
        <f>IF(CL8="-","【-】","【"&amp;SUBSTITUTE(TEXT(CL8,"#,##0.0"),"-","△")&amp;"】")</f>
        <v>【△121.1】</v>
      </c>
      <c r="CM6" s="59">
        <f>IF(CM8="-",NA(),CM8)</f>
        <v>1151</v>
      </c>
      <c r="CN6" s="59">
        <f t="shared" ref="CN6:CV6" si="9">IF(CN8="-",NA(),CN8)</f>
        <v>32</v>
      </c>
      <c r="CO6" s="59">
        <f t="shared" si="9"/>
        <v>-871</v>
      </c>
      <c r="CP6" s="59">
        <f t="shared" si="9"/>
        <v>-1391</v>
      </c>
      <c r="CQ6" s="59">
        <f t="shared" si="9"/>
        <v>-3575</v>
      </c>
      <c r="CR6" s="59">
        <f t="shared" si="9"/>
        <v>-7224</v>
      </c>
      <c r="CS6" s="59">
        <f t="shared" si="9"/>
        <v>-20374</v>
      </c>
      <c r="CT6" s="59">
        <f t="shared" si="9"/>
        <v>-1007</v>
      </c>
      <c r="CU6" s="59">
        <f t="shared" si="9"/>
        <v>-16698</v>
      </c>
      <c r="CV6" s="59">
        <f t="shared" si="9"/>
        <v>-5315</v>
      </c>
      <c r="CW6" s="59" t="str">
        <f>IF(CW8="-","【-】","【"&amp;SUBSTITUTE(TEXT(CW8,"#,##0"),"-","△")&amp;"】")</f>
        <v>【△29,447】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118</v>
      </c>
      <c r="DI6" s="60">
        <f t="shared" ref="DI6:DJ6" si="10">DI8</f>
        <v>9093</v>
      </c>
      <c r="DJ6" s="60">
        <f t="shared" si="10"/>
        <v>10408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118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0</v>
      </c>
      <c r="EB6" s="64">
        <f t="shared" si="11"/>
        <v>0</v>
      </c>
      <c r="EC6" s="64">
        <f t="shared" si="11"/>
        <v>0</v>
      </c>
      <c r="ED6" s="64">
        <f t="shared" si="11"/>
        <v>21.2</v>
      </c>
      <c r="EE6" s="64">
        <f t="shared" si="11"/>
        <v>12.2</v>
      </c>
      <c r="EF6" s="64" t="str">
        <f>IF(EF8="-","【-】","【"&amp;SUBSTITUTE(TEXT(EF8,"#,##0.0"),"-","△")&amp;"】")</f>
        <v>【107.3】</v>
      </c>
      <c r="EG6" s="65" t="e">
        <f>IF(EG8="-",NA(),EG8)</f>
        <v>#N/A</v>
      </c>
      <c r="EH6" s="65" t="e">
        <f t="shared" ref="EH6:EP6" si="12">IF(EH8="-",NA(),EH8)</f>
        <v>#N/A</v>
      </c>
      <c r="EI6" s="65" t="e">
        <f t="shared" si="12"/>
        <v>#N/A</v>
      </c>
      <c r="EJ6" s="65" t="e">
        <f t="shared" si="12"/>
        <v>#N/A</v>
      </c>
      <c r="EK6" s="65" t="e">
        <f t="shared" si="12"/>
        <v>#N/A</v>
      </c>
      <c r="EL6" s="65" t="e">
        <f t="shared" si="12"/>
        <v>#N/A</v>
      </c>
      <c r="EM6" s="65" t="e">
        <f t="shared" si="12"/>
        <v>#N/A</v>
      </c>
      <c r="EN6" s="65" t="e">
        <f t="shared" si="12"/>
        <v>#N/A</v>
      </c>
      <c r="EO6" s="65" t="e">
        <f t="shared" si="12"/>
        <v>#N/A</v>
      </c>
      <c r="EP6" s="65" t="e">
        <f t="shared" si="12"/>
        <v>#N/A</v>
      </c>
    </row>
    <row r="7" spans="1:146" s="66" customFormat="1" x14ac:dyDescent="0.15">
      <c r="A7" s="42" t="s">
        <v>119</v>
      </c>
      <c r="B7" s="57">
        <f t="shared" ref="B7:X7" si="13">B8</f>
        <v>2020</v>
      </c>
      <c r="C7" s="57">
        <f t="shared" si="13"/>
        <v>341002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3</v>
      </c>
      <c r="H7" s="57" t="str">
        <f t="shared" si="13"/>
        <v>広島県　広島市</v>
      </c>
      <c r="I7" s="57" t="str">
        <f t="shared" si="13"/>
        <v>湯の山温泉館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Ｃ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327</v>
      </c>
      <c r="R7" s="60">
        <f t="shared" si="13"/>
        <v>0</v>
      </c>
      <c r="S7" s="61">
        <f t="shared" si="13"/>
        <v>320</v>
      </c>
      <c r="T7" s="62" t="str">
        <f t="shared" si="13"/>
        <v>利用料金制</v>
      </c>
      <c r="U7" s="58" t="str">
        <f t="shared" si="13"/>
        <v>-</v>
      </c>
      <c r="V7" s="62" t="str">
        <f t="shared" si="13"/>
        <v>無</v>
      </c>
      <c r="W7" s="63">
        <f t="shared" si="13"/>
        <v>100</v>
      </c>
      <c r="X7" s="62" t="str">
        <f t="shared" si="13"/>
        <v>無</v>
      </c>
      <c r="Y7" s="64">
        <f>Y8</f>
        <v>109.7</v>
      </c>
      <c r="Z7" s="64">
        <f t="shared" ref="Z7:AH7" si="14">Z8</f>
        <v>100.3</v>
      </c>
      <c r="AA7" s="64">
        <f t="shared" si="14"/>
        <v>93.4</v>
      </c>
      <c r="AB7" s="64">
        <f t="shared" si="14"/>
        <v>91.6</v>
      </c>
      <c r="AC7" s="64">
        <f t="shared" si="14"/>
        <v>87.5</v>
      </c>
      <c r="AD7" s="64">
        <f t="shared" si="14"/>
        <v>148.6</v>
      </c>
      <c r="AE7" s="64">
        <f t="shared" si="14"/>
        <v>90.3</v>
      </c>
      <c r="AF7" s="64">
        <f t="shared" si="14"/>
        <v>94.7</v>
      </c>
      <c r="AG7" s="64">
        <f t="shared" si="14"/>
        <v>93.7</v>
      </c>
      <c r="AH7" s="64">
        <f t="shared" si="14"/>
        <v>99.8</v>
      </c>
      <c r="AI7" s="64"/>
      <c r="AJ7" s="64">
        <f>AJ8</f>
        <v>0</v>
      </c>
      <c r="AK7" s="64">
        <f t="shared" ref="AK7:AS7" si="15">AK8</f>
        <v>0</v>
      </c>
      <c r="AL7" s="64">
        <f t="shared" si="15"/>
        <v>0</v>
      </c>
      <c r="AM7" s="64">
        <f t="shared" si="15"/>
        <v>0</v>
      </c>
      <c r="AN7" s="64">
        <f t="shared" si="15"/>
        <v>11.6</v>
      </c>
      <c r="AO7" s="64">
        <f t="shared" si="15"/>
        <v>52.2</v>
      </c>
      <c r="AP7" s="64">
        <f t="shared" si="15"/>
        <v>10.5</v>
      </c>
      <c r="AQ7" s="64">
        <f t="shared" si="15"/>
        <v>0</v>
      </c>
      <c r="AR7" s="64">
        <f t="shared" si="15"/>
        <v>19.600000000000001</v>
      </c>
      <c r="AS7" s="64">
        <f t="shared" si="15"/>
        <v>26</v>
      </c>
      <c r="AT7" s="64"/>
      <c r="AU7" s="59" t="str">
        <f>AU8</f>
        <v>-</v>
      </c>
      <c r="AV7" s="59" t="str">
        <f t="shared" ref="AV7:BD7" si="16">AV8</f>
        <v>-</v>
      </c>
      <c r="AW7" s="59" t="str">
        <f t="shared" si="16"/>
        <v>-</v>
      </c>
      <c r="AX7" s="59" t="str">
        <f t="shared" si="16"/>
        <v>-</v>
      </c>
      <c r="AY7" s="59" t="str">
        <f t="shared" si="16"/>
        <v>-</v>
      </c>
      <c r="AZ7" s="59" t="str">
        <f t="shared" si="16"/>
        <v>-</v>
      </c>
      <c r="BA7" s="59" t="str">
        <f t="shared" si="16"/>
        <v>-</v>
      </c>
      <c r="BB7" s="59" t="str">
        <f t="shared" si="16"/>
        <v>-</v>
      </c>
      <c r="BC7" s="59" t="str">
        <f t="shared" si="16"/>
        <v>-</v>
      </c>
      <c r="BD7" s="59" t="str">
        <f t="shared" si="16"/>
        <v>-</v>
      </c>
      <c r="BE7" s="59"/>
      <c r="BF7" s="64" t="str">
        <f>BF8</f>
        <v>-</v>
      </c>
      <c r="BG7" s="64" t="str">
        <f t="shared" ref="BG7:BO7" si="17">BG8</f>
        <v>-</v>
      </c>
      <c r="BH7" s="64" t="str">
        <f t="shared" si="17"/>
        <v>-</v>
      </c>
      <c r="BI7" s="64" t="str">
        <f t="shared" si="17"/>
        <v>-</v>
      </c>
      <c r="BJ7" s="64" t="str">
        <f t="shared" si="17"/>
        <v>-</v>
      </c>
      <c r="BK7" s="64" t="str">
        <f t="shared" si="17"/>
        <v>-</v>
      </c>
      <c r="BL7" s="64" t="str">
        <f t="shared" si="17"/>
        <v>-</v>
      </c>
      <c r="BM7" s="64" t="str">
        <f t="shared" si="17"/>
        <v>-</v>
      </c>
      <c r="BN7" s="64" t="str">
        <f t="shared" si="17"/>
        <v>-</v>
      </c>
      <c r="BO7" s="64" t="str">
        <f t="shared" si="17"/>
        <v>-</v>
      </c>
      <c r="BP7" s="64"/>
      <c r="BQ7" s="64">
        <f>BQ8</f>
        <v>0</v>
      </c>
      <c r="BR7" s="64">
        <f t="shared" ref="BR7:BZ7" si="18">BR8</f>
        <v>0</v>
      </c>
      <c r="BS7" s="64">
        <f t="shared" si="18"/>
        <v>0</v>
      </c>
      <c r="BT7" s="64">
        <f t="shared" si="18"/>
        <v>0</v>
      </c>
      <c r="BU7" s="64">
        <f t="shared" si="18"/>
        <v>0</v>
      </c>
      <c r="BV7" s="64">
        <f t="shared" si="18"/>
        <v>13.1</v>
      </c>
      <c r="BW7" s="64">
        <f t="shared" si="18"/>
        <v>24.2</v>
      </c>
      <c r="BX7" s="64">
        <f t="shared" si="18"/>
        <v>16</v>
      </c>
      <c r="BY7" s="64">
        <f t="shared" si="18"/>
        <v>35.799999999999997</v>
      </c>
      <c r="BZ7" s="64">
        <f t="shared" si="18"/>
        <v>10.8</v>
      </c>
      <c r="CA7" s="64"/>
      <c r="CB7" s="64">
        <f>CB8</f>
        <v>0.7</v>
      </c>
      <c r="CC7" s="64">
        <f t="shared" ref="CC7:CK7" si="19">CC8</f>
        <v>-9.6999999999999993</v>
      </c>
      <c r="CD7" s="64">
        <f t="shared" si="19"/>
        <v>-18.7</v>
      </c>
      <c r="CE7" s="64">
        <f t="shared" si="19"/>
        <v>-9.1</v>
      </c>
      <c r="CF7" s="64">
        <f t="shared" si="19"/>
        <v>-31.6</v>
      </c>
      <c r="CG7" s="64">
        <f t="shared" si="19"/>
        <v>-15.4</v>
      </c>
      <c r="CH7" s="64">
        <f t="shared" si="19"/>
        <v>7.9</v>
      </c>
      <c r="CI7" s="64">
        <f t="shared" si="19"/>
        <v>92.9</v>
      </c>
      <c r="CJ7" s="64">
        <f t="shared" si="19"/>
        <v>-15.3</v>
      </c>
      <c r="CK7" s="64">
        <f t="shared" si="19"/>
        <v>60.6</v>
      </c>
      <c r="CL7" s="64"/>
      <c r="CM7" s="59">
        <f>CM8</f>
        <v>1151</v>
      </c>
      <c r="CN7" s="59">
        <f t="shared" ref="CN7:CV7" si="20">CN8</f>
        <v>32</v>
      </c>
      <c r="CO7" s="59">
        <f t="shared" si="20"/>
        <v>-871</v>
      </c>
      <c r="CP7" s="59">
        <f t="shared" si="20"/>
        <v>-1391</v>
      </c>
      <c r="CQ7" s="59">
        <f t="shared" si="20"/>
        <v>-3575</v>
      </c>
      <c r="CR7" s="59">
        <f t="shared" si="20"/>
        <v>-7224</v>
      </c>
      <c r="CS7" s="59">
        <f t="shared" si="20"/>
        <v>-20374</v>
      </c>
      <c r="CT7" s="59">
        <f t="shared" si="20"/>
        <v>-1007</v>
      </c>
      <c r="CU7" s="59">
        <f t="shared" si="20"/>
        <v>-16698</v>
      </c>
      <c r="CV7" s="59">
        <f t="shared" si="20"/>
        <v>-5315</v>
      </c>
      <c r="CW7" s="59"/>
      <c r="CX7" s="64" t="s">
        <v>120</v>
      </c>
      <c r="CY7" s="64" t="s">
        <v>120</v>
      </c>
      <c r="CZ7" s="64" t="s">
        <v>120</v>
      </c>
      <c r="DA7" s="64" t="s">
        <v>120</v>
      </c>
      <c r="DB7" s="64" t="s">
        <v>120</v>
      </c>
      <c r="DC7" s="64" t="s">
        <v>120</v>
      </c>
      <c r="DD7" s="64" t="s">
        <v>120</v>
      </c>
      <c r="DE7" s="64" t="s">
        <v>120</v>
      </c>
      <c r="DF7" s="64" t="s">
        <v>120</v>
      </c>
      <c r="DG7" s="64" t="s">
        <v>118</v>
      </c>
      <c r="DH7" s="64"/>
      <c r="DI7" s="60">
        <f>DI8</f>
        <v>9093</v>
      </c>
      <c r="DJ7" s="60">
        <f>DJ8</f>
        <v>10408</v>
      </c>
      <c r="DK7" s="64" t="s">
        <v>120</v>
      </c>
      <c r="DL7" s="64" t="s">
        <v>120</v>
      </c>
      <c r="DM7" s="64" t="s">
        <v>120</v>
      </c>
      <c r="DN7" s="64" t="s">
        <v>120</v>
      </c>
      <c r="DO7" s="64" t="s">
        <v>120</v>
      </c>
      <c r="DP7" s="64" t="s">
        <v>120</v>
      </c>
      <c r="DQ7" s="64" t="s">
        <v>120</v>
      </c>
      <c r="DR7" s="64" t="s">
        <v>120</v>
      </c>
      <c r="DS7" s="64" t="s">
        <v>120</v>
      </c>
      <c r="DT7" s="64" t="s">
        <v>118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0</v>
      </c>
      <c r="EB7" s="64">
        <f t="shared" si="21"/>
        <v>0</v>
      </c>
      <c r="EC7" s="64">
        <f t="shared" si="21"/>
        <v>0</v>
      </c>
      <c r="ED7" s="64">
        <f t="shared" si="21"/>
        <v>21.2</v>
      </c>
      <c r="EE7" s="64">
        <f t="shared" si="21"/>
        <v>12.2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2020</v>
      </c>
      <c r="C8" s="67">
        <v>341002</v>
      </c>
      <c r="D8" s="67">
        <v>47</v>
      </c>
      <c r="E8" s="67">
        <v>11</v>
      </c>
      <c r="F8" s="67">
        <v>1</v>
      </c>
      <c r="G8" s="67">
        <v>3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8" t="s">
        <v>128</v>
      </c>
      <c r="Q8" s="69">
        <v>327</v>
      </c>
      <c r="R8" s="69">
        <v>0</v>
      </c>
      <c r="S8" s="70">
        <v>320</v>
      </c>
      <c r="T8" s="71" t="s">
        <v>129</v>
      </c>
      <c r="U8" s="68" t="s">
        <v>130</v>
      </c>
      <c r="V8" s="71" t="s">
        <v>131</v>
      </c>
      <c r="W8" s="72">
        <v>100</v>
      </c>
      <c r="X8" s="71" t="s">
        <v>131</v>
      </c>
      <c r="Y8" s="73">
        <v>109.7</v>
      </c>
      <c r="Z8" s="73">
        <v>100.3</v>
      </c>
      <c r="AA8" s="73">
        <v>93.4</v>
      </c>
      <c r="AB8" s="73">
        <v>91.6</v>
      </c>
      <c r="AC8" s="73">
        <v>87.5</v>
      </c>
      <c r="AD8" s="73">
        <v>148.6</v>
      </c>
      <c r="AE8" s="73">
        <v>90.3</v>
      </c>
      <c r="AF8" s="73">
        <v>94.7</v>
      </c>
      <c r="AG8" s="73">
        <v>93.7</v>
      </c>
      <c r="AH8" s="73">
        <v>99.8</v>
      </c>
      <c r="AI8" s="73">
        <v>86.6</v>
      </c>
      <c r="AJ8" s="73">
        <v>0</v>
      </c>
      <c r="AK8" s="73">
        <v>0</v>
      </c>
      <c r="AL8" s="73">
        <v>0</v>
      </c>
      <c r="AM8" s="73">
        <v>0</v>
      </c>
      <c r="AN8" s="73">
        <v>11.6</v>
      </c>
      <c r="AO8" s="73">
        <v>52.2</v>
      </c>
      <c r="AP8" s="73">
        <v>10.5</v>
      </c>
      <c r="AQ8" s="73">
        <v>0</v>
      </c>
      <c r="AR8" s="73">
        <v>19.600000000000001</v>
      </c>
      <c r="AS8" s="73">
        <v>26</v>
      </c>
      <c r="AT8" s="73">
        <v>33.700000000000003</v>
      </c>
      <c r="AU8" s="74" t="s">
        <v>130</v>
      </c>
      <c r="AV8" s="74" t="s">
        <v>130</v>
      </c>
      <c r="AW8" s="74" t="s">
        <v>130</v>
      </c>
      <c r="AX8" s="74" t="s">
        <v>130</v>
      </c>
      <c r="AY8" s="74" t="s">
        <v>130</v>
      </c>
      <c r="AZ8" s="74" t="s">
        <v>130</v>
      </c>
      <c r="BA8" s="74" t="s">
        <v>130</v>
      </c>
      <c r="BB8" s="74" t="s">
        <v>130</v>
      </c>
      <c r="BC8" s="74" t="s">
        <v>130</v>
      </c>
      <c r="BD8" s="74" t="s">
        <v>130</v>
      </c>
      <c r="BE8" s="74">
        <v>1475862</v>
      </c>
      <c r="BF8" s="73" t="s">
        <v>130</v>
      </c>
      <c r="BG8" s="73" t="s">
        <v>130</v>
      </c>
      <c r="BH8" s="73" t="s">
        <v>130</v>
      </c>
      <c r="BI8" s="73" t="s">
        <v>130</v>
      </c>
      <c r="BJ8" s="73" t="s">
        <v>130</v>
      </c>
      <c r="BK8" s="73" t="s">
        <v>130</v>
      </c>
      <c r="BL8" s="73" t="s">
        <v>130</v>
      </c>
      <c r="BM8" s="73" t="s">
        <v>130</v>
      </c>
      <c r="BN8" s="73" t="s">
        <v>130</v>
      </c>
      <c r="BO8" s="73" t="s">
        <v>130</v>
      </c>
      <c r="BP8" s="73">
        <v>10.1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13.1</v>
      </c>
      <c r="BW8" s="73">
        <v>24.2</v>
      </c>
      <c r="BX8" s="73">
        <v>16</v>
      </c>
      <c r="BY8" s="73">
        <v>35.799999999999997</v>
      </c>
      <c r="BZ8" s="73">
        <v>10.8</v>
      </c>
      <c r="CA8" s="73">
        <v>170.8</v>
      </c>
      <c r="CB8" s="73">
        <v>0.7</v>
      </c>
      <c r="CC8" s="73">
        <v>-9.6999999999999993</v>
      </c>
      <c r="CD8" s="73">
        <v>-18.7</v>
      </c>
      <c r="CE8" s="75">
        <v>-9.1</v>
      </c>
      <c r="CF8" s="75">
        <v>-31.6</v>
      </c>
      <c r="CG8" s="73">
        <v>-15.4</v>
      </c>
      <c r="CH8" s="73">
        <v>7.9</v>
      </c>
      <c r="CI8" s="73">
        <v>92.9</v>
      </c>
      <c r="CJ8" s="73">
        <v>-15.3</v>
      </c>
      <c r="CK8" s="73">
        <v>60.6</v>
      </c>
      <c r="CL8" s="73">
        <v>-121.1</v>
      </c>
      <c r="CM8" s="74">
        <v>1151</v>
      </c>
      <c r="CN8" s="74">
        <v>32</v>
      </c>
      <c r="CO8" s="74">
        <v>-871</v>
      </c>
      <c r="CP8" s="74">
        <v>-1391</v>
      </c>
      <c r="CQ8" s="74">
        <v>-3575</v>
      </c>
      <c r="CR8" s="74">
        <v>-7224</v>
      </c>
      <c r="CS8" s="74">
        <v>-20374</v>
      </c>
      <c r="CT8" s="74">
        <v>-1007</v>
      </c>
      <c r="CU8" s="74">
        <v>-16698</v>
      </c>
      <c r="CV8" s="74">
        <v>-5315</v>
      </c>
      <c r="CW8" s="74">
        <v>-29447</v>
      </c>
      <c r="CX8" s="73" t="s">
        <v>130</v>
      </c>
      <c r="CY8" s="73" t="s">
        <v>130</v>
      </c>
      <c r="CZ8" s="73" t="s">
        <v>130</v>
      </c>
      <c r="DA8" s="73" t="s">
        <v>130</v>
      </c>
      <c r="DB8" s="73" t="s">
        <v>130</v>
      </c>
      <c r="DC8" s="73" t="s">
        <v>130</v>
      </c>
      <c r="DD8" s="73" t="s">
        <v>130</v>
      </c>
      <c r="DE8" s="73" t="s">
        <v>130</v>
      </c>
      <c r="DF8" s="73" t="s">
        <v>130</v>
      </c>
      <c r="DG8" s="73" t="s">
        <v>130</v>
      </c>
      <c r="DH8" s="73" t="s">
        <v>130</v>
      </c>
      <c r="DI8" s="69">
        <v>9093</v>
      </c>
      <c r="DJ8" s="69">
        <v>10408</v>
      </c>
      <c r="DK8" s="73" t="s">
        <v>130</v>
      </c>
      <c r="DL8" s="73" t="s">
        <v>130</v>
      </c>
      <c r="DM8" s="73" t="s">
        <v>130</v>
      </c>
      <c r="DN8" s="73" t="s">
        <v>130</v>
      </c>
      <c r="DO8" s="73" t="s">
        <v>130</v>
      </c>
      <c r="DP8" s="73" t="s">
        <v>130</v>
      </c>
      <c r="DQ8" s="73" t="s">
        <v>130</v>
      </c>
      <c r="DR8" s="73" t="s">
        <v>130</v>
      </c>
      <c r="DS8" s="73" t="s">
        <v>130</v>
      </c>
      <c r="DT8" s="73" t="s">
        <v>130</v>
      </c>
      <c r="DU8" s="73" t="s">
        <v>130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0</v>
      </c>
      <c r="EB8" s="73">
        <v>0</v>
      </c>
      <c r="EC8" s="73">
        <v>0</v>
      </c>
      <c r="ED8" s="73">
        <v>21.2</v>
      </c>
      <c r="EE8" s="73">
        <v>12.2</v>
      </c>
      <c r="EF8" s="73">
        <v>107.3</v>
      </c>
      <c r="EG8" s="71" t="s">
        <v>130</v>
      </c>
      <c r="EH8" s="76" t="s">
        <v>130</v>
      </c>
      <c r="EI8" s="76" t="s">
        <v>130</v>
      </c>
      <c r="EJ8" s="76" t="s">
        <v>130</v>
      </c>
      <c r="EK8" s="76" t="s">
        <v>130</v>
      </c>
      <c r="EL8" s="76" t="s">
        <v>130</v>
      </c>
      <c r="EM8" s="76" t="s">
        <v>130</v>
      </c>
      <c r="EN8" s="76" t="s">
        <v>130</v>
      </c>
      <c r="EO8" s="76" t="s">
        <v>130</v>
      </c>
      <c r="EP8" s="76" t="s">
        <v>130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132</v>
      </c>
      <c r="C10" s="81" t="s">
        <v>133</v>
      </c>
      <c r="D10" s="81" t="s">
        <v>134</v>
      </c>
      <c r="E10" s="81" t="s">
        <v>135</v>
      </c>
      <c r="F10" s="81" t="s">
        <v>136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52</v>
      </c>
      <c r="B11" s="82" t="str">
        <f>IF(VALUE($B$6)=0,"",IF(VALUE($B$6)&gt;2022,"R"&amp;TEXT(VALUE($B$6)-2022,"00"),"H"&amp;VALUE($B$6)-1992))</f>
        <v>H28</v>
      </c>
      <c r="C11" s="82" t="str">
        <f>IF(VALUE($B$6)=0,"",IF(VALUE($B$6)&gt;2021,"R"&amp;TEXT(VALUE($B$6)-2021,"00"),"H"&amp;VALUE($B$6)-1991))</f>
        <v>H29</v>
      </c>
      <c r="D11" s="82" t="str">
        <f>IF(VALUE($B$6)=0,"",IF(VALUE($B$6)&gt;2020,"R"&amp;TEXT(VALUE($B$6)-2020,"00"),"H"&amp;VALUE($B$6)-1990))</f>
        <v>H30</v>
      </c>
      <c r="E11" s="82" t="str">
        <f>IF(VALUE($B$6)=0,"",IF(VALUE($B$6)&gt;2019,"R"&amp;TEXT(VALUE($B$6)-2019,"00"),"H"&amp;VALUE($B$6)-1989))</f>
        <v>R01</v>
      </c>
      <c r="F11" s="82" t="str">
        <f>IF(VALUE($B$6)=0,"",IF(VALUE($B$6)&gt;2018,"R"&amp;TEXT(VALUE($B$6)-2018,"00"),"H"&amp;VALUE($B$6)-1988))</f>
        <v>R02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原 昇平</cp:lastModifiedBy>
  <cp:lastPrinted>2022-01-19T07:40:35Z</cp:lastPrinted>
  <dcterms:created xsi:type="dcterms:W3CDTF">2021-12-16T06:43:21Z</dcterms:created>
  <dcterms:modified xsi:type="dcterms:W3CDTF">2022-01-19T07:41:42Z</dcterms:modified>
  <cp:category/>
</cp:coreProperties>
</file>