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+vK1m+wDHWrD4b+8/aqyTgkEXoXhtY5iz7QbLWg0x0eclHQMOm1ufaoCZhfkIyehKat4nszQ6guBinqt1XBRbg==" workbookSaltValue="mE7/3UDgX5XcicjwIAx1z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HA76" i="4" s="1"/>
  <c r="DT7" i="5"/>
  <c r="DS7" i="5"/>
  <c r="DR7" i="5"/>
  <c r="KO32" i="4" s="1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KP76" i="4"/>
  <c r="CV76" i="4"/>
  <c r="AG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JV51" i="4"/>
  <c r="FE51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V30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CS30" i="4"/>
  <c r="IT76" i="4"/>
  <c r="CS51" i="4"/>
  <c r="HJ30" i="4"/>
  <c r="AN30" i="4"/>
  <c r="D11" i="5"/>
  <c r="FE30" i="4"/>
  <c r="AN51" i="4"/>
  <c r="E11" i="5"/>
  <c r="B11" i="5"/>
  <c r="R76" i="4" l="1"/>
  <c r="JC51" i="4"/>
  <c r="U30" i="4"/>
  <c r="KA76" i="4"/>
  <c r="EL51" i="4"/>
  <c r="JC30" i="4"/>
  <c r="GL76" i="4"/>
  <c r="U51" i="4"/>
  <c r="EL30" i="4"/>
  <c r="HP76" i="4"/>
  <c r="BG51" i="4"/>
  <c r="FX30" i="4"/>
  <c r="FX51" i="4"/>
  <c r="KO30" i="4"/>
  <c r="BG30" i="4"/>
  <c r="AV76" i="4"/>
  <c r="KO51" i="4"/>
  <c r="LE76" i="4"/>
  <c r="BZ30" i="4"/>
  <c r="BK76" i="4"/>
  <c r="LH51" i="4"/>
  <c r="LT76" i="4"/>
  <c r="GQ51" i="4"/>
  <c r="LH30" i="4"/>
  <c r="IE76" i="4"/>
  <c r="BZ51" i="4"/>
  <c r="GQ30" i="4"/>
</calcChain>
</file>

<file path=xl/sharedStrings.xml><?xml version="1.0" encoding="utf-8"?>
<sst xmlns="http://schemas.openxmlformats.org/spreadsheetml/2006/main" count="278" uniqueCount="132">
  <si>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</si>
  <si>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</si>
  <si>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</si>
  <si>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</si>
  <si>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</si>
  <si>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</si>
  <si>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</si>
  <si>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</si>
  <si>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</si>
  <si>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</si>
  <si>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</si>
  <si>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</si>
  <si>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</si>
  <si>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</si>
  <si>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</si>
  <si>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</si>
  <si>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</si>
  <si>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</si>
  <si>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</si>
  <si>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</si>
  <si>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</si>
  <si>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</si>
  <si>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</si>
  <si>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</si>
  <si>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</si>
  <si>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</si>
  <si>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</si>
  <si>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</si>
  <si>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</si>
  <si>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</si>
  <si>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</si>
  <si>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</si>
  <si>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</si>
  <si>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</si>
  <si>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</si>
  <si>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</si>
  <si>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</si>
  <si>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</si>
  <si>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</si>
  <si>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</si>
  <si>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</si>
  <si>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</si>
  <si>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</si>
  <si>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</si>
  <si>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</si>
  <si>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</si>
  <si>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</si>
  <si>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</si>
  <si>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</si>
  <si>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</si>
  <si>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</si>
  <si>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</si>
  <si>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</si>
  <si>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</si>
  <si>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</si>
  <si>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</si>
  <si>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</si>
  <si>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</si>
  <si>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</si>
  <si>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</si>
  <si>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</si>
  <si>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</si>
  <si>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</si>
  <si>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</si>
  <si>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</si>
  <si>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</si>
  <si>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</si>
  <si>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</si>
  <si>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</si>
  <si>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</si>
  <si>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</si>
  <si>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</si>
  <si>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</si>
  <si>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</si>
  <si>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</si>
  <si>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</si>
  <si>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</si>
  <si>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</si>
  <si>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</si>
  <si>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</si>
  <si>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</si>
  <si>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</si>
  <si>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</si>
  <si>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</si>
  <si>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</si>
  <si>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</si>
  <si>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</si>
  <si>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</si>
  <si>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</si>
  <si>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</si>
  <si>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</si>
  <si>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</si>
  <si>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</si>
  <si>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</si>
  <si>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</si>
  <si>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</si>
  <si>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</si>
  <si>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</si>
  <si>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</si>
  <si>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</si>
  <si>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</si>
  <si>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</si>
  <si>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</si>
  <si>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</si>
  <si>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</si>
  <si>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</si>
  <si>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</si>
  <si>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</si>
  <si>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</si>
  <si>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</si>
  <si>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</si>
  <si>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中央駐車場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</si>
  <si>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</si>
  <si>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</si>
  <si>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</si>
  <si>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</si>
  <si>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</si>
  <si>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</si>
  <si>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</si>
  <si>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</si>
  <si>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</si>
  <si>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</si>
  <si>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</si>
  <si>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</si>
  <si>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</si>
  <si>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</si>
  <si>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</si>
  <si>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</si>
  <si>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国の土地を借り上げています。
⑧設備投資見込額
　今後、老朽化した機器の改修工事のため設備投資を行う見込みです。
⑩企業債残高対料金収入比率
　類似施設平均値を大幅に下回っています。</t>
    <rPh sb="1" eb="3">
      <t>シキチ</t>
    </rPh>
    <rPh sb="4" eb="6">
      <t>チカ</t>
    </rPh>
    <rPh sb="8" eb="9">
      <t>クニ</t>
    </rPh>
    <rPh sb="10" eb="12">
      <t>トチ</t>
    </rPh>
    <rPh sb="13" eb="14">
      <t>カ</t>
    </rPh>
    <rPh sb="15" eb="16">
      <t>ア</t>
    </rPh>
    <rPh sb="91" eb="92">
      <t>シタ</t>
    </rPh>
    <phoneticPr fontId="15"/>
  </si>
  <si>
    <t>⑪稼働率
　類似施設平均値を上回っています。今後も同程度の稼働率が見込まれます。</t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</si>
  <si>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営業総利益、稼働率共に安定した駐車場です。引き続き、利用者の声を反映させながら運営を推進していきます。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アンテイ</t>
    </rPh>
    <rPh sb="16" eb="18">
      <t>チュウシャ</t>
    </rPh>
    <rPh sb="18" eb="19">
      <t>ジョウ</t>
    </rPh>
    <rPh sb="22" eb="23">
      <t>ヒ</t>
    </rPh>
    <rPh sb="24" eb="25">
      <t>ツヅ</t>
    </rPh>
    <rPh sb="27" eb="30">
      <t>リヨウシャ</t>
    </rPh>
    <rPh sb="31" eb="32">
      <t>コエ</t>
    </rPh>
    <rPh sb="33" eb="35">
      <t>ハンエイ</t>
    </rPh>
    <rPh sb="40" eb="42">
      <t>ウンエイ</t>
    </rPh>
    <rPh sb="43" eb="45">
      <t>スイシン</t>
    </rPh>
    <phoneticPr fontId="15"/>
  </si>
  <si>
    <t>①収益的収支比率
　類似施設平均値を大幅に上回っており、黒字で推移しております。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2" eb="43">
      <t>タ</t>
    </rPh>
    <rPh sb="43" eb="45">
      <t>カイケイ</t>
    </rPh>
    <rPh sb="45" eb="48">
      <t>ホジョキン</t>
    </rPh>
    <rPh sb="48" eb="50">
      <t>ヒリツ</t>
    </rPh>
    <rPh sb="52" eb="53">
      <t>ホカ</t>
    </rPh>
    <rPh sb="53" eb="55">
      <t>カイケイ</t>
    </rPh>
    <rPh sb="58" eb="61">
      <t>ホジョキン</t>
    </rPh>
    <rPh sb="70" eb="72">
      <t>チュウシャ</t>
    </rPh>
    <rPh sb="72" eb="74">
      <t>ダイスウ</t>
    </rPh>
    <rPh sb="74" eb="76">
      <t>イチダイ</t>
    </rPh>
    <rPh sb="76" eb="77">
      <t>ア</t>
    </rPh>
    <rPh sb="80" eb="81">
      <t>ホカ</t>
    </rPh>
    <rPh sb="81" eb="83">
      <t>カイケイ</t>
    </rPh>
    <rPh sb="83" eb="86">
      <t>ホジョキン</t>
    </rPh>
    <rPh sb="86" eb="87">
      <t>ガク</t>
    </rPh>
    <rPh sb="89" eb="90">
      <t>ホカ</t>
    </rPh>
    <rPh sb="90" eb="92">
      <t>カイケイ</t>
    </rPh>
    <rPh sb="95" eb="98">
      <t>ホジョキン</t>
    </rPh>
    <rPh sb="107" eb="109">
      <t>ウリアゲ</t>
    </rPh>
    <rPh sb="109" eb="110">
      <t>タカ</t>
    </rPh>
    <rPh sb="113" eb="115">
      <t>ヒリツ</t>
    </rPh>
    <rPh sb="117" eb="119">
      <t>ルイジ</t>
    </rPh>
    <rPh sb="119" eb="121">
      <t>シセツ</t>
    </rPh>
    <rPh sb="121" eb="124">
      <t>ヘイキンチ</t>
    </rPh>
    <rPh sb="125" eb="127">
      <t>オオハバ</t>
    </rPh>
    <rPh sb="135" eb="136">
      <t>タカ</t>
    </rPh>
    <rPh sb="137" eb="139">
      <t>エイギョウ</t>
    </rPh>
    <rPh sb="139" eb="142">
      <t>ソウリエキ</t>
    </rPh>
    <rPh sb="143" eb="145">
      <t>カクホ</t>
    </rPh>
    <rPh sb="161" eb="163">
      <t>ルイジ</t>
    </rPh>
    <rPh sb="163" eb="165">
      <t>シセツ</t>
    </rPh>
    <rPh sb="165" eb="168">
      <t>ヘイキンチ</t>
    </rPh>
    <rPh sb="169" eb="171">
      <t>オオハバ</t>
    </rPh>
    <rPh sb="172" eb="174">
      <t>ウワマワ</t>
    </rPh>
    <rPh sb="179" eb="181">
      <t>アンテイ</t>
    </rPh>
    <rPh sb="183" eb="186">
      <t>シュウエキセイ</t>
    </rPh>
    <rPh sb="187" eb="189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</si>
</sst>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68.2</c:v>
                </c:pt>
                <c:pt idx="2">
                  <c:v>367.5</c:v>
                </c:pt>
                <c:pt idx="3">
                  <c:v>388.7</c:v>
                </c:pt>
                <c:pt idx="4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F-4670-9573-6762EEA7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238.5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F-4670-9573-6762EEA7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118.7</c:v>
                </c:pt>
                <c:pt idx="1">
                  <c:v>0</c:v>
                </c:pt>
                <c:pt idx="2">
                  <c:v>7.4</c:v>
                </c:pt>
                <c:pt idx="3">
                  <c:v>7.2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9-4D6B-A2AB-C285EFE6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1646.4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9-4D6B-A2AB-C285EFE6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A53-48F1-B753-89FD9C80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3-48F1-B753-89FD9C80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3C1-4E25-BA63-C510B9B33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1-4E25-BA63-C510B9B33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8-46F9-B02F-45DF057D5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1.8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8-46F9-B02F-45DF057D5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B05-AB87-0BD0B599D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7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B05-AB87-0BD0B599D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199.3</c:v>
                </c:pt>
                <c:pt idx="1">
                  <c:v>203.2</c:v>
                </c:pt>
                <c:pt idx="2">
                  <c:v>201.7</c:v>
                </c:pt>
                <c:pt idx="3">
                  <c:v>197.5</c:v>
                </c:pt>
                <c:pt idx="4">
                  <c:v>134.5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0-4871-B883-9F553427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168.9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0-4871-B883-9F553427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73.900000000000006</c:v>
                </c:pt>
                <c:pt idx="2">
                  <c:v>72.8</c:v>
                </c:pt>
                <c:pt idx="3">
                  <c:v>74.3</c:v>
                </c:pt>
                <c:pt idx="4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6-48B0-9FD7-75BE6DD59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39.1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6-48B0-9FD7-75BE6DD59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169074</c:v>
                </c:pt>
                <c:pt idx="1">
                  <c:v>175907</c:v>
                </c:pt>
                <c:pt idx="2">
                  <c:v>182413</c:v>
                </c:pt>
                <c:pt idx="3">
                  <c:v>191120</c:v>
                </c:pt>
                <c:pt idx="4">
                  <c:v>126301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6-40FF-9722-5D5369DE7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25664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6-40FF-9722-5D5369DE7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中央駐車場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13278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406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420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66.900000000000006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68.2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367.5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388.7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296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199.3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203.2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201.7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197.5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134.5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142.1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153.30000000000001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238.5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127.8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4.5999999999999996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6.6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165.8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168.9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73.900000000000006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72.8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74.3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66.2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169074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175907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182413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191120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126301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67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14.1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5.4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0.3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39.1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-26.1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20639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17398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17894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25664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2220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42599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118.7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7.4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7.2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9.8000000000000007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151.5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137.6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112.5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1646.4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145.19999999999999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xfERl2UY3UydZm4goKcE/+VMYeAGc8UY4bGIqmjDo+msiwo88wrQcXJ9XXUiJlEFwqEUO4Ou/x+9IOHSdvhGA==" saltValue="vlssy9gxDlMr8pKMNVqUz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101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101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92</v>
      </c>
      <c r="BI5" s="59" t="s">
        <v>101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102</v>
      </c>
      <c r="BR5" s="59" t="s">
        <v>91</v>
      </c>
      <c r="BS5" s="59" t="s">
        <v>92</v>
      </c>
      <c r="BT5" s="59" t="s">
        <v>101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102</v>
      </c>
      <c r="CC5" s="59" t="s">
        <v>91</v>
      </c>
      <c r="CD5" s="59" t="s">
        <v>103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101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102</v>
      </c>
      <c r="DA5" s="59" t="s">
        <v>91</v>
      </c>
      <c r="DB5" s="59" t="s">
        <v>92</v>
      </c>
      <c r="DC5" s="59" t="s">
        <v>104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103</v>
      </c>
      <c r="DN5" s="59" t="s">
        <v>101</v>
      </c>
      <c r="DO5" s="59" t="s">
        <v>105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106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広島県広島市</v>
      </c>
      <c r="I6" s="60" t="str">
        <f t="shared" si="1"/>
        <v>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24</v>
      </c>
      <c r="S6" s="62" t="str">
        <f t="shared" si="1"/>
        <v>公共施設</v>
      </c>
      <c r="T6" s="62" t="str">
        <f t="shared" si="1"/>
        <v>無</v>
      </c>
      <c r="U6" s="63">
        <f t="shared" si="1"/>
        <v>13278</v>
      </c>
      <c r="V6" s="63">
        <f t="shared" si="1"/>
        <v>406</v>
      </c>
      <c r="W6" s="63">
        <f t="shared" si="1"/>
        <v>420</v>
      </c>
      <c r="X6" s="62" t="str">
        <f t="shared" si="1"/>
        <v>利用料金制</v>
      </c>
      <c r="Y6" s="64">
        <f>IF(Y8="-",NA(),Y8)</f>
        <v>66.900000000000006</v>
      </c>
      <c r="Z6" s="64">
        <f t="shared" ref="Z6:AH6" si="2">IF(Z8="-",NA(),Z8)</f>
        <v>68.2</v>
      </c>
      <c r="AA6" s="64">
        <f t="shared" si="2"/>
        <v>367.5</v>
      </c>
      <c r="AB6" s="64">
        <f t="shared" si="2"/>
        <v>388.7</v>
      </c>
      <c r="AC6" s="64">
        <f t="shared" si="2"/>
        <v>296</v>
      </c>
      <c r="AD6" s="64">
        <f t="shared" si="2"/>
        <v>142.1</v>
      </c>
      <c r="AE6" s="64">
        <f t="shared" si="2"/>
        <v>135.1</v>
      </c>
      <c r="AF6" s="64">
        <f t="shared" si="2"/>
        <v>153.30000000000001</v>
      </c>
      <c r="AG6" s="64">
        <f t="shared" si="2"/>
        <v>238.5</v>
      </c>
      <c r="AH6" s="64">
        <f t="shared" si="2"/>
        <v>127.8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4.5999999999999996</v>
      </c>
      <c r="AQ6" s="64">
        <f t="shared" si="3"/>
        <v>3.9</v>
      </c>
      <c r="AR6" s="64">
        <f t="shared" si="3"/>
        <v>1.8</v>
      </c>
      <c r="AS6" s="64">
        <f t="shared" si="3"/>
        <v>6.6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42</v>
      </c>
      <c r="BA6" s="65">
        <f t="shared" si="4"/>
        <v>45</v>
      </c>
      <c r="BB6" s="65">
        <f t="shared" si="4"/>
        <v>47</v>
      </c>
      <c r="BC6" s="65">
        <f t="shared" si="4"/>
        <v>7</v>
      </c>
      <c r="BD6" s="65">
        <f t="shared" si="4"/>
        <v>67</v>
      </c>
      <c r="BE6" s="63" t="str">
        <f>IF(BE8="-","",IF(BE8="-","【-】","【"&amp;SUBSTITUTE(TEXT(BE8,"#,##0"),"-","△")&amp;"】"))</f>
        <v>【2,345】</v>
      </c>
      <c r="BF6" s="64">
        <f>IF(BF8="-",NA(),BF8)</f>
        <v>71</v>
      </c>
      <c r="BG6" s="64">
        <f t="shared" ref="BG6:BO6" si="5">IF(BG8="-",NA(),BG8)</f>
        <v>73.900000000000006</v>
      </c>
      <c r="BH6" s="64">
        <f t="shared" si="5"/>
        <v>72.8</v>
      </c>
      <c r="BI6" s="64">
        <f t="shared" si="5"/>
        <v>74.3</v>
      </c>
      <c r="BJ6" s="64">
        <f t="shared" si="5"/>
        <v>66.2</v>
      </c>
      <c r="BK6" s="64">
        <f t="shared" si="5"/>
        <v>14.1</v>
      </c>
      <c r="BL6" s="64">
        <f t="shared" si="5"/>
        <v>5.4</v>
      </c>
      <c r="BM6" s="64">
        <f t="shared" si="5"/>
        <v>0.3</v>
      </c>
      <c r="BN6" s="64">
        <f t="shared" si="5"/>
        <v>39.1</v>
      </c>
      <c r="BO6" s="64">
        <f t="shared" si="5"/>
        <v>-26.1</v>
      </c>
      <c r="BP6" s="61" t="str">
        <f>IF(BP8="-","",IF(BP8="-","【-】","【"&amp;SUBSTITUTE(TEXT(BP8,"#,##0.0"),"-","△")&amp;"】"))</f>
        <v>【△65.9】</v>
      </c>
      <c r="BQ6" s="65">
        <f>IF(BQ8="-",NA(),BQ8)</f>
        <v>169074</v>
      </c>
      <c r="BR6" s="65">
        <f t="shared" ref="BR6:BZ6" si="6">IF(BR8="-",NA(),BR8)</f>
        <v>175907</v>
      </c>
      <c r="BS6" s="65">
        <f t="shared" si="6"/>
        <v>182413</v>
      </c>
      <c r="BT6" s="65">
        <f t="shared" si="6"/>
        <v>191120</v>
      </c>
      <c r="BU6" s="65">
        <f t="shared" si="6"/>
        <v>126301</v>
      </c>
      <c r="BV6" s="65">
        <f t="shared" si="6"/>
        <v>20639</v>
      </c>
      <c r="BW6" s="65">
        <f t="shared" si="6"/>
        <v>17398</v>
      </c>
      <c r="BX6" s="65">
        <f t="shared" si="6"/>
        <v>17894</v>
      </c>
      <c r="BY6" s="65">
        <f t="shared" si="6"/>
        <v>25664</v>
      </c>
      <c r="BZ6" s="65">
        <f t="shared" si="6"/>
        <v>2220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0</v>
      </c>
      <c r="CN6" s="63">
        <f t="shared" si="7"/>
        <v>42599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118.7</v>
      </c>
      <c r="DA6" s="64">
        <f t="shared" ref="DA6:DI6" si="8">IF(DA8="-",NA(),DA8)</f>
        <v>0</v>
      </c>
      <c r="DB6" s="64">
        <f t="shared" si="8"/>
        <v>7.4</v>
      </c>
      <c r="DC6" s="64">
        <f t="shared" si="8"/>
        <v>7.2</v>
      </c>
      <c r="DD6" s="64">
        <f t="shared" si="8"/>
        <v>9.8000000000000007</v>
      </c>
      <c r="DE6" s="64">
        <f t="shared" si="8"/>
        <v>151.5</v>
      </c>
      <c r="DF6" s="64">
        <f t="shared" si="8"/>
        <v>137.6</v>
      </c>
      <c r="DG6" s="64">
        <f t="shared" si="8"/>
        <v>112.5</v>
      </c>
      <c r="DH6" s="64">
        <f t="shared" si="8"/>
        <v>1646.4</v>
      </c>
      <c r="DI6" s="64">
        <f t="shared" si="8"/>
        <v>145.19999999999999</v>
      </c>
      <c r="DJ6" s="61" t="str">
        <f>IF(DJ8="-","",IF(DJ8="-","【-】","【"&amp;SUBSTITUTE(TEXT(DJ8,"#,##0.0"),"-","△")&amp;"】"))</f>
        <v>【183.4】</v>
      </c>
      <c r="DK6" s="64">
        <f>IF(DK8="-",NA(),DK8)</f>
        <v>199.3</v>
      </c>
      <c r="DL6" s="64">
        <f t="shared" ref="DL6:DT6" si="9">IF(DL8="-",NA(),DL8)</f>
        <v>203.2</v>
      </c>
      <c r="DM6" s="64">
        <f t="shared" si="9"/>
        <v>201.7</v>
      </c>
      <c r="DN6" s="64">
        <f t="shared" si="9"/>
        <v>197.5</v>
      </c>
      <c r="DO6" s="64">
        <f t="shared" si="9"/>
        <v>134.5</v>
      </c>
      <c r="DP6" s="64">
        <f t="shared" si="9"/>
        <v>168.2</v>
      </c>
      <c r="DQ6" s="64">
        <f t="shared" si="9"/>
        <v>165.8</v>
      </c>
      <c r="DR6" s="64">
        <f t="shared" si="9"/>
        <v>164.3</v>
      </c>
      <c r="DS6" s="64">
        <f t="shared" si="9"/>
        <v>168.9</v>
      </c>
      <c r="DT6" s="64">
        <f t="shared" si="9"/>
        <v>131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108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広島県　広島市</v>
      </c>
      <c r="I7" s="60" t="str">
        <f t="shared" si="10"/>
        <v>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24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13278</v>
      </c>
      <c r="V7" s="63">
        <f t="shared" si="10"/>
        <v>406</v>
      </c>
      <c r="W7" s="63">
        <f t="shared" si="10"/>
        <v>420</v>
      </c>
      <c r="X7" s="62" t="str">
        <f t="shared" si="10"/>
        <v>利用料金制</v>
      </c>
      <c r="Y7" s="64">
        <f>Y8</f>
        <v>66.900000000000006</v>
      </c>
      <c r="Z7" s="64">
        <f t="shared" ref="Z7:AH7" si="11">Z8</f>
        <v>68.2</v>
      </c>
      <c r="AA7" s="64">
        <f t="shared" si="11"/>
        <v>367.5</v>
      </c>
      <c r="AB7" s="64">
        <f t="shared" si="11"/>
        <v>388.7</v>
      </c>
      <c r="AC7" s="64">
        <f t="shared" si="11"/>
        <v>296</v>
      </c>
      <c r="AD7" s="64">
        <f t="shared" si="11"/>
        <v>142.1</v>
      </c>
      <c r="AE7" s="64">
        <f t="shared" si="11"/>
        <v>135.1</v>
      </c>
      <c r="AF7" s="64">
        <f t="shared" si="11"/>
        <v>153.30000000000001</v>
      </c>
      <c r="AG7" s="64">
        <f t="shared" si="11"/>
        <v>238.5</v>
      </c>
      <c r="AH7" s="64">
        <f t="shared" si="11"/>
        <v>127.8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4.5999999999999996</v>
      </c>
      <c r="AQ7" s="64">
        <f t="shared" si="12"/>
        <v>3.9</v>
      </c>
      <c r="AR7" s="64">
        <f t="shared" si="12"/>
        <v>1.8</v>
      </c>
      <c r="AS7" s="64">
        <f t="shared" si="12"/>
        <v>6.6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42</v>
      </c>
      <c r="BA7" s="65">
        <f t="shared" si="13"/>
        <v>45</v>
      </c>
      <c r="BB7" s="65">
        <f t="shared" si="13"/>
        <v>47</v>
      </c>
      <c r="BC7" s="65">
        <f t="shared" si="13"/>
        <v>7</v>
      </c>
      <c r="BD7" s="65">
        <f t="shared" si="13"/>
        <v>67</v>
      </c>
      <c r="BE7" s="63"/>
      <c r="BF7" s="64">
        <f>BF8</f>
        <v>71</v>
      </c>
      <c r="BG7" s="64">
        <f t="shared" ref="BG7:BO7" si="14">BG8</f>
        <v>73.900000000000006</v>
      </c>
      <c r="BH7" s="64">
        <f t="shared" si="14"/>
        <v>72.8</v>
      </c>
      <c r="BI7" s="64">
        <f t="shared" si="14"/>
        <v>74.3</v>
      </c>
      <c r="BJ7" s="64">
        <f t="shared" si="14"/>
        <v>66.2</v>
      </c>
      <c r="BK7" s="64">
        <f t="shared" si="14"/>
        <v>14.1</v>
      </c>
      <c r="BL7" s="64">
        <f t="shared" si="14"/>
        <v>5.4</v>
      </c>
      <c r="BM7" s="64">
        <f t="shared" si="14"/>
        <v>0.3</v>
      </c>
      <c r="BN7" s="64">
        <f t="shared" si="14"/>
        <v>39.1</v>
      </c>
      <c r="BO7" s="64">
        <f t="shared" si="14"/>
        <v>-26.1</v>
      </c>
      <c r="BP7" s="61"/>
      <c r="BQ7" s="65">
        <f>BQ8</f>
        <v>169074</v>
      </c>
      <c r="BR7" s="65">
        <f t="shared" ref="BR7:BZ7" si="15">BR8</f>
        <v>175907</v>
      </c>
      <c r="BS7" s="65">
        <f t="shared" si="15"/>
        <v>182413</v>
      </c>
      <c r="BT7" s="65">
        <f t="shared" si="15"/>
        <v>191120</v>
      </c>
      <c r="BU7" s="65">
        <f t="shared" si="15"/>
        <v>126301</v>
      </c>
      <c r="BV7" s="65">
        <f t="shared" si="15"/>
        <v>20639</v>
      </c>
      <c r="BW7" s="65">
        <f t="shared" si="15"/>
        <v>17398</v>
      </c>
      <c r="BX7" s="65">
        <f t="shared" si="15"/>
        <v>17894</v>
      </c>
      <c r="BY7" s="65">
        <f t="shared" si="15"/>
        <v>25664</v>
      </c>
      <c r="BZ7" s="65">
        <f t="shared" si="15"/>
        <v>2220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0</v>
      </c>
      <c r="CN7" s="63">
        <f>CN8</f>
        <v>42599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118.7</v>
      </c>
      <c r="DA7" s="64">
        <f t="shared" ref="DA7:DI7" si="16">DA8</f>
        <v>0</v>
      </c>
      <c r="DB7" s="64">
        <f t="shared" si="16"/>
        <v>7.4</v>
      </c>
      <c r="DC7" s="64">
        <f t="shared" si="16"/>
        <v>7.2</v>
      </c>
      <c r="DD7" s="64">
        <f t="shared" si="16"/>
        <v>9.8000000000000007</v>
      </c>
      <c r="DE7" s="64">
        <f t="shared" si="16"/>
        <v>151.5</v>
      </c>
      <c r="DF7" s="64">
        <f t="shared" si="16"/>
        <v>137.6</v>
      </c>
      <c r="DG7" s="64">
        <f t="shared" si="16"/>
        <v>112.5</v>
      </c>
      <c r="DH7" s="64">
        <f t="shared" si="16"/>
        <v>1646.4</v>
      </c>
      <c r="DI7" s="64">
        <f t="shared" si="16"/>
        <v>145.19999999999999</v>
      </c>
      <c r="DJ7" s="61"/>
      <c r="DK7" s="64">
        <f>DK8</f>
        <v>199.3</v>
      </c>
      <c r="DL7" s="64">
        <f t="shared" ref="DL7:DT7" si="17">DL8</f>
        <v>203.2</v>
      </c>
      <c r="DM7" s="64">
        <f t="shared" si="17"/>
        <v>201.7</v>
      </c>
      <c r="DN7" s="64">
        <f t="shared" si="17"/>
        <v>197.5</v>
      </c>
      <c r="DO7" s="64">
        <f t="shared" si="17"/>
        <v>134.5</v>
      </c>
      <c r="DP7" s="64">
        <f t="shared" si="17"/>
        <v>168.2</v>
      </c>
      <c r="DQ7" s="64">
        <f t="shared" si="17"/>
        <v>165.8</v>
      </c>
      <c r="DR7" s="64">
        <f t="shared" si="17"/>
        <v>164.3</v>
      </c>
      <c r="DS7" s="64">
        <f t="shared" si="17"/>
        <v>168.9</v>
      </c>
      <c r="DT7" s="64">
        <f t="shared" si="17"/>
        <v>131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9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24</v>
      </c>
      <c r="S8" s="69" t="s">
        <v>120</v>
      </c>
      <c r="T8" s="69" t="s">
        <v>121</v>
      </c>
      <c r="U8" s="70">
        <v>13278</v>
      </c>
      <c r="V8" s="70">
        <v>406</v>
      </c>
      <c r="W8" s="70">
        <v>420</v>
      </c>
      <c r="X8" s="69" t="s">
        <v>122</v>
      </c>
      <c r="Y8" s="71">
        <v>66.900000000000006</v>
      </c>
      <c r="Z8" s="71">
        <v>68.2</v>
      </c>
      <c r="AA8" s="71">
        <v>367.5</v>
      </c>
      <c r="AB8" s="71">
        <v>388.7</v>
      </c>
      <c r="AC8" s="71">
        <v>296</v>
      </c>
      <c r="AD8" s="71">
        <v>142.1</v>
      </c>
      <c r="AE8" s="71">
        <v>135.1</v>
      </c>
      <c r="AF8" s="71">
        <v>153.30000000000001</v>
      </c>
      <c r="AG8" s="71">
        <v>238.5</v>
      </c>
      <c r="AH8" s="71">
        <v>127.8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4.5999999999999996</v>
      </c>
      <c r="AQ8" s="71">
        <v>3.9</v>
      </c>
      <c r="AR8" s="71">
        <v>1.8</v>
      </c>
      <c r="AS8" s="71">
        <v>6.6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42</v>
      </c>
      <c r="BA8" s="72">
        <v>45</v>
      </c>
      <c r="BB8" s="72">
        <v>47</v>
      </c>
      <c r="BC8" s="72">
        <v>7</v>
      </c>
      <c r="BD8" s="72">
        <v>67</v>
      </c>
      <c r="BE8" s="72">
        <v>2345</v>
      </c>
      <c r="BF8" s="71">
        <v>71</v>
      </c>
      <c r="BG8" s="71">
        <v>73.900000000000006</v>
      </c>
      <c r="BH8" s="71">
        <v>72.8</v>
      </c>
      <c r="BI8" s="71">
        <v>74.3</v>
      </c>
      <c r="BJ8" s="71">
        <v>66.2</v>
      </c>
      <c r="BK8" s="71">
        <v>14.1</v>
      </c>
      <c r="BL8" s="71">
        <v>5.4</v>
      </c>
      <c r="BM8" s="71">
        <v>0.3</v>
      </c>
      <c r="BN8" s="71">
        <v>39.1</v>
      </c>
      <c r="BO8" s="71">
        <v>-26.1</v>
      </c>
      <c r="BP8" s="68">
        <v>-65.900000000000006</v>
      </c>
      <c r="BQ8" s="72">
        <v>169074</v>
      </c>
      <c r="BR8" s="72">
        <v>175907</v>
      </c>
      <c r="BS8" s="72">
        <v>182413</v>
      </c>
      <c r="BT8" s="73">
        <v>191120</v>
      </c>
      <c r="BU8" s="73">
        <v>126301</v>
      </c>
      <c r="BV8" s="72">
        <v>20639</v>
      </c>
      <c r="BW8" s="72">
        <v>17398</v>
      </c>
      <c r="BX8" s="72">
        <v>17894</v>
      </c>
      <c r="BY8" s="72">
        <v>25664</v>
      </c>
      <c r="BZ8" s="72">
        <v>2220</v>
      </c>
      <c r="CA8" s="70">
        <v>3932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0</v>
      </c>
      <c r="CN8" s="70">
        <v>42599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118.7</v>
      </c>
      <c r="DA8" s="71">
        <v>0</v>
      </c>
      <c r="DB8" s="71">
        <v>7.4</v>
      </c>
      <c r="DC8" s="71">
        <v>7.2</v>
      </c>
      <c r="DD8" s="71">
        <v>9.8000000000000007</v>
      </c>
      <c r="DE8" s="71">
        <v>151.5</v>
      </c>
      <c r="DF8" s="71">
        <v>137.6</v>
      </c>
      <c r="DG8" s="71">
        <v>112.5</v>
      </c>
      <c r="DH8" s="71">
        <v>1646.4</v>
      </c>
      <c r="DI8" s="71">
        <v>145.19999999999999</v>
      </c>
      <c r="DJ8" s="68">
        <v>183.4</v>
      </c>
      <c r="DK8" s="71">
        <v>199.3</v>
      </c>
      <c r="DL8" s="71">
        <v>203.2</v>
      </c>
      <c r="DM8" s="71">
        <v>201.7</v>
      </c>
      <c r="DN8" s="71">
        <v>197.5</v>
      </c>
      <c r="DO8" s="71">
        <v>134.5</v>
      </c>
      <c r="DP8" s="71">
        <v>168.2</v>
      </c>
      <c r="DQ8" s="71">
        <v>165.8</v>
      </c>
      <c r="DR8" s="71">
        <v>164.3</v>
      </c>
      <c r="DS8" s="71">
        <v>168.9</v>
      </c>
      <c r="DT8" s="71">
        <v>131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cp:lastPrinted>2022-01-24T05:58:19Z</cp:lastPrinted>
  <dcterms:created xsi:type="dcterms:W3CDTF">2021-12-17T06:06:43Z</dcterms:created>
  <dcterms:modified xsi:type="dcterms:W3CDTF">2022-01-25T08:28:33Z</dcterms:modified>
  <cp:category/>
</cp:coreProperties>
</file>