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v6zMNGf/cRiUA8akgdn+kOu0nFBpSNuS+b5xHgU1f9x9UAKE8noxA8+4yTJ/Lk5S+cuirKA8grzbuZBaxW+mrw==" workbookSaltValue="fRT2B25AZQ5kfVltsiQRU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FX30" i="4"/>
  <c r="BG30" i="4"/>
  <c r="LE76" i="4"/>
  <c r="AV76" i="4"/>
  <c r="KO51" i="4"/>
  <c r="FX51" i="4"/>
  <c r="HP76" i="4"/>
  <c r="KO30" i="4"/>
  <c r="BG51" i="4"/>
  <c r="KP76" i="4"/>
  <c r="HA76" i="4"/>
  <c r="AN51" i="4"/>
  <c r="FE30" i="4"/>
  <c r="AG76" i="4"/>
  <c r="JV51" i="4"/>
  <c r="FE51" i="4"/>
  <c r="AN30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<sst xmlns="http://schemas.openxmlformats.org/spreadsheetml/2006/main" count="278" uniqueCount="142">
  <si>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</si>
  <si>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</si>
  <si>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</si>
  <si>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</si>
  <si>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</si>
  <si>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</si>
  <si>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</si>
  <si>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</si>
  <si>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</si>
  <si>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</si>
  <si>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</si>
  <si>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</si>
  <si>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</si>
  <si>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</si>
  <si>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</si>
  <si>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</si>
  <si>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</si>
  <si>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</si>
  <si>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</si>
  <si>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</si>
  <si>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</si>
  <si>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</si>
  <si>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</si>
  <si>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</si>
  <si>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</si>
  <si>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</si>
  <si>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</si>
  <si>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</si>
  <si>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</si>
  <si>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</si>
  <si>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</si>
  <si>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</si>
  <si>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</si>
  <si>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</si>
  <si>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</si>
  <si>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</si>
  <si>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</si>
  <si>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</si>
  <si>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</si>
  <si>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</si>
  <si>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</si>
  <si>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</si>
  <si>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</si>
  <si>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</si>
  <si>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</si>
  <si>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</si>
  <si>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</si>
  <si>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</si>
  <si>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</si>
  <si>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</si>
  <si>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</si>
  <si>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</si>
  <si>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</si>
  <si>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</si>
  <si>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</si>
  <si>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</si>
  <si>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</si>
  <si>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</si>
  <si>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</si>
  <si>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</si>
  <si>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</si>
  <si>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</si>
  <si>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</si>
  <si>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</si>
  <si>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</si>
  <si>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</si>
  <si>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</si>
  <si>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</si>
  <si>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</si>
  <si>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</si>
  <si>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</si>
  <si>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</si>
  <si>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</si>
  <si>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</si>
  <si>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</si>
  <si>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</si>
  <si>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</si>
  <si>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</si>
  <si>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</si>
  <si>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</si>
  <si>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</si>
  <si>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</si>
  <si>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</si>
  <si>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</si>
  <si>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</si>
  <si>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</si>
  <si>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</si>
  <si>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</si>
  <si>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</si>
  <si>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</si>
  <si>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</si>
  <si>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</si>
  <si>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</si>
  <si>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</si>
  <si>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</si>
  <si>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</si>
  <si>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</si>
  <si>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</si>
  <si>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</si>
  <si>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</si>
  <si>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</si>
  <si>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</si>
  <si>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</si>
  <si>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</si>
  <si>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</si>
  <si>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</si>
  <si>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</si>
  <si>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</si>
  <si>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</si>
  <si>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</si>
  <si>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</si>
  <si>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</si>
  <si>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</si>
  <si>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</si>
  <si>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</si>
  <si>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</si>
  <si>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</si>
  <si>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</si>
  <si>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</si>
  <si>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</si>
  <si>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</si>
  <si>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鶴見町駐車場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</si>
  <si>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</si>
  <si>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</si>
  <si>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</si>
  <si>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</si>
  <si>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</si>
  <si>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</si>
  <si>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</si>
  <si>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</si>
  <si>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</si>
  <si>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</si>
  <si>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</si>
  <si>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</si>
  <si>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</si>
  <si>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</si>
  <si>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</si>
  <si>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</si>
  <si>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rPh sb="78" eb="80">
      <t>ルイジ</t>
    </rPh>
    <rPh sb="80" eb="82">
      <t>シセツ</t>
    </rPh>
    <rPh sb="82" eb="85">
      <t>ヘイキンチ</t>
    </rPh>
    <rPh sb="86" eb="87">
      <t>ウエ</t>
    </rPh>
    <rPh sb="94" eb="97">
      <t>コウサイヒ</t>
    </rPh>
    <rPh sb="98" eb="100">
      <t>ショウカン</t>
    </rPh>
    <rPh sb="101" eb="102">
      <t>トモナ</t>
    </rPh>
    <rPh sb="103" eb="105">
      <t>テイカ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</si>
  <si>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</si>
  <si>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2">
      <t>ウエ</t>
    </rPh>
    <rPh sb="178" eb="179">
      <t>タカ</t>
    </rPh>
    <rPh sb="180" eb="183">
      <t>シュウエキセイ</t>
    </rPh>
    <rPh sb="184" eb="186">
      <t>カクホ</t>
    </rPh>
    <phoneticPr fontId="15"/>
  </si>
  <si>
    <t>⑪稼働率
　類似施設平均値を上回っています。今後も同程度の稼働率が見込まれます。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</si>
</sst>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218.6</c:v>
                </c:pt>
                <c:pt idx="1">
                  <c:v>272.60000000000002</c:v>
                </c:pt>
                <c:pt idx="2">
                  <c:v>213.1</c:v>
                </c:pt>
                <c:pt idx="3">
                  <c:v>253.2</c:v>
                </c:pt>
                <c:pt idx="4">
                  <c:v>217.1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C-403F-AE2D-57B626F35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C-403F-AE2D-57B626F35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72</c:v>
                </c:pt>
                <c:pt idx="2">
                  <c:v>81.2</c:v>
                </c:pt>
                <c:pt idx="3">
                  <c:v>72.099999999999994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D-401D-9CA2-AE92B23D9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D-401D-9CA2-AE92B23D9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0B-4A22-AB41-FE602E87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B-4A22-AB41-FE602E87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26-47D8-A6ED-220D58E65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6-47D8-A6ED-220D58E65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F-48F9-86C1-7601E65CE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F-48F9-86C1-7601E65CE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A-4D50-A2B4-F4777438C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A-4D50-A2B4-F4777438C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243.6</c:v>
                </c:pt>
                <c:pt idx="1">
                  <c:v>261.8</c:v>
                </c:pt>
                <c:pt idx="2">
                  <c:v>245.5</c:v>
                </c:pt>
                <c:pt idx="3">
                  <c:v>265.5</c:v>
                </c:pt>
                <c:pt idx="4">
                  <c:v>232.7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E-4A67-843E-A17033614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E-4A67-843E-A17033614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54.3</c:v>
                </c:pt>
                <c:pt idx="1">
                  <c:v>63.4</c:v>
                </c:pt>
                <c:pt idx="2">
                  <c:v>53.2</c:v>
                </c:pt>
                <c:pt idx="3">
                  <c:v>60.7</c:v>
                </c:pt>
                <c:pt idx="4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E-495F-9A5C-1A03910B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E-495F-9A5C-1A03910B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10346</c:v>
                </c:pt>
                <c:pt idx="1">
                  <c:v>14703</c:v>
                </c:pt>
                <c:pt idx="2">
                  <c:v>10943</c:v>
                </c:pt>
                <c:pt idx="3">
                  <c:v>14053</c:v>
                </c:pt>
                <c:pt idx="4">
                  <c:v>10062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C-4940-869D-B256422E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C-4940-869D-B256422E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MY47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鶴見町駐車場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736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218.6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272.60000000000002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213.1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253.2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217.1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243.6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261.8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245.5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265.5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232.7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54.3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63.4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53.2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60.7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54.1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10346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14703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10943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14053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10062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39000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87.6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72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81.2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72.099999999999994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90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YIor99VKVpBCo7dkm85r6r5VVaVQMG2nNrGMDMF+hAPjJRS/HgZFL2Nyfktpg7NV+uPdDB4ztlkECrGopUjKQ==" saltValue="sht11Y6k+AjoDqiPdqorb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100</v>
      </c>
      <c r="AW5" s="59" t="s">
        <v>104</v>
      </c>
      <c r="AX5" s="59" t="s">
        <v>105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89</v>
      </c>
      <c r="BH5" s="59" t="s">
        <v>104</v>
      </c>
      <c r="BI5" s="59" t="s">
        <v>107</v>
      </c>
      <c r="BJ5" s="59" t="s">
        <v>108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109</v>
      </c>
      <c r="BS5" s="59" t="s">
        <v>90</v>
      </c>
      <c r="BT5" s="59" t="s">
        <v>102</v>
      </c>
      <c r="BU5" s="59" t="s">
        <v>110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111</v>
      </c>
      <c r="CC5" s="59" t="s">
        <v>100</v>
      </c>
      <c r="CD5" s="59" t="s">
        <v>112</v>
      </c>
      <c r="CE5" s="59" t="s">
        <v>91</v>
      </c>
      <c r="CF5" s="59" t="s">
        <v>113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114</v>
      </c>
      <c r="CP5" s="59" t="s">
        <v>115</v>
      </c>
      <c r="CQ5" s="59" t="s">
        <v>90</v>
      </c>
      <c r="CR5" s="59" t="s">
        <v>91</v>
      </c>
      <c r="CS5" s="59" t="s">
        <v>108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106</v>
      </c>
      <c r="DA5" s="59" t="s">
        <v>109</v>
      </c>
      <c r="DB5" s="59" t="s">
        <v>104</v>
      </c>
      <c r="DC5" s="59" t="s">
        <v>107</v>
      </c>
      <c r="DD5" s="59" t="s">
        <v>110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99</v>
      </c>
      <c r="DL5" s="59" t="s">
        <v>109</v>
      </c>
      <c r="DM5" s="59" t="s">
        <v>112</v>
      </c>
      <c r="DN5" s="59" t="s">
        <v>102</v>
      </c>
      <c r="DO5" s="59" t="s">
        <v>108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116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19</v>
      </c>
      <c r="H6" s="60" t="str">
        <f>SUBSTITUTE(H8,"　","")</f>
        <v>広島県広島市</v>
      </c>
      <c r="I6" s="60" t="str">
        <f t="shared" si="1"/>
        <v>鶴見町駐車場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商業施設</v>
      </c>
      <c r="T6" s="62" t="str">
        <f t="shared" si="1"/>
        <v>無</v>
      </c>
      <c r="U6" s="63">
        <f t="shared" si="1"/>
        <v>736</v>
      </c>
      <c r="V6" s="63">
        <f t="shared" si="1"/>
        <v>55</v>
      </c>
      <c r="W6" s="63">
        <f t="shared" si="1"/>
        <v>200</v>
      </c>
      <c r="X6" s="62" t="str">
        <f t="shared" si="1"/>
        <v>利用料金制</v>
      </c>
      <c r="Y6" s="64">
        <f>IF(Y8="-",NA(),Y8)</f>
        <v>218.6</v>
      </c>
      <c r="Z6" s="64">
        <f t="shared" ref="Z6:AH6" si="2">IF(Z8="-",NA(),Z8)</f>
        <v>272.60000000000002</v>
      </c>
      <c r="AA6" s="64">
        <f t="shared" si="2"/>
        <v>213.1</v>
      </c>
      <c r="AB6" s="64">
        <f t="shared" si="2"/>
        <v>253.2</v>
      </c>
      <c r="AC6" s="64">
        <f t="shared" si="2"/>
        <v>217.1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54.3</v>
      </c>
      <c r="BG6" s="64">
        <f t="shared" ref="BG6:BO6" si="5">IF(BG8="-",NA(),BG8)</f>
        <v>63.4</v>
      </c>
      <c r="BH6" s="64">
        <f t="shared" si="5"/>
        <v>53.2</v>
      </c>
      <c r="BI6" s="64">
        <f t="shared" si="5"/>
        <v>60.7</v>
      </c>
      <c r="BJ6" s="64">
        <f t="shared" si="5"/>
        <v>54.1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10346</v>
      </c>
      <c r="BR6" s="65">
        <f t="shared" ref="BR6:BZ6" si="6">IF(BR8="-",NA(),BR8)</f>
        <v>14703</v>
      </c>
      <c r="BS6" s="65">
        <f t="shared" si="6"/>
        <v>10943</v>
      </c>
      <c r="BT6" s="65">
        <f t="shared" si="6"/>
        <v>14053</v>
      </c>
      <c r="BU6" s="65">
        <f t="shared" si="6"/>
        <v>10062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39000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87.6</v>
      </c>
      <c r="DA6" s="64">
        <f t="shared" ref="DA6:DI6" si="8">IF(DA8="-",NA(),DA8)</f>
        <v>72</v>
      </c>
      <c r="DB6" s="64">
        <f t="shared" si="8"/>
        <v>81.2</v>
      </c>
      <c r="DC6" s="64">
        <f t="shared" si="8"/>
        <v>72.099999999999994</v>
      </c>
      <c r="DD6" s="64">
        <f t="shared" si="8"/>
        <v>90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243.6</v>
      </c>
      <c r="DL6" s="64">
        <f t="shared" ref="DL6:DT6" si="9">IF(DL8="-",NA(),DL8)</f>
        <v>261.8</v>
      </c>
      <c r="DM6" s="64">
        <f t="shared" si="9"/>
        <v>245.5</v>
      </c>
      <c r="DN6" s="64">
        <f t="shared" si="9"/>
        <v>265.5</v>
      </c>
      <c r="DO6" s="64">
        <f t="shared" si="9"/>
        <v>232.7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118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19</v>
      </c>
      <c r="H7" s="60" t="str">
        <f t="shared" si="10"/>
        <v>広島県　広島市</v>
      </c>
      <c r="I7" s="60" t="str">
        <f t="shared" si="10"/>
        <v>鶴見町駐車場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736</v>
      </c>
      <c r="V7" s="63">
        <f t="shared" si="10"/>
        <v>55</v>
      </c>
      <c r="W7" s="63">
        <f t="shared" si="10"/>
        <v>200</v>
      </c>
      <c r="X7" s="62" t="str">
        <f t="shared" si="10"/>
        <v>利用料金制</v>
      </c>
      <c r="Y7" s="64">
        <f>Y8</f>
        <v>218.6</v>
      </c>
      <c r="Z7" s="64">
        <f t="shared" ref="Z7:AH7" si="11">Z8</f>
        <v>272.60000000000002</v>
      </c>
      <c r="AA7" s="64">
        <f t="shared" si="11"/>
        <v>213.1</v>
      </c>
      <c r="AB7" s="64">
        <f t="shared" si="11"/>
        <v>253.2</v>
      </c>
      <c r="AC7" s="64">
        <f t="shared" si="11"/>
        <v>217.1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54.3</v>
      </c>
      <c r="BG7" s="64">
        <f t="shared" ref="BG7:BO7" si="14">BG8</f>
        <v>63.4</v>
      </c>
      <c r="BH7" s="64">
        <f t="shared" si="14"/>
        <v>53.2</v>
      </c>
      <c r="BI7" s="64">
        <f t="shared" si="14"/>
        <v>60.7</v>
      </c>
      <c r="BJ7" s="64">
        <f t="shared" si="14"/>
        <v>54.1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10346</v>
      </c>
      <c r="BR7" s="65">
        <f t="shared" ref="BR7:BZ7" si="15">BR8</f>
        <v>14703</v>
      </c>
      <c r="BS7" s="65">
        <f t="shared" si="15"/>
        <v>10943</v>
      </c>
      <c r="BT7" s="65">
        <f t="shared" si="15"/>
        <v>14053</v>
      </c>
      <c r="BU7" s="65">
        <f t="shared" si="15"/>
        <v>10062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117</v>
      </c>
      <c r="CL7" s="61"/>
      <c r="CM7" s="63">
        <f>CM8</f>
        <v>0</v>
      </c>
      <c r="CN7" s="63">
        <f>CN8</f>
        <v>39000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87.6</v>
      </c>
      <c r="DA7" s="64">
        <f t="shared" ref="DA7:DI7" si="16">DA8</f>
        <v>72</v>
      </c>
      <c r="DB7" s="64">
        <f t="shared" si="16"/>
        <v>81.2</v>
      </c>
      <c r="DC7" s="64">
        <f t="shared" si="16"/>
        <v>72.099999999999994</v>
      </c>
      <c r="DD7" s="64">
        <f t="shared" si="16"/>
        <v>90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243.6</v>
      </c>
      <c r="DL7" s="64">
        <f t="shared" ref="DL7:DT7" si="17">DL8</f>
        <v>261.8</v>
      </c>
      <c r="DM7" s="64">
        <f t="shared" si="17"/>
        <v>245.5</v>
      </c>
      <c r="DN7" s="64">
        <f t="shared" si="17"/>
        <v>265.5</v>
      </c>
      <c r="DO7" s="64">
        <f t="shared" si="17"/>
        <v>232.7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19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34</v>
      </c>
      <c r="S8" s="69" t="s">
        <v>130</v>
      </c>
      <c r="T8" s="69" t="s">
        <v>131</v>
      </c>
      <c r="U8" s="70">
        <v>736</v>
      </c>
      <c r="V8" s="70">
        <v>55</v>
      </c>
      <c r="W8" s="70">
        <v>200</v>
      </c>
      <c r="X8" s="69" t="s">
        <v>132</v>
      </c>
      <c r="Y8" s="71">
        <v>218.6</v>
      </c>
      <c r="Z8" s="71">
        <v>272.60000000000002</v>
      </c>
      <c r="AA8" s="71">
        <v>213.1</v>
      </c>
      <c r="AB8" s="71">
        <v>253.2</v>
      </c>
      <c r="AC8" s="71">
        <v>217.1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54.3</v>
      </c>
      <c r="BG8" s="71">
        <v>63.4</v>
      </c>
      <c r="BH8" s="71">
        <v>53.2</v>
      </c>
      <c r="BI8" s="71">
        <v>60.7</v>
      </c>
      <c r="BJ8" s="71">
        <v>54.1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10346</v>
      </c>
      <c r="BR8" s="72">
        <v>14703</v>
      </c>
      <c r="BS8" s="72">
        <v>10943</v>
      </c>
      <c r="BT8" s="73">
        <v>14053</v>
      </c>
      <c r="BU8" s="73">
        <v>10062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0</v>
      </c>
      <c r="CN8" s="70">
        <v>39000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87.6</v>
      </c>
      <c r="DA8" s="71">
        <v>72</v>
      </c>
      <c r="DB8" s="71">
        <v>81.2</v>
      </c>
      <c r="DC8" s="71">
        <v>72.099999999999994</v>
      </c>
      <c r="DD8" s="71">
        <v>90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243.6</v>
      </c>
      <c r="DL8" s="71">
        <v>261.8</v>
      </c>
      <c r="DM8" s="71">
        <v>245.5</v>
      </c>
      <c r="DN8" s="71">
        <v>265.5</v>
      </c>
      <c r="DO8" s="71">
        <v>232.7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dcterms:created xsi:type="dcterms:W3CDTF">2021-12-17T06:06:50Z</dcterms:created>
  <dcterms:modified xsi:type="dcterms:W3CDTF">2022-01-27T01:29:34Z</dcterms:modified>
  <cp:category/>
</cp:coreProperties>
</file>