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3\99公営企業関係\照会\220120_公営企業に係る経営比較分析表（令和２年度決算）の分析等について（依頼）\【経営比較分析表】2020_341002_47_140（駐車場事業）\"/>
    </mc:Choice>
  </mc:AlternateContent>
  <workbookProtection workbookAlgorithmName="SHA-512" workbookHashValue="emifzIUp4A/12hbTpI0Pwm778aovTnNPfXqWHMBKPSu7fzOD7zZVULfK3U+RRt5iChAgA5o/oUKXa6SIT+rZhQ==" workbookSaltValue="pUjVWYzVK9kCACYs/menc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BZ76" i="4"/>
  <c r="CS30" i="4"/>
  <c r="MA51" i="4"/>
  <c r="C11" i="5"/>
  <c r="D11" i="5"/>
  <c r="E11" i="5"/>
  <c r="B11" i="5"/>
  <c r="BK76" i="4" l="1"/>
  <c r="LH51" i="4"/>
  <c r="BZ30" i="4"/>
  <c r="LT76" i="4"/>
  <c r="GQ51" i="4"/>
  <c r="LH30" i="4"/>
  <c r="IE76" i="4"/>
  <c r="GQ30" i="4"/>
  <c r="BZ51" i="4"/>
  <c r="BG30" i="4"/>
  <c r="KO30" i="4"/>
  <c r="HP76" i="4"/>
  <c r="AV76" i="4"/>
  <c r="KO51" i="4"/>
  <c r="LE76" i="4"/>
  <c r="FX51" i="4"/>
  <c r="BG51" i="4"/>
  <c r="FX30" i="4"/>
  <c r="KP76" i="4"/>
  <c r="FE51" i="4"/>
  <c r="HA76" i="4"/>
  <c r="AN51" i="4"/>
  <c r="FE30" i="4"/>
  <c r="AN30" i="4"/>
  <c r="AG76" i="4"/>
  <c r="JV51" i="4"/>
  <c r="JV30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<sst xmlns="http://schemas.openxmlformats.org/spreadsheetml/2006/main" count="278" uniqueCount="130">
  <si>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</si>
  <si>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</si>
  <si>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</si>
  <si>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</si>
  <si>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</si>
  <si>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</si>
  <si>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</si>
  <si>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</si>
  <si>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</si>
  <si>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</si>
  <si>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</si>
  <si>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</si>
  <si>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</si>
  <si>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</si>
  <si>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</si>
  <si>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</si>
  <si>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</si>
  <si>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</si>
  <si>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</si>
  <si>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</si>
  <si>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</si>
  <si>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</si>
  <si>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</si>
  <si>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</si>
  <si>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</si>
  <si>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</si>
  <si>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</si>
  <si>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</si>
  <si>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</si>
  <si>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</si>
  <si>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</si>
  <si>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</si>
  <si>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</si>
  <si>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</si>
  <si>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</si>
  <si>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</si>
  <si>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</si>
  <si>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</si>
  <si>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</si>
  <si>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</si>
  <si>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</si>
  <si>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</si>
  <si>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</si>
  <si>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</si>
  <si>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</si>
  <si>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</si>
  <si>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</si>
  <si>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</si>
  <si>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</si>
  <si>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</si>
  <si>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</si>
  <si>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</si>
  <si>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</si>
  <si>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</si>
  <si>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</si>
  <si>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</si>
  <si>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</si>
  <si>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</si>
  <si>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</si>
  <si>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</si>
  <si>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</si>
  <si>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</si>
  <si>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</si>
  <si>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</si>
  <si>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</si>
  <si>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</si>
  <si>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</si>
  <si>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</si>
  <si>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</si>
  <si>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</si>
  <si>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</si>
  <si>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</si>
  <si>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</si>
  <si>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</si>
  <si>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</si>
  <si>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</si>
  <si>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</si>
  <si>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</si>
  <si>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</si>
  <si>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</si>
  <si>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</si>
  <si>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</si>
  <si>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</si>
  <si>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</si>
  <si>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</si>
  <si>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</si>
  <si>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</si>
  <si>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</si>
  <si>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</si>
  <si>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</si>
  <si>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</si>
  <si>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</si>
  <si>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</si>
  <si>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</si>
  <si>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</si>
  <si>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</si>
  <si>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</si>
  <si>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</si>
  <si>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</si>
  <si>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</si>
  <si>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</si>
  <si>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</si>
  <si>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</si>
  <si>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</si>
  <si>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</si>
  <si>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</si>
  <si>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</si>
  <si>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</si>
  <si>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広島県　広島市</t>
  </si>
  <si>
    <t>東観音町駐車場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</si>
  <si>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</si>
  <si>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</si>
  <si>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</si>
  <si>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</si>
  <si>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</si>
  <si>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</si>
  <si>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</si>
  <si>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</si>
  <si>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</si>
  <si>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</si>
  <si>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</si>
  <si>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</si>
  <si>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</si>
  <si>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</si>
  <si>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</si>
  <si>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</si>
  <si>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道路に設置しています。
⑧設備投資見込額
　今後、老朽化した機器の改修工事のため設備投資を行う見込みです。
⑩企業債残高対料金収入比率
　企業債残高はありません。</t>
    <rPh sb="1" eb="3">
      <t>シキチ</t>
    </rPh>
    <rPh sb="4" eb="6">
      <t>チカ</t>
    </rPh>
    <rPh sb="8" eb="10">
      <t>ドウロ</t>
    </rPh>
    <rPh sb="11" eb="13">
      <t>セッチ</t>
    </rPh>
    <phoneticPr fontId="15"/>
  </si>
  <si>
    <t>⑪稼働率
　類似施設平均値を下回っています。今後も同程度の稼働率が見込まれます。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シタマワ</t>
    </rPh>
    <rPh sb="22" eb="24">
      <t>コンゴ</t>
    </rPh>
    <rPh sb="25" eb="28">
      <t>ドウテイド</t>
    </rPh>
    <rPh sb="29" eb="31">
      <t>カドウ</t>
    </rPh>
    <rPh sb="31" eb="32">
      <t>リツ</t>
    </rPh>
    <rPh sb="33" eb="35">
      <t>ミコ</t>
    </rPh>
    <phoneticPr fontId="15"/>
  </si>
  <si>
    <t>　収益性、稼働率共に類似施設平均値を大きく下回っています。
　引き続き利用促進策を検討し、利用者の声を反映させながら運営を推進していきます。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ルイジ</t>
    </rPh>
    <rPh sb="12" eb="14">
      <t>シセツ</t>
    </rPh>
    <rPh sb="14" eb="17">
      <t>ヘイキンチ</t>
    </rPh>
    <rPh sb="18" eb="19">
      <t>オオ</t>
    </rPh>
    <rPh sb="21" eb="23">
      <t>シタマワ</t>
    </rPh>
    <rPh sb="31" eb="32">
      <t>ヒ</t>
    </rPh>
    <rPh sb="33" eb="34">
      <t>ツヅ</t>
    </rPh>
    <rPh sb="35" eb="39">
      <t>リヨウソクシン</t>
    </rPh>
    <rPh sb="39" eb="40">
      <t>サク</t>
    </rPh>
    <rPh sb="41" eb="43">
      <t>ケントウ</t>
    </rPh>
    <rPh sb="45" eb="48">
      <t>リヨウシャ</t>
    </rPh>
    <rPh sb="49" eb="50">
      <t>コエ</t>
    </rPh>
    <rPh sb="51" eb="53">
      <t>ハンエイ</t>
    </rPh>
    <rPh sb="58" eb="60">
      <t>ウンエイ</t>
    </rPh>
    <rPh sb="61" eb="63">
      <t>スイシン</t>
    </rPh>
    <phoneticPr fontId="15"/>
  </si>
  <si>
    <t>①収益的収支比率
　類似施設平均値を大幅に下回っており、赤字で推移しています。
②他会計補助金比率
　他会計からの補助金はありません。
③駐車台数一台当たりの他会計補助金額
　他会計からの補助金はありません。
④売上高GOP比率
　類似施設平均値を下回っており、営業総利益を確保できていません。
⑤EBITDA
　類似施設平均値を大幅に下回っており、収益性を確保できていません。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シタマワ</t>
    </rPh>
    <rPh sb="28" eb="30">
      <t>アカジ</t>
    </rPh>
    <rPh sb="31" eb="33">
      <t>スイイ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16" eb="118">
      <t>ルイジ</t>
    </rPh>
    <rPh sb="118" eb="120">
      <t>シセツ</t>
    </rPh>
    <rPh sb="120" eb="123">
      <t>ヘイキンチ</t>
    </rPh>
    <rPh sb="124" eb="126">
      <t>シタマワ</t>
    </rPh>
    <rPh sb="131" eb="136">
      <t>エイギョウソウリエキ</t>
    </rPh>
    <rPh sb="137" eb="139">
      <t>カクホ</t>
    </rPh>
    <rPh sb="157" eb="159">
      <t>ルイジ</t>
    </rPh>
    <rPh sb="159" eb="161">
      <t>シセツ</t>
    </rPh>
    <rPh sb="161" eb="164">
      <t>ヘイキンチ</t>
    </rPh>
    <rPh sb="165" eb="167">
      <t>オオハバ</t>
    </rPh>
    <rPh sb="175" eb="177">
      <t>シュウエキ</t>
    </rPh>
    <rPh sb="177" eb="178">
      <t>セイ</t>
    </rPh>
    <rPh sb="179" eb="181">
      <t>カクホ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</si>
</sst>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86.1</c:v>
                </c:pt>
                <c:pt idx="1">
                  <c:v>76.5</c:v>
                </c:pt>
                <c:pt idx="2">
                  <c:v>63.8</c:v>
                </c:pt>
                <c:pt idx="3">
                  <c:v>61.6</c:v>
                </c:pt>
                <c:pt idx="4">
                  <c:v>53.5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7-4134-9626-D00987B8D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413.9</c:v>
                </c:pt>
                <c:pt idx="1">
                  <c:v>263.7</c:v>
                </c:pt>
                <c:pt idx="2">
                  <c:v>509.7</c:v>
                </c:pt>
                <c:pt idx="3">
                  <c:v>1492.8</c:v>
                </c:pt>
                <c:pt idx="4">
                  <c:v>3199.2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57-4134-9626-D00987B8D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6-4EC2-8D29-02DEEF1BE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33.200000000000003</c:v>
                </c:pt>
                <c:pt idx="2">
                  <c:v>21.3</c:v>
                </c:pt>
                <c:pt idx="3">
                  <c:v>18.2</c:v>
                </c:pt>
                <c:pt idx="4">
                  <c:v>764.6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76-4EC2-8D29-02DEEF1BE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67D-41FC-848D-EE0FBAE57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7D-41FC-848D-EE0FBAE57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638-45AB-9631-A10239621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38-45AB-9631-A10239621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3-4944-ADE1-F5F846237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1.7</c:v>
                </c:pt>
                <c:pt idx="1">
                  <c:v>0.5</c:v>
                </c:pt>
                <c:pt idx="2">
                  <c:v>1</c:v>
                </c:pt>
                <c:pt idx="3">
                  <c:v>0.8</c:v>
                </c:pt>
                <c:pt idx="4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93-4944-ADE1-F5F846237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0-4807-9DF1-06C83E8EE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B0-4807-9DF1-06C83E8EE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127.8</c:v>
                </c:pt>
                <c:pt idx="1">
                  <c:v>125</c:v>
                </c:pt>
                <c:pt idx="2">
                  <c:v>119.4</c:v>
                </c:pt>
                <c:pt idx="3">
                  <c:v>111.1</c:v>
                </c:pt>
                <c:pt idx="4">
                  <c:v>91.7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7-48B9-BF54-159973216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</c:v>
                </c:pt>
                <c:pt idx="1">
                  <c:v>170.6</c:v>
                </c:pt>
                <c:pt idx="2">
                  <c:v>171.8</c:v>
                </c:pt>
                <c:pt idx="3">
                  <c:v>169.4</c:v>
                </c:pt>
                <c:pt idx="4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07-48B9-BF54-159973216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-16.100000000000001</c:v>
                </c:pt>
                <c:pt idx="1">
                  <c:v>-30.7</c:v>
                </c:pt>
                <c:pt idx="2">
                  <c:v>-56.6</c:v>
                </c:pt>
                <c:pt idx="3">
                  <c:v>-62.5</c:v>
                </c:pt>
                <c:pt idx="4">
                  <c:v>-87.1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9-4666-816E-2D96C599B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28.9</c:v>
                </c:pt>
                <c:pt idx="2">
                  <c:v>35.700000000000003</c:v>
                </c:pt>
                <c:pt idx="3">
                  <c:v>30</c:v>
                </c:pt>
                <c:pt idx="4">
                  <c:v>-52.1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29-4666-816E-2D96C599B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-793</c:v>
                </c:pt>
                <c:pt idx="1">
                  <c:v>-1307</c:v>
                </c:pt>
                <c:pt idx="2">
                  <c:v>-2274</c:v>
                </c:pt>
                <c:pt idx="3">
                  <c:v>-2294</c:v>
                </c:pt>
                <c:pt idx="4">
                  <c:v>-2597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B-4E11-B4CD-A1FA8172E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9208</c:v>
                </c:pt>
                <c:pt idx="1">
                  <c:v>8524</c:v>
                </c:pt>
                <c:pt idx="2">
                  <c:v>6653</c:v>
                </c:pt>
                <c:pt idx="3">
                  <c:v>6991</c:v>
                </c:pt>
                <c:pt idx="4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BB-4E11-B4CD-A1FA8172E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U10" zoomScale="85" zoomScaleNormal="85" zoomScaleSheetLayoutView="70" workbookViewId="0">
      <selection activeCell="ND31" sqref="ND31:NR31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広島県広島市　東観音町駐車場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504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116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34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36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129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86.1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76.5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63.8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61.6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53.5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127.8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125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119.4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111.1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91.7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413.9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263.7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509.7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1492.8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3199.2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1.7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0.5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1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0.8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5.9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172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170.6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171.8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169.4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128.5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126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127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-16.100000000000001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-30.7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-56.6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-62.5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-87.1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-793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-1307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-2274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-2294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-2597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3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1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3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93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37.4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28.9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35.700000000000003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30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-52.1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9208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8524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6653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6991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1045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128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47544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40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33.200000000000003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21.3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18.2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764.6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mAVEAzCSECA0t6Q7L5hK3u2ofdKPzyjjBaJTA36CcSpmLCxf450MNdHWt17oa1tk9kH5RTSQxbe36Fdx0dxX4w==" saltValue="scFNJ25MXSbhkfBkqu2NMQ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U30:AM30"/>
    <mergeCell ref="AN30:BF30"/>
    <mergeCell ref="BG30:BY30"/>
    <mergeCell ref="BZ30:CR30"/>
    <mergeCell ref="CS30:DK30"/>
    <mergeCell ref="ND15:NR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ND32:NR47"/>
    <mergeCell ref="KO32:LG32"/>
    <mergeCell ref="LH32:LZ32"/>
    <mergeCell ref="MA32:MS32"/>
    <mergeCell ref="ND48:NR48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ND49:NR64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CV67:FW70"/>
    <mergeCell ref="CV72:FW75"/>
    <mergeCell ref="R76:AF76"/>
    <mergeCell ref="AG76:AU76"/>
    <mergeCell ref="AV76:BJ76"/>
    <mergeCell ref="BK76:BY76"/>
    <mergeCell ref="BZ76:CN76"/>
    <mergeCell ref="ND66:NR82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99</v>
      </c>
      <c r="AK5" s="59" t="s">
        <v>100</v>
      </c>
      <c r="AL5" s="59" t="s">
        <v>101</v>
      </c>
      <c r="AM5" s="59" t="s">
        <v>91</v>
      </c>
      <c r="AN5" s="59" t="s">
        <v>92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88</v>
      </c>
      <c r="AV5" s="59" t="s">
        <v>89</v>
      </c>
      <c r="AW5" s="59" t="s">
        <v>90</v>
      </c>
      <c r="AX5" s="59" t="s">
        <v>91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88</v>
      </c>
      <c r="BG5" s="59" t="s">
        <v>89</v>
      </c>
      <c r="BH5" s="59" t="s">
        <v>90</v>
      </c>
      <c r="BI5" s="59" t="s">
        <v>91</v>
      </c>
      <c r="BJ5" s="59" t="s">
        <v>92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89</v>
      </c>
      <c r="BS5" s="59" t="s">
        <v>90</v>
      </c>
      <c r="BT5" s="59" t="s">
        <v>91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99</v>
      </c>
      <c r="CC5" s="59" t="s">
        <v>89</v>
      </c>
      <c r="CD5" s="59" t="s">
        <v>101</v>
      </c>
      <c r="CE5" s="59" t="s">
        <v>91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88</v>
      </c>
      <c r="CP5" s="59" t="s">
        <v>89</v>
      </c>
      <c r="CQ5" s="59" t="s">
        <v>90</v>
      </c>
      <c r="CR5" s="59" t="s">
        <v>102</v>
      </c>
      <c r="CS5" s="59" t="s">
        <v>92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100</v>
      </c>
      <c r="DB5" s="59" t="s">
        <v>90</v>
      </c>
      <c r="DC5" s="59" t="s">
        <v>91</v>
      </c>
      <c r="DD5" s="59" t="s">
        <v>92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100</v>
      </c>
      <c r="DM5" s="59" t="s">
        <v>90</v>
      </c>
      <c r="DN5" s="59" t="s">
        <v>91</v>
      </c>
      <c r="DO5" s="59" t="s">
        <v>92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103</v>
      </c>
      <c r="B6" s="60">
        <f>B8</f>
        <v>2020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20</v>
      </c>
      <c r="H6" s="60" t="str">
        <f>SUBSTITUTE(H8,"　","")</f>
        <v>広島県広島市</v>
      </c>
      <c r="I6" s="60" t="str">
        <f t="shared" si="1"/>
        <v>東観音町駐車場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34</v>
      </c>
      <c r="S6" s="62" t="str">
        <f t="shared" si="1"/>
        <v>公共施設</v>
      </c>
      <c r="T6" s="62" t="str">
        <f t="shared" si="1"/>
        <v>無</v>
      </c>
      <c r="U6" s="63">
        <f t="shared" si="1"/>
        <v>504</v>
      </c>
      <c r="V6" s="63">
        <f t="shared" si="1"/>
        <v>36</v>
      </c>
      <c r="W6" s="63">
        <f t="shared" si="1"/>
        <v>200</v>
      </c>
      <c r="X6" s="62" t="str">
        <f t="shared" si="1"/>
        <v>利用料金制</v>
      </c>
      <c r="Y6" s="64">
        <f>IF(Y8="-",NA(),Y8)</f>
        <v>86.1</v>
      </c>
      <c r="Z6" s="64">
        <f t="shared" ref="Z6:AH6" si="2">IF(Z8="-",NA(),Z8)</f>
        <v>76.5</v>
      </c>
      <c r="AA6" s="64">
        <f t="shared" si="2"/>
        <v>63.8</v>
      </c>
      <c r="AB6" s="64">
        <f t="shared" si="2"/>
        <v>61.6</v>
      </c>
      <c r="AC6" s="64">
        <f t="shared" si="2"/>
        <v>53.5</v>
      </c>
      <c r="AD6" s="64">
        <f t="shared" si="2"/>
        <v>413.9</v>
      </c>
      <c r="AE6" s="64">
        <f t="shared" si="2"/>
        <v>263.7</v>
      </c>
      <c r="AF6" s="64">
        <f t="shared" si="2"/>
        <v>509.7</v>
      </c>
      <c r="AG6" s="64">
        <f t="shared" si="2"/>
        <v>1492.8</v>
      </c>
      <c r="AH6" s="64">
        <f t="shared" si="2"/>
        <v>3199.2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1.7</v>
      </c>
      <c r="AP6" s="64">
        <f t="shared" si="3"/>
        <v>0.5</v>
      </c>
      <c r="AQ6" s="64">
        <f t="shared" si="3"/>
        <v>1</v>
      </c>
      <c r="AR6" s="64">
        <f t="shared" si="3"/>
        <v>0.8</v>
      </c>
      <c r="AS6" s="64">
        <f t="shared" si="3"/>
        <v>5.9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3</v>
      </c>
      <c r="BA6" s="65">
        <f t="shared" si="4"/>
        <v>1</v>
      </c>
      <c r="BB6" s="65">
        <f t="shared" si="4"/>
        <v>3</v>
      </c>
      <c r="BC6" s="65">
        <f t="shared" si="4"/>
        <v>3</v>
      </c>
      <c r="BD6" s="65">
        <f t="shared" si="4"/>
        <v>93</v>
      </c>
      <c r="BE6" s="63" t="str">
        <f>IF(BE8="-","",IF(BE8="-","【-】","【"&amp;SUBSTITUTE(TEXT(BE8,"#,##0"),"-","△")&amp;"】"))</f>
        <v>【2,345】</v>
      </c>
      <c r="BF6" s="64">
        <f>IF(BF8="-",NA(),BF8)</f>
        <v>-16.100000000000001</v>
      </c>
      <c r="BG6" s="64">
        <f t="shared" ref="BG6:BO6" si="5">IF(BG8="-",NA(),BG8)</f>
        <v>-30.7</v>
      </c>
      <c r="BH6" s="64">
        <f t="shared" si="5"/>
        <v>-56.6</v>
      </c>
      <c r="BI6" s="64">
        <f t="shared" si="5"/>
        <v>-62.5</v>
      </c>
      <c r="BJ6" s="64">
        <f t="shared" si="5"/>
        <v>-87.1</v>
      </c>
      <c r="BK6" s="64">
        <f t="shared" si="5"/>
        <v>37.4</v>
      </c>
      <c r="BL6" s="64">
        <f t="shared" si="5"/>
        <v>28.9</v>
      </c>
      <c r="BM6" s="64">
        <f t="shared" si="5"/>
        <v>35.700000000000003</v>
      </c>
      <c r="BN6" s="64">
        <f t="shared" si="5"/>
        <v>30</v>
      </c>
      <c r="BO6" s="64">
        <f t="shared" si="5"/>
        <v>-52.1</v>
      </c>
      <c r="BP6" s="61" t="str">
        <f>IF(BP8="-","",IF(BP8="-","【-】","【"&amp;SUBSTITUTE(TEXT(BP8,"#,##0.0"),"-","△")&amp;"】"))</f>
        <v>【△65.9】</v>
      </c>
      <c r="BQ6" s="65">
        <f>IF(BQ8="-",NA(),BQ8)</f>
        <v>-793</v>
      </c>
      <c r="BR6" s="65">
        <f t="shared" ref="BR6:BZ6" si="6">IF(BR8="-",NA(),BR8)</f>
        <v>-1307</v>
      </c>
      <c r="BS6" s="65">
        <f t="shared" si="6"/>
        <v>-2274</v>
      </c>
      <c r="BT6" s="65">
        <f t="shared" si="6"/>
        <v>-2294</v>
      </c>
      <c r="BU6" s="65">
        <f t="shared" si="6"/>
        <v>-2597</v>
      </c>
      <c r="BV6" s="65">
        <f t="shared" si="6"/>
        <v>9208</v>
      </c>
      <c r="BW6" s="65">
        <f t="shared" si="6"/>
        <v>8524</v>
      </c>
      <c r="BX6" s="65">
        <f t="shared" si="6"/>
        <v>6653</v>
      </c>
      <c r="BY6" s="65">
        <f t="shared" si="6"/>
        <v>6991</v>
      </c>
      <c r="BZ6" s="65">
        <f t="shared" si="6"/>
        <v>1045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104</v>
      </c>
      <c r="CM6" s="63">
        <f t="shared" ref="CM6:CN6" si="7">CM8</f>
        <v>0</v>
      </c>
      <c r="CN6" s="63">
        <f t="shared" si="7"/>
        <v>47544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104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40</v>
      </c>
      <c r="DF6" s="64">
        <f t="shared" si="8"/>
        <v>33.200000000000003</v>
      </c>
      <c r="DG6" s="64">
        <f t="shared" si="8"/>
        <v>21.3</v>
      </c>
      <c r="DH6" s="64">
        <f t="shared" si="8"/>
        <v>18.2</v>
      </c>
      <c r="DI6" s="64">
        <f t="shared" si="8"/>
        <v>764.6</v>
      </c>
      <c r="DJ6" s="61" t="str">
        <f>IF(DJ8="-","",IF(DJ8="-","【-】","【"&amp;SUBSTITUTE(TEXT(DJ8,"#,##0.0"),"-","△")&amp;"】"))</f>
        <v>【183.4】</v>
      </c>
      <c r="DK6" s="64">
        <f>IF(DK8="-",NA(),DK8)</f>
        <v>127.8</v>
      </c>
      <c r="DL6" s="64">
        <f t="shared" ref="DL6:DT6" si="9">IF(DL8="-",NA(),DL8)</f>
        <v>125</v>
      </c>
      <c r="DM6" s="64">
        <f t="shared" si="9"/>
        <v>119.4</v>
      </c>
      <c r="DN6" s="64">
        <f t="shared" si="9"/>
        <v>111.1</v>
      </c>
      <c r="DO6" s="64">
        <f t="shared" si="9"/>
        <v>91.7</v>
      </c>
      <c r="DP6" s="64">
        <f t="shared" si="9"/>
        <v>172</v>
      </c>
      <c r="DQ6" s="64">
        <f t="shared" si="9"/>
        <v>170.6</v>
      </c>
      <c r="DR6" s="64">
        <f t="shared" si="9"/>
        <v>171.8</v>
      </c>
      <c r="DS6" s="64">
        <f t="shared" si="9"/>
        <v>169.4</v>
      </c>
      <c r="DT6" s="64">
        <f t="shared" si="9"/>
        <v>128.5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105</v>
      </c>
      <c r="B7" s="60">
        <f t="shared" ref="B7:X7" si="10">B8</f>
        <v>2020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20</v>
      </c>
      <c r="H7" s="60" t="str">
        <f t="shared" si="10"/>
        <v>広島県　広島市</v>
      </c>
      <c r="I7" s="60" t="str">
        <f t="shared" si="10"/>
        <v>東観音町駐車場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34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504</v>
      </c>
      <c r="V7" s="63">
        <f t="shared" si="10"/>
        <v>36</v>
      </c>
      <c r="W7" s="63">
        <f t="shared" si="10"/>
        <v>200</v>
      </c>
      <c r="X7" s="62" t="str">
        <f t="shared" si="10"/>
        <v>利用料金制</v>
      </c>
      <c r="Y7" s="64">
        <f>Y8</f>
        <v>86.1</v>
      </c>
      <c r="Z7" s="64">
        <f t="shared" ref="Z7:AH7" si="11">Z8</f>
        <v>76.5</v>
      </c>
      <c r="AA7" s="64">
        <f t="shared" si="11"/>
        <v>63.8</v>
      </c>
      <c r="AB7" s="64">
        <f t="shared" si="11"/>
        <v>61.6</v>
      </c>
      <c r="AC7" s="64">
        <f t="shared" si="11"/>
        <v>53.5</v>
      </c>
      <c r="AD7" s="64">
        <f t="shared" si="11"/>
        <v>413.9</v>
      </c>
      <c r="AE7" s="64">
        <f t="shared" si="11"/>
        <v>263.7</v>
      </c>
      <c r="AF7" s="64">
        <f t="shared" si="11"/>
        <v>509.7</v>
      </c>
      <c r="AG7" s="64">
        <f t="shared" si="11"/>
        <v>1492.8</v>
      </c>
      <c r="AH7" s="64">
        <f t="shared" si="11"/>
        <v>3199.2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1.7</v>
      </c>
      <c r="AP7" s="64">
        <f t="shared" si="12"/>
        <v>0.5</v>
      </c>
      <c r="AQ7" s="64">
        <f t="shared" si="12"/>
        <v>1</v>
      </c>
      <c r="AR7" s="64">
        <f t="shared" si="12"/>
        <v>0.8</v>
      </c>
      <c r="AS7" s="64">
        <f t="shared" si="12"/>
        <v>5.9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3</v>
      </c>
      <c r="BA7" s="65">
        <f t="shared" si="13"/>
        <v>1</v>
      </c>
      <c r="BB7" s="65">
        <f t="shared" si="13"/>
        <v>3</v>
      </c>
      <c r="BC7" s="65">
        <f t="shared" si="13"/>
        <v>3</v>
      </c>
      <c r="BD7" s="65">
        <f t="shared" si="13"/>
        <v>93</v>
      </c>
      <c r="BE7" s="63"/>
      <c r="BF7" s="64">
        <f>BF8</f>
        <v>-16.100000000000001</v>
      </c>
      <c r="BG7" s="64">
        <f t="shared" ref="BG7:BO7" si="14">BG8</f>
        <v>-30.7</v>
      </c>
      <c r="BH7" s="64">
        <f t="shared" si="14"/>
        <v>-56.6</v>
      </c>
      <c r="BI7" s="64">
        <f t="shared" si="14"/>
        <v>-62.5</v>
      </c>
      <c r="BJ7" s="64">
        <f t="shared" si="14"/>
        <v>-87.1</v>
      </c>
      <c r="BK7" s="64">
        <f t="shared" si="14"/>
        <v>37.4</v>
      </c>
      <c r="BL7" s="64">
        <f t="shared" si="14"/>
        <v>28.9</v>
      </c>
      <c r="BM7" s="64">
        <f t="shared" si="14"/>
        <v>35.700000000000003</v>
      </c>
      <c r="BN7" s="64">
        <f t="shared" si="14"/>
        <v>30</v>
      </c>
      <c r="BO7" s="64">
        <f t="shared" si="14"/>
        <v>-52.1</v>
      </c>
      <c r="BP7" s="61"/>
      <c r="BQ7" s="65">
        <f>BQ8</f>
        <v>-793</v>
      </c>
      <c r="BR7" s="65">
        <f t="shared" ref="BR7:BZ7" si="15">BR8</f>
        <v>-1307</v>
      </c>
      <c r="BS7" s="65">
        <f t="shared" si="15"/>
        <v>-2274</v>
      </c>
      <c r="BT7" s="65">
        <f t="shared" si="15"/>
        <v>-2294</v>
      </c>
      <c r="BU7" s="65">
        <f t="shared" si="15"/>
        <v>-2597</v>
      </c>
      <c r="BV7" s="65">
        <f t="shared" si="15"/>
        <v>9208</v>
      </c>
      <c r="BW7" s="65">
        <f t="shared" si="15"/>
        <v>8524</v>
      </c>
      <c r="BX7" s="65">
        <f t="shared" si="15"/>
        <v>6653</v>
      </c>
      <c r="BY7" s="65">
        <f t="shared" si="15"/>
        <v>6991</v>
      </c>
      <c r="BZ7" s="65">
        <f t="shared" si="15"/>
        <v>1045</v>
      </c>
      <c r="CA7" s="63"/>
      <c r="CB7" s="64" t="s">
        <v>106</v>
      </c>
      <c r="CC7" s="64" t="s">
        <v>106</v>
      </c>
      <c r="CD7" s="64" t="s">
        <v>106</v>
      </c>
      <c r="CE7" s="64" t="s">
        <v>106</v>
      </c>
      <c r="CF7" s="64" t="s">
        <v>106</v>
      </c>
      <c r="CG7" s="64" t="s">
        <v>106</v>
      </c>
      <c r="CH7" s="64" t="s">
        <v>106</v>
      </c>
      <c r="CI7" s="64" t="s">
        <v>106</v>
      </c>
      <c r="CJ7" s="64" t="s">
        <v>106</v>
      </c>
      <c r="CK7" s="64" t="s">
        <v>104</v>
      </c>
      <c r="CL7" s="61"/>
      <c r="CM7" s="63">
        <f>CM8</f>
        <v>0</v>
      </c>
      <c r="CN7" s="63">
        <f>CN8</f>
        <v>47544</v>
      </c>
      <c r="CO7" s="64" t="s">
        <v>106</v>
      </c>
      <c r="CP7" s="64" t="s">
        <v>106</v>
      </c>
      <c r="CQ7" s="64" t="s">
        <v>106</v>
      </c>
      <c r="CR7" s="64" t="s">
        <v>106</v>
      </c>
      <c r="CS7" s="64" t="s">
        <v>106</v>
      </c>
      <c r="CT7" s="64" t="s">
        <v>106</v>
      </c>
      <c r="CU7" s="64" t="s">
        <v>106</v>
      </c>
      <c r="CV7" s="64" t="s">
        <v>106</v>
      </c>
      <c r="CW7" s="64" t="s">
        <v>106</v>
      </c>
      <c r="CX7" s="64" t="s">
        <v>107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40</v>
      </c>
      <c r="DF7" s="64">
        <f t="shared" si="16"/>
        <v>33.200000000000003</v>
      </c>
      <c r="DG7" s="64">
        <f t="shared" si="16"/>
        <v>21.3</v>
      </c>
      <c r="DH7" s="64">
        <f t="shared" si="16"/>
        <v>18.2</v>
      </c>
      <c r="DI7" s="64">
        <f t="shared" si="16"/>
        <v>764.6</v>
      </c>
      <c r="DJ7" s="61"/>
      <c r="DK7" s="64">
        <f>DK8</f>
        <v>127.8</v>
      </c>
      <c r="DL7" s="64">
        <f t="shared" ref="DL7:DT7" si="17">DL8</f>
        <v>125</v>
      </c>
      <c r="DM7" s="64">
        <f t="shared" si="17"/>
        <v>119.4</v>
      </c>
      <c r="DN7" s="64">
        <f t="shared" si="17"/>
        <v>111.1</v>
      </c>
      <c r="DO7" s="64">
        <f t="shared" si="17"/>
        <v>91.7</v>
      </c>
      <c r="DP7" s="64">
        <f t="shared" si="17"/>
        <v>172</v>
      </c>
      <c r="DQ7" s="64">
        <f t="shared" si="17"/>
        <v>170.6</v>
      </c>
      <c r="DR7" s="64">
        <f t="shared" si="17"/>
        <v>171.8</v>
      </c>
      <c r="DS7" s="64">
        <f t="shared" si="17"/>
        <v>169.4</v>
      </c>
      <c r="DT7" s="64">
        <f t="shared" si="17"/>
        <v>128.5</v>
      </c>
      <c r="DU7" s="61"/>
    </row>
    <row r="8" spans="1:125" s="66" customFormat="1" x14ac:dyDescent="0.15">
      <c r="A8" s="49"/>
      <c r="B8" s="67">
        <v>2020</v>
      </c>
      <c r="C8" s="67">
        <v>341002</v>
      </c>
      <c r="D8" s="67">
        <v>47</v>
      </c>
      <c r="E8" s="67">
        <v>14</v>
      </c>
      <c r="F8" s="67">
        <v>0</v>
      </c>
      <c r="G8" s="67">
        <v>20</v>
      </c>
      <c r="H8" s="67" t="s">
        <v>108</v>
      </c>
      <c r="I8" s="67" t="s">
        <v>109</v>
      </c>
      <c r="J8" s="67" t="s">
        <v>110</v>
      </c>
      <c r="K8" s="67" t="s">
        <v>111</v>
      </c>
      <c r="L8" s="67" t="s">
        <v>112</v>
      </c>
      <c r="M8" s="67" t="s">
        <v>113</v>
      </c>
      <c r="N8" s="67" t="s">
        <v>114</v>
      </c>
      <c r="O8" s="68" t="s">
        <v>115</v>
      </c>
      <c r="P8" s="69" t="s">
        <v>116</v>
      </c>
      <c r="Q8" s="69" t="s">
        <v>117</v>
      </c>
      <c r="R8" s="70">
        <v>34</v>
      </c>
      <c r="S8" s="69" t="s">
        <v>118</v>
      </c>
      <c r="T8" s="69" t="s">
        <v>119</v>
      </c>
      <c r="U8" s="70">
        <v>504</v>
      </c>
      <c r="V8" s="70">
        <v>36</v>
      </c>
      <c r="W8" s="70">
        <v>200</v>
      </c>
      <c r="X8" s="69" t="s">
        <v>120</v>
      </c>
      <c r="Y8" s="71">
        <v>86.1</v>
      </c>
      <c r="Z8" s="71">
        <v>76.5</v>
      </c>
      <c r="AA8" s="71">
        <v>63.8</v>
      </c>
      <c r="AB8" s="71">
        <v>61.6</v>
      </c>
      <c r="AC8" s="71">
        <v>53.5</v>
      </c>
      <c r="AD8" s="71">
        <v>413.9</v>
      </c>
      <c r="AE8" s="71">
        <v>263.7</v>
      </c>
      <c r="AF8" s="71">
        <v>509.7</v>
      </c>
      <c r="AG8" s="71">
        <v>1492.8</v>
      </c>
      <c r="AH8" s="71">
        <v>3199.2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1.7</v>
      </c>
      <c r="AP8" s="71">
        <v>0.5</v>
      </c>
      <c r="AQ8" s="71">
        <v>1</v>
      </c>
      <c r="AR8" s="71">
        <v>0.8</v>
      </c>
      <c r="AS8" s="71">
        <v>5.9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3</v>
      </c>
      <c r="BA8" s="72">
        <v>1</v>
      </c>
      <c r="BB8" s="72">
        <v>3</v>
      </c>
      <c r="BC8" s="72">
        <v>3</v>
      </c>
      <c r="BD8" s="72">
        <v>93</v>
      </c>
      <c r="BE8" s="72">
        <v>2345</v>
      </c>
      <c r="BF8" s="71">
        <v>-16.100000000000001</v>
      </c>
      <c r="BG8" s="71">
        <v>-30.7</v>
      </c>
      <c r="BH8" s="71">
        <v>-56.6</v>
      </c>
      <c r="BI8" s="71">
        <v>-62.5</v>
      </c>
      <c r="BJ8" s="71">
        <v>-87.1</v>
      </c>
      <c r="BK8" s="71">
        <v>37.4</v>
      </c>
      <c r="BL8" s="71">
        <v>28.9</v>
      </c>
      <c r="BM8" s="71">
        <v>35.700000000000003</v>
      </c>
      <c r="BN8" s="71">
        <v>30</v>
      </c>
      <c r="BO8" s="71">
        <v>-52.1</v>
      </c>
      <c r="BP8" s="68">
        <v>-65.900000000000006</v>
      </c>
      <c r="BQ8" s="72">
        <v>-793</v>
      </c>
      <c r="BR8" s="72">
        <v>-1307</v>
      </c>
      <c r="BS8" s="72">
        <v>-2274</v>
      </c>
      <c r="BT8" s="73">
        <v>-2294</v>
      </c>
      <c r="BU8" s="73">
        <v>-2597</v>
      </c>
      <c r="BV8" s="72">
        <v>9208</v>
      </c>
      <c r="BW8" s="72">
        <v>8524</v>
      </c>
      <c r="BX8" s="72">
        <v>6653</v>
      </c>
      <c r="BY8" s="72">
        <v>6991</v>
      </c>
      <c r="BZ8" s="72">
        <v>1045</v>
      </c>
      <c r="CA8" s="70">
        <v>3932</v>
      </c>
      <c r="CB8" s="71" t="s">
        <v>112</v>
      </c>
      <c r="CC8" s="71" t="s">
        <v>112</v>
      </c>
      <c r="CD8" s="71" t="s">
        <v>112</v>
      </c>
      <c r="CE8" s="71" t="s">
        <v>112</v>
      </c>
      <c r="CF8" s="71" t="s">
        <v>112</v>
      </c>
      <c r="CG8" s="71" t="s">
        <v>112</v>
      </c>
      <c r="CH8" s="71" t="s">
        <v>112</v>
      </c>
      <c r="CI8" s="71" t="s">
        <v>112</v>
      </c>
      <c r="CJ8" s="71" t="s">
        <v>112</v>
      </c>
      <c r="CK8" s="71" t="s">
        <v>112</v>
      </c>
      <c r="CL8" s="68" t="s">
        <v>112</v>
      </c>
      <c r="CM8" s="70">
        <v>0</v>
      </c>
      <c r="CN8" s="70">
        <v>47544</v>
      </c>
      <c r="CO8" s="71" t="s">
        <v>112</v>
      </c>
      <c r="CP8" s="71" t="s">
        <v>112</v>
      </c>
      <c r="CQ8" s="71" t="s">
        <v>112</v>
      </c>
      <c r="CR8" s="71" t="s">
        <v>112</v>
      </c>
      <c r="CS8" s="71" t="s">
        <v>112</v>
      </c>
      <c r="CT8" s="71" t="s">
        <v>112</v>
      </c>
      <c r="CU8" s="71" t="s">
        <v>112</v>
      </c>
      <c r="CV8" s="71" t="s">
        <v>112</v>
      </c>
      <c r="CW8" s="71" t="s">
        <v>112</v>
      </c>
      <c r="CX8" s="71" t="s">
        <v>112</v>
      </c>
      <c r="CY8" s="68" t="s">
        <v>112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40</v>
      </c>
      <c r="DF8" s="71">
        <v>33.200000000000003</v>
      </c>
      <c r="DG8" s="71">
        <v>21.3</v>
      </c>
      <c r="DH8" s="71">
        <v>18.2</v>
      </c>
      <c r="DI8" s="71">
        <v>764.6</v>
      </c>
      <c r="DJ8" s="68">
        <v>183.4</v>
      </c>
      <c r="DK8" s="71">
        <v>127.8</v>
      </c>
      <c r="DL8" s="71">
        <v>125</v>
      </c>
      <c r="DM8" s="71">
        <v>119.4</v>
      </c>
      <c r="DN8" s="71">
        <v>111.1</v>
      </c>
      <c r="DO8" s="71">
        <v>91.7</v>
      </c>
      <c r="DP8" s="71">
        <v>172</v>
      </c>
      <c r="DQ8" s="71">
        <v>170.6</v>
      </c>
      <c r="DR8" s="71">
        <v>171.8</v>
      </c>
      <c r="DS8" s="71">
        <v>169.4</v>
      </c>
      <c r="DT8" s="71">
        <v>128.5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121</v>
      </c>
      <c r="C10" s="78" t="s">
        <v>122</v>
      </c>
      <c r="D10" s="78" t="s">
        <v>123</v>
      </c>
      <c r="E10" s="78" t="s">
        <v>124</v>
      </c>
      <c r="F10" s="78" t="s">
        <v>125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松田 優輝</cp:lastModifiedBy>
  <cp:lastPrinted>2022-01-27T01:27:21Z</cp:lastPrinted>
  <dcterms:created xsi:type="dcterms:W3CDTF">2021-12-17T06:06:51Z</dcterms:created>
  <dcterms:modified xsi:type="dcterms:W3CDTF">2022-01-27T01:31:04Z</dcterms:modified>
  <cp:category/>
</cp:coreProperties>
</file>