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emifzIUp4A/12hbTpI0Pwm778aovTnNPfXqWHMBKPSu7fzOD7zZVULfK3U+RRt5iChAgA5o/oUKXa6SIT+rZhQ==" workbookSaltValue="pUjVWYzVK9kCACYs/menc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GQ30" i="4"/>
  <c r="BZ51" i="4"/>
  <c r="BG30" i="4"/>
  <c r="KO30" i="4"/>
  <c r="HP76" i="4"/>
  <c r="AV76" i="4"/>
  <c r="KO51" i="4"/>
  <c r="LE76" i="4"/>
  <c r="FX51" i="4"/>
  <c r="BG51" i="4"/>
  <c r="FX30" i="4"/>
  <c r="KP76" i="4"/>
  <c r="FE51" i="4"/>
  <c r="HA76" i="4"/>
  <c r="AN51" i="4"/>
  <c r="FE30" i="4"/>
  <c r="AN30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<sst xmlns="http://schemas.openxmlformats.org/spreadsheetml/2006/main" count="278" uniqueCount="130">
  <si>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</si>
  <si>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</si>
  <si>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</si>
  <si>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</si>
  <si>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</si>
  <si>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</si>
  <si>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</si>
  <si>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</si>
  <si>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</si>
  <si>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</si>
  <si>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</si>
  <si>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</si>
  <si>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</si>
  <si>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</si>
  <si>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</si>
  <si>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</si>
  <si>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</si>
  <si>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</si>
  <si>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</si>
  <si>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</si>
  <si>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</si>
  <si>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</si>
  <si>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</si>
  <si>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</si>
  <si>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</si>
  <si>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</si>
  <si>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</si>
  <si>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</si>
  <si>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</si>
  <si>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</si>
  <si>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</si>
  <si>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</si>
  <si>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</si>
  <si>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</si>
  <si>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</si>
  <si>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</si>
  <si>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</si>
  <si>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</si>
  <si>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</si>
  <si>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</si>
  <si>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</si>
  <si>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</si>
  <si>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</si>
  <si>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</si>
  <si>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</si>
  <si>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</si>
  <si>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</si>
  <si>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</si>
  <si>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</si>
  <si>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</si>
  <si>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</si>
  <si>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</si>
  <si>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</si>
  <si>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</si>
  <si>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</si>
  <si>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</si>
  <si>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</si>
  <si>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</si>
  <si>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</si>
  <si>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</si>
  <si>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</si>
  <si>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</si>
  <si>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</si>
  <si>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</si>
  <si>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</si>
  <si>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</si>
  <si>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</si>
  <si>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</si>
  <si>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</si>
  <si>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</si>
  <si>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</si>
  <si>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</si>
  <si>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</si>
  <si>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</si>
  <si>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</si>
  <si>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</si>
  <si>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</si>
  <si>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</si>
  <si>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</si>
  <si>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</si>
  <si>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</si>
  <si>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</si>
  <si>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</si>
  <si>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</si>
  <si>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</si>
  <si>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</si>
  <si>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</si>
  <si>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</si>
  <si>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</si>
  <si>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</si>
  <si>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</si>
  <si>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</si>
  <si>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</si>
  <si>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</si>
  <si>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</si>
  <si>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</si>
  <si>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</si>
  <si>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</si>
  <si>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</si>
  <si>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</si>
  <si>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</si>
  <si>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</si>
  <si>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</si>
  <si>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</si>
  <si>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</si>
  <si>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</si>
  <si>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</si>
  <si>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</si>
  <si>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</si>
  <si>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東観音町駐車場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</si>
  <si>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</si>
  <si>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</si>
  <si>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</si>
  <si>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</si>
  <si>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</si>
  <si>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</si>
  <si>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</si>
  <si>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</si>
  <si>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</si>
  <si>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</si>
  <si>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</si>
  <si>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</si>
  <si>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</si>
  <si>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</si>
  <si>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</si>
  <si>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</si>
  <si>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0">
      <t>ドウロ</t>
    </rPh>
    <rPh sb="11" eb="13">
      <t>セッチ</t>
    </rPh>
    <phoneticPr fontId="15"/>
  </si>
  <si>
    <t>⑪稼働率
　類似施設平均値を下回っています。今後も同程度の稼働率が見込まれます。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</si>
  <si>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収益性、稼働率共に類似施設平均値を大きく下回っています。
　引き続き利用促進策を検討し、利用者の声を反映させながら運営を推進していきます。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ルイジ</t>
    </rPh>
    <rPh sb="12" eb="14">
      <t>シセツ</t>
    </rPh>
    <rPh sb="14" eb="17">
      <t>ヘイキンチ</t>
    </rPh>
    <rPh sb="18" eb="19">
      <t>オオ</t>
    </rPh>
    <rPh sb="21" eb="23">
      <t>シタマワ</t>
    </rPh>
    <rPh sb="31" eb="32">
      <t>ヒ</t>
    </rPh>
    <rPh sb="33" eb="34">
      <t>ツヅ</t>
    </rPh>
    <rPh sb="35" eb="39">
      <t>リヨウソクシン</t>
    </rPh>
    <rPh sb="39" eb="40">
      <t>サク</t>
    </rPh>
    <rPh sb="41" eb="43">
      <t>ケントウ</t>
    </rPh>
    <rPh sb="45" eb="48">
      <t>リヨウシャ</t>
    </rPh>
    <rPh sb="49" eb="50">
      <t>コエ</t>
    </rPh>
    <rPh sb="51" eb="53">
      <t>ハンエイ</t>
    </rPh>
    <rPh sb="58" eb="60">
      <t>ウンエイ</t>
    </rPh>
    <rPh sb="61" eb="63">
      <t>スイシン</t>
    </rPh>
    <phoneticPr fontId="15"/>
  </si>
  <si>
    <t>①収益的収支比率
　類似施設平均値を大幅に下回っており、赤字で推移しています。
②他会計補助金比率
　他会計からの補助金はありません。
③駐車台数一台当たりの他会計補助金額
　他会計からの補助金はありません。
④売上高GOP比率
　類似施設平均値を下回っており、営業総利益を確保できていません。
⑤EBITDA
　類似施設平均値を大幅に下回っており、収益性を確保できていません。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28" eb="30">
      <t>アカジ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シタマワ</t>
    </rPh>
    <rPh sb="131" eb="136">
      <t>エイギョウソウリエキ</t>
    </rPh>
    <rPh sb="137" eb="139">
      <t>カクホ</t>
    </rPh>
    <rPh sb="157" eb="159">
      <t>ルイジ</t>
    </rPh>
    <rPh sb="159" eb="161">
      <t>シセツ</t>
    </rPh>
    <rPh sb="161" eb="164">
      <t>ヘイキンチ</t>
    </rPh>
    <rPh sb="165" eb="167">
      <t>オオハバ</t>
    </rPh>
    <rPh sb="175" eb="177">
      <t>シュウエキ</t>
    </rPh>
    <rPh sb="177" eb="178">
      <t>セイ</t>
    </rPh>
    <rPh sb="179" eb="181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</si>
</sst>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86.1</c:v>
                </c:pt>
                <c:pt idx="1">
                  <c:v>76.5</c:v>
                </c:pt>
                <c:pt idx="2">
                  <c:v>63.8</c:v>
                </c:pt>
                <c:pt idx="3">
                  <c:v>61.6</c:v>
                </c:pt>
                <c:pt idx="4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7-4134-9626-D00987B8D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7-4134-9626-D00987B8D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6-4EC2-8D29-02DEEF1B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6-4EC2-8D29-02DEEF1B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67D-41FC-848D-EE0FBAE5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D-41FC-848D-EE0FBAE5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638-45AB-9631-A1023962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8-45AB-9631-A1023962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3-4944-ADE1-F5F846237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3-4944-ADE1-F5F846237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0-4807-9DF1-06C83E8E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0-4807-9DF1-06C83E8E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127.8</c:v>
                </c:pt>
                <c:pt idx="1">
                  <c:v>125</c:v>
                </c:pt>
                <c:pt idx="2">
                  <c:v>119.4</c:v>
                </c:pt>
                <c:pt idx="3">
                  <c:v>111.1</c:v>
                </c:pt>
                <c:pt idx="4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7-48B9-BF54-159973216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7-48B9-BF54-159973216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-16.100000000000001</c:v>
                </c:pt>
                <c:pt idx="1">
                  <c:v>-30.7</c:v>
                </c:pt>
                <c:pt idx="2">
                  <c:v>-56.6</c:v>
                </c:pt>
                <c:pt idx="3">
                  <c:v>-62.5</c:v>
                </c:pt>
                <c:pt idx="4">
                  <c:v>-87.1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9-4666-816E-2D96C599B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9-4666-816E-2D96C599B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-793</c:v>
                </c:pt>
                <c:pt idx="1">
                  <c:v>-1307</c:v>
                </c:pt>
                <c:pt idx="2">
                  <c:v>-2274</c:v>
                </c:pt>
                <c:pt idx="3">
                  <c:v>-2294</c:v>
                </c:pt>
                <c:pt idx="4">
                  <c:v>-2597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B-4E11-B4CD-A1FA8172E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B-4E11-B4CD-A1FA8172E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U10" zoomScale="85" zoomScaleNormal="85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東観音町駐車場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504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86.1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76.5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63.8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61.6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53.5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127.8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125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119.4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111.1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91.7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-16.100000000000001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-30.7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-56.6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-62.5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-87.1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-793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-1307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-2274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-2294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-2597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47544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AVEAzCSECA0t6Q7L5hK3u2ofdKPzyjjBaJTA36CcSpmLCxf450MNdHWt17oa1tk9kH5RTSQxbe36Fdx0dxX4w==" saltValue="scFNJ25MXSbhkfBkqu2NM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89</v>
      </c>
      <c r="CD5" s="59" t="s">
        <v>101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102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100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100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103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20</v>
      </c>
      <c r="H6" s="60" t="str">
        <f>SUBSTITUTE(H8,"　","")</f>
        <v>広島県広島市</v>
      </c>
      <c r="I6" s="60" t="str">
        <f t="shared" si="1"/>
        <v>東観音町駐車場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公共施設</v>
      </c>
      <c r="T6" s="62" t="str">
        <f t="shared" si="1"/>
        <v>無</v>
      </c>
      <c r="U6" s="63">
        <f t="shared" si="1"/>
        <v>504</v>
      </c>
      <c r="V6" s="63">
        <f t="shared" si="1"/>
        <v>36</v>
      </c>
      <c r="W6" s="63">
        <f t="shared" si="1"/>
        <v>200</v>
      </c>
      <c r="X6" s="62" t="str">
        <f t="shared" si="1"/>
        <v>利用料金制</v>
      </c>
      <c r="Y6" s="64">
        <f>IF(Y8="-",NA(),Y8)</f>
        <v>86.1</v>
      </c>
      <c r="Z6" s="64">
        <f t="shared" ref="Z6:AH6" si="2">IF(Z8="-",NA(),Z8)</f>
        <v>76.5</v>
      </c>
      <c r="AA6" s="64">
        <f t="shared" si="2"/>
        <v>63.8</v>
      </c>
      <c r="AB6" s="64">
        <f t="shared" si="2"/>
        <v>61.6</v>
      </c>
      <c r="AC6" s="64">
        <f t="shared" si="2"/>
        <v>53.5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-16.100000000000001</v>
      </c>
      <c r="BG6" s="64">
        <f t="shared" ref="BG6:BO6" si="5">IF(BG8="-",NA(),BG8)</f>
        <v>-30.7</v>
      </c>
      <c r="BH6" s="64">
        <f t="shared" si="5"/>
        <v>-56.6</v>
      </c>
      <c r="BI6" s="64">
        <f t="shared" si="5"/>
        <v>-62.5</v>
      </c>
      <c r="BJ6" s="64">
        <f t="shared" si="5"/>
        <v>-87.1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-793</v>
      </c>
      <c r="BR6" s="65">
        <f t="shared" ref="BR6:BZ6" si="6">IF(BR8="-",NA(),BR8)</f>
        <v>-1307</v>
      </c>
      <c r="BS6" s="65">
        <f t="shared" si="6"/>
        <v>-2274</v>
      </c>
      <c r="BT6" s="65">
        <f t="shared" si="6"/>
        <v>-2294</v>
      </c>
      <c r="BU6" s="65">
        <f t="shared" si="6"/>
        <v>-2597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0</v>
      </c>
      <c r="CN6" s="63">
        <f t="shared" si="7"/>
        <v>47544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127.8</v>
      </c>
      <c r="DL6" s="64">
        <f t="shared" ref="DL6:DT6" si="9">IF(DL8="-",NA(),DL8)</f>
        <v>125</v>
      </c>
      <c r="DM6" s="64">
        <f t="shared" si="9"/>
        <v>119.4</v>
      </c>
      <c r="DN6" s="64">
        <f t="shared" si="9"/>
        <v>111.1</v>
      </c>
      <c r="DO6" s="64">
        <f t="shared" si="9"/>
        <v>91.7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105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20</v>
      </c>
      <c r="H7" s="60" t="str">
        <f t="shared" si="10"/>
        <v>広島県　広島市</v>
      </c>
      <c r="I7" s="60" t="str">
        <f t="shared" si="10"/>
        <v>東観音町駐車場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504</v>
      </c>
      <c r="V7" s="63">
        <f t="shared" si="10"/>
        <v>36</v>
      </c>
      <c r="W7" s="63">
        <f t="shared" si="10"/>
        <v>200</v>
      </c>
      <c r="X7" s="62" t="str">
        <f t="shared" si="10"/>
        <v>利用料金制</v>
      </c>
      <c r="Y7" s="64">
        <f>Y8</f>
        <v>86.1</v>
      </c>
      <c r="Z7" s="64">
        <f t="shared" ref="Z7:AH7" si="11">Z8</f>
        <v>76.5</v>
      </c>
      <c r="AA7" s="64">
        <f t="shared" si="11"/>
        <v>63.8</v>
      </c>
      <c r="AB7" s="64">
        <f t="shared" si="11"/>
        <v>61.6</v>
      </c>
      <c r="AC7" s="64">
        <f t="shared" si="11"/>
        <v>53.5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-16.100000000000001</v>
      </c>
      <c r="BG7" s="64">
        <f t="shared" ref="BG7:BO7" si="14">BG8</f>
        <v>-30.7</v>
      </c>
      <c r="BH7" s="64">
        <f t="shared" si="14"/>
        <v>-56.6</v>
      </c>
      <c r="BI7" s="64">
        <f t="shared" si="14"/>
        <v>-62.5</v>
      </c>
      <c r="BJ7" s="64">
        <f t="shared" si="14"/>
        <v>-87.1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-793</v>
      </c>
      <c r="BR7" s="65">
        <f t="shared" ref="BR7:BZ7" si="15">BR8</f>
        <v>-1307</v>
      </c>
      <c r="BS7" s="65">
        <f t="shared" si="15"/>
        <v>-2274</v>
      </c>
      <c r="BT7" s="65">
        <f t="shared" si="15"/>
        <v>-2294</v>
      </c>
      <c r="BU7" s="65">
        <f t="shared" si="15"/>
        <v>-2597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104</v>
      </c>
      <c r="CL7" s="61"/>
      <c r="CM7" s="63">
        <f>CM8</f>
        <v>0</v>
      </c>
      <c r="CN7" s="63">
        <f>CN8</f>
        <v>47544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127.8</v>
      </c>
      <c r="DL7" s="64">
        <f t="shared" ref="DL7:DT7" si="17">DL8</f>
        <v>125</v>
      </c>
      <c r="DM7" s="64">
        <f t="shared" si="17"/>
        <v>119.4</v>
      </c>
      <c r="DN7" s="64">
        <f t="shared" si="17"/>
        <v>111.1</v>
      </c>
      <c r="DO7" s="64">
        <f t="shared" si="17"/>
        <v>91.7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20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34</v>
      </c>
      <c r="S8" s="69" t="s">
        <v>118</v>
      </c>
      <c r="T8" s="69" t="s">
        <v>119</v>
      </c>
      <c r="U8" s="70">
        <v>504</v>
      </c>
      <c r="V8" s="70">
        <v>36</v>
      </c>
      <c r="W8" s="70">
        <v>200</v>
      </c>
      <c r="X8" s="69" t="s">
        <v>120</v>
      </c>
      <c r="Y8" s="71">
        <v>86.1</v>
      </c>
      <c r="Z8" s="71">
        <v>76.5</v>
      </c>
      <c r="AA8" s="71">
        <v>63.8</v>
      </c>
      <c r="AB8" s="71">
        <v>61.6</v>
      </c>
      <c r="AC8" s="71">
        <v>53.5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-16.100000000000001</v>
      </c>
      <c r="BG8" s="71">
        <v>-30.7</v>
      </c>
      <c r="BH8" s="71">
        <v>-56.6</v>
      </c>
      <c r="BI8" s="71">
        <v>-62.5</v>
      </c>
      <c r="BJ8" s="71">
        <v>-87.1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-793</v>
      </c>
      <c r="BR8" s="72">
        <v>-1307</v>
      </c>
      <c r="BS8" s="72">
        <v>-2274</v>
      </c>
      <c r="BT8" s="73">
        <v>-2294</v>
      </c>
      <c r="BU8" s="73">
        <v>-2597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>
        <v>47544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127.8</v>
      </c>
      <c r="DL8" s="71">
        <v>125</v>
      </c>
      <c r="DM8" s="71">
        <v>119.4</v>
      </c>
      <c r="DN8" s="71">
        <v>111.1</v>
      </c>
      <c r="DO8" s="71">
        <v>91.7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cp:lastPrinted>2022-01-27T01:27:21Z</cp:lastPrinted>
  <dcterms:created xsi:type="dcterms:W3CDTF">2021-12-17T06:06:51Z</dcterms:created>
  <dcterms:modified xsi:type="dcterms:W3CDTF">2022-01-27T01:31:04Z</dcterms:modified>
  <cp:category/>
</cp:coreProperties>
</file>