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Fh2QhiNpTJcEXKU+pKJLeEG0Se1qykzw8EBvc4r1seBSjXsrapg+NvpWZmSVIWEk7eXLyrl5O/xi+5ZjyAZ86Q==" workbookSaltValue="2tUToBhFC2rUT1SDYLBks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CS30" i="4"/>
  <c r="MA51" i="4"/>
  <c r="HJ30" i="4"/>
  <c r="BZ76" i="4"/>
  <c r="C11" i="5"/>
  <c r="D11" i="5"/>
  <c r="E11" i="5"/>
  <c r="B11" i="5"/>
  <c r="BK76" i="4" l="1"/>
  <c r="LH51" i="4"/>
  <c r="LT76" i="4"/>
  <c r="LH30" i="4"/>
  <c r="GQ51" i="4"/>
  <c r="IE76" i="4"/>
  <c r="BZ51" i="4"/>
  <c r="GQ30" i="4"/>
  <c r="BZ30" i="4"/>
  <c r="BG30" i="4"/>
  <c r="KO51" i="4"/>
  <c r="FX30" i="4"/>
  <c r="AV76" i="4"/>
  <c r="KO30" i="4"/>
  <c r="BG51" i="4"/>
  <c r="LE76" i="4"/>
  <c r="FX51" i="4"/>
  <c r="HP76" i="4"/>
  <c r="HA76" i="4"/>
  <c r="AN51" i="4"/>
  <c r="FE30" i="4"/>
  <c r="FE51" i="4"/>
  <c r="AN30" i="4"/>
  <c r="KP76" i="4"/>
  <c r="JV30" i="4"/>
  <c r="AG76" i="4"/>
  <c r="JV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<sst xmlns="http://schemas.openxmlformats.org/spreadsheetml/2006/main" count="278" uniqueCount="141">
  <si>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</si>
  <si>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</si>
  <si>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</si>
  <si>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</si>
  <si>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</si>
  <si>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</si>
  <si>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</si>
  <si>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</si>
  <si>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</si>
  <si>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</si>
  <si>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</si>
  <si>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</si>
  <si>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</si>
  <si>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</si>
  <si>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</si>
  <si>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</si>
  <si>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</si>
  <si>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</si>
  <si>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</si>
  <si>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</si>
  <si>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</si>
  <si>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</si>
  <si>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</si>
  <si>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</si>
  <si>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</si>
  <si>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</si>
  <si>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</si>
  <si>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</si>
  <si>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</si>
  <si>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</si>
  <si>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</si>
  <si>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</si>
  <si>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</si>
  <si>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</si>
  <si>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</si>
  <si>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</si>
  <si>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</si>
  <si>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</si>
  <si>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</si>
  <si>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</si>
  <si>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</si>
  <si>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</si>
  <si>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</si>
  <si>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</si>
  <si>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</si>
  <si>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</si>
  <si>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</si>
  <si>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</si>
  <si>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</si>
  <si>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</si>
  <si>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</si>
  <si>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</si>
  <si>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</si>
  <si>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</si>
  <si>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</si>
  <si>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</si>
  <si>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</si>
  <si>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</si>
  <si>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</si>
  <si>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</si>
  <si>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</si>
  <si>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</si>
  <si>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</si>
  <si>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</si>
  <si>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</si>
  <si>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</si>
  <si>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</si>
  <si>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</si>
  <si>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</si>
  <si>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</si>
  <si>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</si>
  <si>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</si>
  <si>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</si>
  <si>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</si>
  <si>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</si>
  <si>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</si>
  <si>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</si>
  <si>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</si>
  <si>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</si>
  <si>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</si>
  <si>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</si>
  <si>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</si>
  <si>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</si>
  <si>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</si>
  <si>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</si>
  <si>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</si>
  <si>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</si>
  <si>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</si>
  <si>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</si>
  <si>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</si>
  <si>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</si>
  <si>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</si>
  <si>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</si>
  <si>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</si>
  <si>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</si>
  <si>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</si>
  <si>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</si>
  <si>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</si>
  <si>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</si>
  <si>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</si>
  <si>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</si>
  <si>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</si>
  <si>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</si>
  <si>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</si>
  <si>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</si>
  <si>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</si>
  <si>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</si>
  <si>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</si>
  <si>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</si>
  <si>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</si>
  <si>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</si>
  <si>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</si>
  <si>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</si>
  <si>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</si>
  <si>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</si>
  <si>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</si>
  <si>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</si>
  <si>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</si>
  <si>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</si>
  <si>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広島県　広島市</t>
  </si>
  <si>
    <t>西新天地駐車場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</si>
  <si>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</si>
  <si>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</si>
  <si>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</si>
  <si>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</si>
  <si>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</si>
  <si>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</si>
  <si>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</si>
  <si>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</si>
  <si>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</si>
  <si>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</si>
  <si>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</si>
  <si>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</si>
  <si>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</si>
  <si>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</si>
  <si>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</si>
  <si>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</si>
  <si>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道路附属物駐車場です。
⑧設備投資見込額
　今後、老朽化した機器の改修工事のため設備投資を行う見込みです。
⑩企業債残高対料金収入比率
　類似施設平均値を下回っています。駐車場整備時に起債した公債費の残高が年々下がるため、比率も年々低下し、令和５年度には償還が完了の予定です。</t>
    <rPh sb="1" eb="3">
      <t>シキチ</t>
    </rPh>
    <rPh sb="4" eb="6">
      <t>チカ</t>
    </rPh>
    <rPh sb="8" eb="10">
      <t>ドウロ</t>
    </rPh>
    <rPh sb="10" eb="12">
      <t>フゾク</t>
    </rPh>
    <rPh sb="12" eb="13">
      <t>ブツ</t>
    </rPh>
    <rPh sb="13" eb="15">
      <t>チュウシャ</t>
    </rPh>
    <rPh sb="15" eb="16">
      <t>ジョウ</t>
    </rPh>
    <rPh sb="85" eb="86">
      <t>シタ</t>
    </rPh>
    <rPh sb="93" eb="95">
      <t>チュウシャ</t>
    </rPh>
    <rPh sb="95" eb="96">
      <t>ジョウ</t>
    </rPh>
    <rPh sb="96" eb="98">
      <t>セイビ</t>
    </rPh>
    <rPh sb="98" eb="99">
      <t>ジ</t>
    </rPh>
    <rPh sb="100" eb="102">
      <t>キサイ</t>
    </rPh>
    <rPh sb="104" eb="106">
      <t>コウサイ</t>
    </rPh>
    <rPh sb="106" eb="107">
      <t>ヒ</t>
    </rPh>
    <rPh sb="128" eb="130">
      <t>レイワ</t>
    </rPh>
    <phoneticPr fontId="15"/>
  </si>
  <si>
    <t>⑪稼働率
　類似施設平均値を上回っています。今後も高い稼働率が見込まれます。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6">
      <t>タカ</t>
    </rPh>
    <rPh sb="27" eb="29">
      <t>カドウ</t>
    </rPh>
    <rPh sb="29" eb="30">
      <t>リツ</t>
    </rPh>
    <rPh sb="31" eb="33">
      <t>ミコ</t>
    </rPh>
    <phoneticPr fontId="15"/>
  </si>
  <si>
    <t>　営業総利益、稼働率共に安定した駐車場です。公債の償還が完了すれば、さらに高い収益が見込まれます。引き続き、利用者の声を反映させながら運営を推進していきます。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4">
      <t>コウサイ</t>
    </rPh>
    <rPh sb="25" eb="27">
      <t>ショウカン</t>
    </rPh>
    <rPh sb="28" eb="30">
      <t>カンリョウ</t>
    </rPh>
    <rPh sb="37" eb="38">
      <t>タカ</t>
    </rPh>
    <rPh sb="39" eb="41">
      <t>シュウエキ</t>
    </rPh>
    <rPh sb="42" eb="44">
      <t>ミコ</t>
    </rPh>
    <rPh sb="49" eb="50">
      <t>ヒ</t>
    </rPh>
    <rPh sb="51" eb="52">
      <t>ツヅ</t>
    </rPh>
    <rPh sb="54" eb="57">
      <t>リヨウシャ</t>
    </rPh>
    <rPh sb="58" eb="59">
      <t>コエ</t>
    </rPh>
    <rPh sb="60" eb="62">
      <t>ハンエイ</t>
    </rPh>
    <rPh sb="67" eb="69">
      <t>ウンエイ</t>
    </rPh>
    <rPh sb="70" eb="72">
      <t>スイシン</t>
    </rPh>
    <phoneticPr fontId="15"/>
  </si>
  <si>
    <t>①収益的収支比率
　類似施設平均値を大幅に上回っており、黒字で推移しています。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79">
      <t>タカ</t>
    </rPh>
    <rPh sb="180" eb="183">
      <t>シュウエキセイ</t>
    </rPh>
    <rPh sb="184" eb="186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</si>
</sst>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256.89999999999998</c:v>
                </c:pt>
                <c:pt idx="1">
                  <c:v>285</c:v>
                </c:pt>
                <c:pt idx="2">
                  <c:v>258.5</c:v>
                </c:pt>
                <c:pt idx="3">
                  <c:v>266.3</c:v>
                </c:pt>
                <c:pt idx="4">
                  <c:v>214.7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F-486E-925A-B61B5B3A8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F-486E-925A-B61B5B3A8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10.1</c:v>
                </c:pt>
                <c:pt idx="2">
                  <c:v>8.5</c:v>
                </c:pt>
                <c:pt idx="3">
                  <c:v>8.8000000000000007</c:v>
                </c:pt>
                <c:pt idx="4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7-4112-BE1F-BE0966FA3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7-4112-BE1F-BE0966FA3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3CB-4C43-8143-D05A45633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B-4C43-8143-D05A45633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B44-456D-AE4B-C2FD83E87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4-456D-AE4B-C2FD83E87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5-4A3D-AEE0-E87CC914C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5-4A3D-AEE0-E87CC914C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5-42FE-92BB-92F727340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5-42FE-92BB-92F727340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363.2</c:v>
                </c:pt>
                <c:pt idx="1">
                  <c:v>351.6</c:v>
                </c:pt>
                <c:pt idx="2">
                  <c:v>350.5</c:v>
                </c:pt>
                <c:pt idx="3">
                  <c:v>258.89999999999998</c:v>
                </c:pt>
                <c:pt idx="4">
                  <c:v>258.89999999999998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9-45D4-AD00-C19554127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9-45D4-AD00-C19554127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66.8</c:v>
                </c:pt>
                <c:pt idx="2">
                  <c:v>63.3</c:v>
                </c:pt>
                <c:pt idx="3">
                  <c:v>64.8</c:v>
                </c:pt>
                <c:pt idx="4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6-48B7-88AB-F49D0D71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6-48B7-88AB-F49D0D71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59966</c:v>
                </c:pt>
                <c:pt idx="1">
                  <c:v>62018</c:v>
                </c:pt>
                <c:pt idx="2">
                  <c:v>56775</c:v>
                </c:pt>
                <c:pt idx="3">
                  <c:v>44100</c:v>
                </c:pt>
                <c:pt idx="4">
                  <c:v>43366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7-4998-BF0E-19C404254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7-4998-BF0E-19C404254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J51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西新天地駐車場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4477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140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256.89999999999998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285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258.5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266.3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214.7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363.2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351.6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350.5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258.89999999999998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258.89999999999998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206.5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124.4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126.3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121.8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100.6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17.100000000000001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16.899999999999999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12.1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9.8000000000000007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184.7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188.2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137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138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62.9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66.8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63.3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64.8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54.7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59966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62018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56775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44100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43366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158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117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96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9617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11.7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2.2000000000000002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-74.8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37773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33351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18755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16100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4993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139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61060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11.6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10.1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8.5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8.8000000000000007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5.6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320.39999999999998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243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193.1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163.69999999999999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117.8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5m1QGi/i9JK3wx1y3goHzX7nnMJNGQfmsMjyOT5u2n/higKyIxCb0XuPIOUEABVbS3jGqepti2TtuIaXLmqJg==" saltValue="pksRigVXdXalCI2GHHZiM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100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102</v>
      </c>
      <c r="AV5" s="59" t="s">
        <v>103</v>
      </c>
      <c r="AW5" s="59" t="s">
        <v>99</v>
      </c>
      <c r="AX5" s="59" t="s">
        <v>104</v>
      </c>
      <c r="AY5" s="59" t="s">
        <v>105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102</v>
      </c>
      <c r="BG5" s="59" t="s">
        <v>89</v>
      </c>
      <c r="BH5" s="59" t="s">
        <v>99</v>
      </c>
      <c r="BI5" s="59" t="s">
        <v>104</v>
      </c>
      <c r="BJ5" s="59" t="s">
        <v>105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102</v>
      </c>
      <c r="BR5" s="59" t="s">
        <v>106</v>
      </c>
      <c r="BS5" s="59" t="s">
        <v>90</v>
      </c>
      <c r="BT5" s="59" t="s">
        <v>91</v>
      </c>
      <c r="BU5" s="59" t="s">
        <v>105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107</v>
      </c>
      <c r="CC5" s="59" t="s">
        <v>108</v>
      </c>
      <c r="CD5" s="59" t="s">
        <v>90</v>
      </c>
      <c r="CE5" s="59" t="s">
        <v>100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102</v>
      </c>
      <c r="CP5" s="59" t="s">
        <v>108</v>
      </c>
      <c r="CQ5" s="59" t="s">
        <v>109</v>
      </c>
      <c r="CR5" s="59" t="s">
        <v>110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111</v>
      </c>
      <c r="DB5" s="59" t="s">
        <v>109</v>
      </c>
      <c r="DC5" s="59" t="s">
        <v>104</v>
      </c>
      <c r="DD5" s="59" t="s">
        <v>105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102</v>
      </c>
      <c r="DL5" s="59" t="s">
        <v>89</v>
      </c>
      <c r="DM5" s="59" t="s">
        <v>99</v>
      </c>
      <c r="DN5" s="59" t="s">
        <v>110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112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21</v>
      </c>
      <c r="H6" s="60" t="str">
        <f>SUBSTITUTE(H8,"　","")</f>
        <v>広島県広島市</v>
      </c>
      <c r="I6" s="60" t="str">
        <f t="shared" si="1"/>
        <v>西新天地駐車場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27</v>
      </c>
      <c r="S6" s="62" t="str">
        <f t="shared" si="1"/>
        <v>商業施設</v>
      </c>
      <c r="T6" s="62" t="str">
        <f t="shared" si="1"/>
        <v>無</v>
      </c>
      <c r="U6" s="63">
        <f t="shared" si="1"/>
        <v>4477</v>
      </c>
      <c r="V6" s="63">
        <f t="shared" si="1"/>
        <v>95</v>
      </c>
      <c r="W6" s="63">
        <f t="shared" si="1"/>
        <v>400</v>
      </c>
      <c r="X6" s="62" t="str">
        <f t="shared" si="1"/>
        <v>利用料金制</v>
      </c>
      <c r="Y6" s="64">
        <f>IF(Y8="-",NA(),Y8)</f>
        <v>256.89999999999998</v>
      </c>
      <c r="Z6" s="64">
        <f t="shared" ref="Z6:AH6" si="2">IF(Z8="-",NA(),Z8)</f>
        <v>285</v>
      </c>
      <c r="AA6" s="64">
        <f t="shared" si="2"/>
        <v>258.5</v>
      </c>
      <c r="AB6" s="64">
        <f t="shared" si="2"/>
        <v>266.3</v>
      </c>
      <c r="AC6" s="64">
        <f t="shared" si="2"/>
        <v>214.7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62.9</v>
      </c>
      <c r="BG6" s="64">
        <f t="shared" ref="BG6:BO6" si="5">IF(BG8="-",NA(),BG8)</f>
        <v>66.8</v>
      </c>
      <c r="BH6" s="64">
        <f t="shared" si="5"/>
        <v>63.3</v>
      </c>
      <c r="BI6" s="64">
        <f t="shared" si="5"/>
        <v>64.8</v>
      </c>
      <c r="BJ6" s="64">
        <f t="shared" si="5"/>
        <v>54.7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59966</v>
      </c>
      <c r="BR6" s="65">
        <f t="shared" ref="BR6:BZ6" si="6">IF(BR8="-",NA(),BR8)</f>
        <v>62018</v>
      </c>
      <c r="BS6" s="65">
        <f t="shared" si="6"/>
        <v>56775</v>
      </c>
      <c r="BT6" s="65">
        <f t="shared" si="6"/>
        <v>44100</v>
      </c>
      <c r="BU6" s="65">
        <f t="shared" si="6"/>
        <v>43366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>
        <f t="shared" si="7"/>
        <v>61060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11.6</v>
      </c>
      <c r="DA6" s="64">
        <f t="shared" ref="DA6:DI6" si="8">IF(DA8="-",NA(),DA8)</f>
        <v>10.1</v>
      </c>
      <c r="DB6" s="64">
        <f t="shared" si="8"/>
        <v>8.5</v>
      </c>
      <c r="DC6" s="64">
        <f t="shared" si="8"/>
        <v>8.8000000000000007</v>
      </c>
      <c r="DD6" s="64">
        <f t="shared" si="8"/>
        <v>5.6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363.2</v>
      </c>
      <c r="DL6" s="64">
        <f t="shared" ref="DL6:DT6" si="9">IF(DL8="-",NA(),DL8)</f>
        <v>351.6</v>
      </c>
      <c r="DM6" s="64">
        <f t="shared" si="9"/>
        <v>350.5</v>
      </c>
      <c r="DN6" s="64">
        <f t="shared" si="9"/>
        <v>258.89999999999998</v>
      </c>
      <c r="DO6" s="64">
        <f t="shared" si="9"/>
        <v>258.89999999999998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115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21</v>
      </c>
      <c r="H7" s="60" t="str">
        <f t="shared" si="10"/>
        <v>広島県　広島市</v>
      </c>
      <c r="I7" s="60" t="str">
        <f t="shared" si="10"/>
        <v>西新天地駐車場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27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4477</v>
      </c>
      <c r="V7" s="63">
        <f t="shared" si="10"/>
        <v>95</v>
      </c>
      <c r="W7" s="63">
        <f t="shared" si="10"/>
        <v>400</v>
      </c>
      <c r="X7" s="62" t="str">
        <f t="shared" si="10"/>
        <v>利用料金制</v>
      </c>
      <c r="Y7" s="64">
        <f>Y8</f>
        <v>256.89999999999998</v>
      </c>
      <c r="Z7" s="64">
        <f t="shared" ref="Z7:AH7" si="11">Z8</f>
        <v>285</v>
      </c>
      <c r="AA7" s="64">
        <f t="shared" si="11"/>
        <v>258.5</v>
      </c>
      <c r="AB7" s="64">
        <f t="shared" si="11"/>
        <v>266.3</v>
      </c>
      <c r="AC7" s="64">
        <f t="shared" si="11"/>
        <v>214.7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62.9</v>
      </c>
      <c r="BG7" s="64">
        <f t="shared" ref="BG7:BO7" si="14">BG8</f>
        <v>66.8</v>
      </c>
      <c r="BH7" s="64">
        <f t="shared" si="14"/>
        <v>63.3</v>
      </c>
      <c r="BI7" s="64">
        <f t="shared" si="14"/>
        <v>64.8</v>
      </c>
      <c r="BJ7" s="64">
        <f t="shared" si="14"/>
        <v>54.7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59966</v>
      </c>
      <c r="BR7" s="65">
        <f t="shared" ref="BR7:BZ7" si="15">BR8</f>
        <v>62018</v>
      </c>
      <c r="BS7" s="65">
        <f t="shared" si="15"/>
        <v>56775</v>
      </c>
      <c r="BT7" s="65">
        <f t="shared" si="15"/>
        <v>44100</v>
      </c>
      <c r="BU7" s="65">
        <f t="shared" si="15"/>
        <v>43366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117</v>
      </c>
      <c r="CL7" s="61"/>
      <c r="CM7" s="63">
        <f>CM8</f>
        <v>0</v>
      </c>
      <c r="CN7" s="63">
        <f>CN8</f>
        <v>61060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118</v>
      </c>
      <c r="CY7" s="61"/>
      <c r="CZ7" s="64">
        <f>CZ8</f>
        <v>11.6</v>
      </c>
      <c r="DA7" s="64">
        <f t="shared" ref="DA7:DI7" si="16">DA8</f>
        <v>10.1</v>
      </c>
      <c r="DB7" s="64">
        <f t="shared" si="16"/>
        <v>8.5</v>
      </c>
      <c r="DC7" s="64">
        <f t="shared" si="16"/>
        <v>8.8000000000000007</v>
      </c>
      <c r="DD7" s="64">
        <f t="shared" si="16"/>
        <v>5.6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363.2</v>
      </c>
      <c r="DL7" s="64">
        <f t="shared" ref="DL7:DT7" si="17">DL8</f>
        <v>351.6</v>
      </c>
      <c r="DM7" s="64">
        <f t="shared" si="17"/>
        <v>350.5</v>
      </c>
      <c r="DN7" s="64">
        <f t="shared" si="17"/>
        <v>258.89999999999998</v>
      </c>
      <c r="DO7" s="64">
        <f t="shared" si="17"/>
        <v>258.89999999999998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21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27</v>
      </c>
      <c r="S8" s="69" t="s">
        <v>129</v>
      </c>
      <c r="T8" s="69" t="s">
        <v>130</v>
      </c>
      <c r="U8" s="70">
        <v>4477</v>
      </c>
      <c r="V8" s="70">
        <v>95</v>
      </c>
      <c r="W8" s="70">
        <v>400</v>
      </c>
      <c r="X8" s="69" t="s">
        <v>131</v>
      </c>
      <c r="Y8" s="71">
        <v>256.89999999999998</v>
      </c>
      <c r="Z8" s="71">
        <v>285</v>
      </c>
      <c r="AA8" s="71">
        <v>258.5</v>
      </c>
      <c r="AB8" s="71">
        <v>266.3</v>
      </c>
      <c r="AC8" s="71">
        <v>214.7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62.9</v>
      </c>
      <c r="BG8" s="71">
        <v>66.8</v>
      </c>
      <c r="BH8" s="71">
        <v>63.3</v>
      </c>
      <c r="BI8" s="71">
        <v>64.8</v>
      </c>
      <c r="BJ8" s="71">
        <v>54.7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59966</v>
      </c>
      <c r="BR8" s="72">
        <v>62018</v>
      </c>
      <c r="BS8" s="72">
        <v>56775</v>
      </c>
      <c r="BT8" s="73">
        <v>44100</v>
      </c>
      <c r="BU8" s="73">
        <v>43366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0</v>
      </c>
      <c r="CN8" s="70">
        <v>61060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11.6</v>
      </c>
      <c r="DA8" s="71">
        <v>10.1</v>
      </c>
      <c r="DB8" s="71">
        <v>8.5</v>
      </c>
      <c r="DC8" s="71">
        <v>8.8000000000000007</v>
      </c>
      <c r="DD8" s="71">
        <v>5.6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363.2</v>
      </c>
      <c r="DL8" s="71">
        <v>351.6</v>
      </c>
      <c r="DM8" s="71">
        <v>350.5</v>
      </c>
      <c r="DN8" s="71">
        <v>258.89999999999998</v>
      </c>
      <c r="DO8" s="71">
        <v>258.89999999999998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dcterms:created xsi:type="dcterms:W3CDTF">2021-12-17T06:06:52Z</dcterms:created>
  <dcterms:modified xsi:type="dcterms:W3CDTF">2022-01-25T08:45:24Z</dcterms:modified>
  <cp:category/>
</cp:coreProperties>
</file>