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10　分析表（最終・公表版）\R2\401005北九州市\"/>
    </mc:Choice>
  </mc:AlternateContent>
  <xr:revisionPtr revIDLastSave="0" documentId="13_ncr:1_{B1616BCB-108E-4FEA-976B-46721CF7267B}" xr6:coauthVersionLast="36" xr6:coauthVersionMax="36" xr10:uidLastSave="{00000000-0000-0000-0000-000000000000}"/>
  <workbookProtection workbookAlgorithmName="SHA-512" workbookHashValue="fwgpQOfsRy+TeNhNqFVIBRFS5UdaOBspKsellZBso4h8bPtB79H+sDBOJhOoJGUD7ul+xu6Os1HvveOHxDeLMw==" workbookSaltValue="2Ne9bOH1g6twdVPCXQm0lw==" workbookSpinCount="100000" lockStructure="1"/>
  <bookViews>
    <workbookView xWindow="0" yWindow="0" windowWidth="19200" windowHeight="809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F16" i="4" s="1"/>
  <c r="AP6" i="5"/>
  <c r="AO6" i="5"/>
  <c r="L15" i="4" s="1"/>
  <c r="AN6" i="5"/>
  <c r="J15" i="4" s="1"/>
  <c r="AM6" i="5"/>
  <c r="AL6" i="5"/>
  <c r="AK6" i="5"/>
  <c r="N14" i="4" s="1"/>
  <c r="AJ6" i="5"/>
  <c r="L14" i="4" s="1"/>
  <c r="AI6" i="5"/>
  <c r="J14" i="4" s="1"/>
  <c r="AH6" i="5"/>
  <c r="AG6" i="5"/>
  <c r="F14" i="4" s="1"/>
  <c r="AF6" i="5"/>
  <c r="N13" i="4" s="1"/>
  <c r="AE6" i="5"/>
  <c r="AD6" i="5"/>
  <c r="AC6" i="5"/>
  <c r="H13" i="4" s="1"/>
  <c r="AB6" i="5"/>
  <c r="F13" i="4" s="1"/>
  <c r="AA6" i="5"/>
  <c r="N12" i="4" s="1"/>
  <c r="Z6" i="5"/>
  <c r="Y6" i="5"/>
  <c r="J12" i="4" s="1"/>
  <c r="X6" i="5"/>
  <c r="H12" i="4" s="1"/>
  <c r="W6" i="5"/>
  <c r="V6" i="5"/>
  <c r="U6" i="5"/>
  <c r="T6" i="5"/>
  <c r="N7" i="4" s="1"/>
  <c r="S6" i="5"/>
  <c r="R6" i="5"/>
  <c r="Q6" i="5"/>
  <c r="B7" i="4" s="1"/>
  <c r="P6" i="5"/>
  <c r="N5" i="4" s="1"/>
  <c r="O6" i="5"/>
  <c r="N6" i="5"/>
  <c r="M6" i="5"/>
  <c r="FT8" i="5" s="1"/>
  <c r="L6" i="5"/>
  <c r="K6" i="5"/>
  <c r="J3" i="4" s="1"/>
  <c r="J6" i="5"/>
  <c r="I6" i="5"/>
  <c r="B3" i="4" s="1"/>
  <c r="H6" i="5"/>
  <c r="B1" i="4" s="1"/>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N16" i="4"/>
  <c r="L16" i="4"/>
  <c r="N15" i="4"/>
  <c r="H15" i="4"/>
  <c r="F15" i="4"/>
  <c r="H14" i="4"/>
  <c r="L13" i="4"/>
  <c r="J13" i="4"/>
  <c r="L12" i="4"/>
  <c r="F12" i="4"/>
  <c r="F9" i="4"/>
  <c r="J5" i="4"/>
  <c r="F5" i="4"/>
  <c r="B5" i="4"/>
  <c r="N3" i="4"/>
  <c r="F3"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<sst xmlns="http://schemas.openxmlformats.org/spreadsheetml/2006/main" count="989" uniqueCount="289">
  <si>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</si>
  <si>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</si>
  <si>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</si>
  <si>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</si>
  <si>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</si>
  <si>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</si>
  <si>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</si>
  <si>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</si>
  <si>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剰余金については、大規模修繕や施設障害など不測の事態に備えて留保している。
留保外分については、以下の通り。
○公債償還のための積立金
○一般会計への繰出金（売電収入の一部を活用して、市民生活の向上に繋がる事業を一般会計において実施）</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</si>
  <si>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</si>
  <si>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</si>
  <si>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</si>
  <si>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</si>
  <si>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</si>
  <si>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</si>
  <si>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</si>
  <si>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</si>
  <si>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</si>
  <si>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</si>
  <si>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</si>
  <si>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</si>
  <si>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</si>
  <si>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</si>
  <si>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</si>
  <si>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</si>
  <si>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</si>
  <si>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</si>
  <si>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</si>
  <si>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</si>
  <si>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</si>
  <si>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</si>
  <si>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</si>
  <si>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</si>
  <si>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</si>
  <si>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</si>
  <si>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</si>
  <si>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</si>
  <si>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</si>
  <si>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</si>
  <si>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</si>
  <si>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</si>
  <si>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</si>
  <si>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</si>
  <si>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</si>
  <si>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</si>
  <si>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</si>
  <si>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</si>
  <si>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</si>
  <si>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</si>
  <si>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</si>
  <si>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</si>
  <si>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</si>
  <si>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</si>
  <si>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</si>
  <si>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</si>
  <si>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</si>
  <si>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</si>
  <si>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</si>
  <si>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</si>
  <si>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</si>
  <si>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</si>
  <si>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</si>
  <si>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</si>
  <si>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</si>
  <si>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</si>
  <si>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</si>
  <si>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</si>
  <si>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</si>
  <si>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</si>
  <si>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</si>
  <si>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</si>
  <si>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</si>
  <si>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</si>
  <si>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</si>
  <si>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</si>
  <si>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</si>
  <si>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</si>
  <si>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</si>
  <si>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</si>
  <si>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</si>
  <si>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</si>
  <si>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</si>
  <si>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</si>
  <si>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</si>
  <si>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</si>
  <si>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</si>
  <si>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</si>
  <si>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</si>
  <si>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</si>
  <si>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</si>
  <si>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</si>
  <si>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</si>
  <si>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</si>
  <si>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</si>
  <si>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</si>
  <si>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</si>
  <si>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</si>
  <si>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</si>
  <si>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</si>
  <si>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</si>
  <si>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</si>
  <si>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</si>
  <si>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</si>
  <si>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</si>
  <si>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</si>
  <si>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</si>
  <si>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</si>
  <si>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</si>
  <si>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</si>
  <si>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</si>
  <si>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</si>
  <si>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</si>
  <si>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</si>
  <si>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</si>
  <si>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</si>
  <si>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</si>
  <si>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</si>
  <si>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</si>
  <si>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</si>
  <si>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</si>
  <si>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401005</t>
  </si>
  <si>
    <t>47</t>
  </si>
  <si>
    <t>04</t>
  </si>
  <si>
    <t>0</t>
  </si>
  <si>
    <t>000</t>
  </si>
  <si>
    <t>福岡県　北九州市</t>
  </si>
  <si>
    <t>法非適用</t>
  </si>
  <si>
    <t>電気事業</t>
  </si>
  <si>
    <t>非設置</t>
  </si>
  <si>
    <t>該当数値なし</t>
  </si>
  <si>
    <t>-</t>
  </si>
  <si>
    <t>令和４年３月３１日　※１年毎自動更新　北九州市市民太陽光発電所</t>
  </si>
  <si>
    <t>令和１５年８月３１日　北九州市市民太陽光発電所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</si>
  <si>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</si>
  <si>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</si>
  <si>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</si>
  <si>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</si>
  <si>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</si>
  <si>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</si>
  <si>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</si>
  <si>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</si>
  <si>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</si>
  <si>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</si>
  <si>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</si>
  <si>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</si>
  <si>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</si>
  <si>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</si>
  <si>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</si>
  <si>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</si>
  <si>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</si>
  <si>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</si>
  <si>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</si>
  <si>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</si>
  <si>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</si>
  <si>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</si>
  <si>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</si>
  <si>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</si>
  <si>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</si>
  <si>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</si>
  <si>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</si>
  <si>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</si>
  <si>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</si>
  <si>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</si>
  <si>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</si>
  <si>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</si>
  <si>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</si>
  <si>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</si>
  <si>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</si>
  <si>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</si>
  <si>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</si>
  <si>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</si>
  <si>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</si>
  <si>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</si>
  <si>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</si>
  <si>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</si>
  <si>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</si>
  <si>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</si>
  <si>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</si>
  <si>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</si>
  <si>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</si>
  <si>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</si>
  <si>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</si>
  <si>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</si>
  <si>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</si>
  <si>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</si>
  <si>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</si>
  <si>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</si>
  <si>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</si>
  <si>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</si>
  <si>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</si>
  <si>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</si>
  <si>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</si>
  <si>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</si>
  <si>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</si>
  <si>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</si>
  <si>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</si>
  <si>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</si>
  <si>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</si>
  <si>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</si>
  <si>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</si>
  <si>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</si>
  <si>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</si>
  <si>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</si>
  <si>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</si>
  <si>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</si>
  <si>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</si>
  <si>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</si>
  <si>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</si>
  <si>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</si>
  <si>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</si>
  <si>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</si>
  <si>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</si>
  <si>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</si>
  <si>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</si>
  <si>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</si>
  <si>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</si>
  <si>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</si>
  <si>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</si>
  <si>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</si>
  <si>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</si>
  <si>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</si>
  <si>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</si>
  <si>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</si>
  <si>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</si>
  <si>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</si>
  <si>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</si>
  <si>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</si>
  <si>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</si>
  <si>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</si>
  <si>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</si>
  <si>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</si>
  <si>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</si>
  <si>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</si>
  <si>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</si>
  <si>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</si>
  <si>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</si>
  <si>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</si>
  <si>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</si>
  <si>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</si>
  <si>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</si>
  <si>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</si>
  <si>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</si>
  <si>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</si>
  <si>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</si>
  <si>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</si>
  <si>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</si>
  <si>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</si>
  <si>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</si>
  <si>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</si>
  <si>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</si>
  <si>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</si>
  <si>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</si>
  <si>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</si>
  <si>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</si>
  <si>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</si>
  <si>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</si>
  <si>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</si>
  <si>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</si>
  <si>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</si>
  <si>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</si>
  <si>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</si>
  <si>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</si>
  <si>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</si>
  <si>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</si>
  <si>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</si>
  <si>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</si>
  <si>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</si>
  <si>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</si>
  <si>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</si>
  <si>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</si>
  <si>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</si>
  <si>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</si>
  <si>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</si>
  <si>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</si>
  <si>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</si>
  <si>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</si>
  <si>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</si>
  <si>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</si>
  <si>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</si>
  <si>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</si>
  <si>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</si>
  <si>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</si>
  <si>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</si>
  <si>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</si>
  <si>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</si>
  <si>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</si>
  <si>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太陽光発電所の経営リスクとして、経常的な収入が売電収入のみであることから、天候や発電施設の障害による発電量の低下が、発電事業の収益に大きく影響することが挙げられる。
　現状においては、剰余金の確保も順調に進んでおり、地方債償還費用は固定価格買取制度の調達期間内（H24年度～R15年度）で確保できるよう制度設計していることから、大きな経営リスクとなるものではない。
　また、本発電所は管理委託しており、現在のところ大規模な修繕が発生していないため、修繕費比率は0%となっているが、大規模な修繕が生じた場合においても、現在の売電収入の推移及び剰余金額を考慮すると、大きな経営リスクとなるものではない。</t>
    <rPh sb="10" eb="12">
      <t>ケイエイ</t>
    </rPh>
    <rPh sb="79" eb="80">
      <t>ア</t>
    </rPh>
    <rPh sb="87" eb="89">
      <t>ゲンジョウ</t>
    </rPh>
    <rPh sb="111" eb="114">
      <t>チホウサイ</t>
    </rPh>
    <rPh sb="114" eb="116">
      <t>ショウカン</t>
    </rPh>
    <rPh sb="137" eb="139">
      <t>ネンド</t>
    </rPh>
    <rPh sb="143" eb="144">
      <t>ネン</t>
    </rPh>
    <rPh sb="144" eb="145">
      <t>ド</t>
    </rPh>
    <rPh sb="170" eb="172">
      <t>ケイエイ</t>
    </rPh>
    <rPh sb="254" eb="256">
      <t>バアイ</t>
    </rPh>
    <rPh sb="262" eb="264">
      <t>ゲンザイ</t>
    </rPh>
    <rPh sb="265" eb="267">
      <t>バイデン</t>
    </rPh>
    <rPh sb="267" eb="269">
      <t>シュウニュウ</t>
    </rPh>
    <rPh sb="270" eb="272">
      <t>スイイ</t>
    </rPh>
    <rPh sb="272" eb="273">
      <t>オヨ</t>
    </rPh>
    <rPh sb="274" eb="277">
      <t>ジョウヨキン</t>
    </rPh>
    <rPh sb="277" eb="278">
      <t>ガク</t>
    </rPh>
    <rPh sb="279" eb="281">
      <t>コウリョ</t>
    </rPh>
    <rPh sb="288" eb="290">
      <t>ケイエイ</t>
    </rPh>
    <phoneticPr fontId="5"/>
  </si>
  <si>
    <t>　
　今後も現在の安定した経営を継続し、地方債償還費を確保したうえで、発電設備の大規模障害等に対応するための剰余金を確保していくことが必要である。
　なお、固定価格買取制度の調達期間後（R16年度以降）の事業の在り方については、今後、電力料収入の変動リスクも踏まえて検討する予定である。</t>
    <rPh sb="9" eb="11">
      <t>アンテイ</t>
    </rPh>
    <rPh sb="20" eb="23">
      <t>チホウサイ</t>
    </rPh>
    <rPh sb="45" eb="46">
      <t>ナド</t>
    </rPh>
    <rPh sb="97" eb="99">
      <t>ネンド</t>
    </rPh>
    <rPh sb="99" eb="101">
      <t>イコウ</t>
    </rPh>
    <rPh sb="115" eb="117">
      <t>コンゴ</t>
    </rPh>
    <phoneticPr fontId="5"/>
  </si>
  <si>
    <t xml:space="preserve">〇収益的収支比率（234.6%）
　前年度比較（R1年度-R2年度）において、数値は改善している。
　これは収入において、売電収入の増加したこと（4,500千円）、支出において、R2年度は地方債の償還（R1年度：25,000千円）がなかったことから、支出に対する収入の割合が増加したためである。
　数値は100%を維持しており、現在の経営状況は安定している。
〇営業収支比率（549.7%）
　前年度比較（R1年度-R2年度）において、数値は改善している。
　これは前年度と比べ、R2年度の売電収入が増加したこと、支出において一般会計への繰出金（市民還元事業）が減少したためである。
　数値は100%を大きく上回っており、現在の経営状況は安定している。
〇供給原価（18,779.7円）
    前年度比較（R1年度-R2年度）において、数値は減少している。
　これはR2年度の支出において、地方債の償還（R1年度：25,000千円）がなかったためである。
〇EBITDA（50,262千円）
　前年度比較（R1年度-R2年度）において増加している。
　これは前年度と比べ、R2年度の売電収入が増加したこと、支出において一般会計への繰出金（市民還元事業）が減少したためである。
</t>
    <rPh sb="39" eb="41">
      <t>スウチ</t>
    </rPh>
    <rPh sb="42" eb="44">
      <t>カイゼン</t>
    </rPh>
    <rPh sb="54" eb="56">
      <t>シュウニュウ</t>
    </rPh>
    <rPh sb="61" eb="63">
      <t>バイデン</t>
    </rPh>
    <rPh sb="63" eb="65">
      <t>シュウニュウ</t>
    </rPh>
    <rPh sb="66" eb="68">
      <t>ゾウカ</t>
    </rPh>
    <rPh sb="78" eb="80">
      <t>センエン</t>
    </rPh>
    <rPh sb="82" eb="84">
      <t>シシュツ</t>
    </rPh>
    <rPh sb="91" eb="93">
      <t>ネンド</t>
    </rPh>
    <rPh sb="94" eb="97">
      <t>チホウサイ</t>
    </rPh>
    <rPh sb="98" eb="100">
      <t>ショウカン</t>
    </rPh>
    <rPh sb="103" eb="105">
      <t>ネンド</t>
    </rPh>
    <rPh sb="112" eb="113">
      <t>セン</t>
    </rPh>
    <rPh sb="113" eb="114">
      <t>エン</t>
    </rPh>
    <rPh sb="125" eb="127">
      <t>シシュツ</t>
    </rPh>
    <rPh sb="128" eb="129">
      <t>タイ</t>
    </rPh>
    <rPh sb="131" eb="133">
      <t>シュウニュウ</t>
    </rPh>
    <rPh sb="134" eb="136">
      <t>ワリアイ</t>
    </rPh>
    <rPh sb="137" eb="139">
      <t>ゾウカ</t>
    </rPh>
    <rPh sb="149" eb="151">
      <t>スウチ</t>
    </rPh>
    <rPh sb="157" eb="159">
      <t>イジ</t>
    </rPh>
    <rPh sb="198" eb="201">
      <t>ゼンネンド</t>
    </rPh>
    <rPh sb="201" eb="203">
      <t>ヒカク</t>
    </rPh>
    <rPh sb="219" eb="221">
      <t>スウチ</t>
    </rPh>
    <rPh sb="222" eb="224">
      <t>カイゼン</t>
    </rPh>
    <rPh sb="234" eb="237">
      <t>ゼンネンド</t>
    </rPh>
    <rPh sb="238" eb="239">
      <t>クラ</t>
    </rPh>
    <rPh sb="246" eb="247">
      <t>ウ</t>
    </rPh>
    <rPh sb="251" eb="253">
      <t>ゾウカ</t>
    </rPh>
    <rPh sb="258" eb="260">
      <t>シシュツ</t>
    </rPh>
    <rPh sb="264" eb="266">
      <t>イッパン</t>
    </rPh>
    <rPh sb="266" eb="268">
      <t>カイケイ</t>
    </rPh>
    <rPh sb="270" eb="271">
      <t>ク</t>
    </rPh>
    <rPh sb="271" eb="272">
      <t>ダ</t>
    </rPh>
    <rPh sb="272" eb="273">
      <t>カネ</t>
    </rPh>
    <rPh sb="282" eb="284">
      <t>ゲンショウ</t>
    </rPh>
    <rPh sb="294" eb="296">
      <t>スウチ</t>
    </rPh>
    <rPh sb="312" eb="314">
      <t>ゲンザイ</t>
    </rPh>
    <rPh sb="330" eb="332">
      <t>キョウキュウ</t>
    </rPh>
    <rPh sb="343" eb="344">
      <t>エン</t>
    </rPh>
    <rPh sb="374" eb="376">
      <t>ゲンショウ</t>
    </rPh>
    <rPh sb="391" eb="393">
      <t>シシュツ</t>
    </rPh>
    <rPh sb="446" eb="448">
      <t>センエン</t>
    </rPh>
    <rPh sb="451" eb="454">
      <t>ゼンネンド</t>
    </rPh>
    <rPh sb="471" eb="473">
      <t>ゾウカ</t>
    </rPh>
    <rPh sb="500" eb="502">
      <t>ゾウカ</t>
    </rPh>
    <rPh sb="531" eb="53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</si>
</sst>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7" xfId="2" applyFont="1" applyFill="1" applyBorder="1" applyAlignment="1" applyProtection="1">
      <alignment horizontal="left" vertical="top" wrapText="1"/>
      <protection locked="0"/>
    </xf>
    <xf numFmtId="0" fontId="11" fillId="0" borderId="48" xfId="2" applyFont="1" applyFill="1" applyBorder="1" applyAlignment="1" applyProtection="1">
      <alignment horizontal="left" vertical="top" wrapText="1"/>
      <protection locked="0"/>
    </xf>
    <xf numFmtId="0" fontId="11"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41.9</c:v>
                </c:pt>
                <c:pt idx="1">
                  <c:v>196.6</c:v>
                </c:pt>
                <c:pt idx="2">
                  <c:v>201</c:v>
                </c:pt>
                <c:pt idx="3">
                  <c:v>104.4</c:v>
                </c:pt>
                <c:pt idx="4">
                  <c:v>234.6</c:v>
                </c:pt>
              </c:numCache>
            </c:numRef>
          </c:val>
          <c:extLst>
            <c:ext xmlns:c16="http://schemas.microsoft.com/office/drawing/2014/chart" uri="{C3380CC4-5D6E-409C-BE32-E72D297353CC}">
              <c16:uniqueId val="{00000000-45A5-4757-A206-460DADA1EE3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5A5-4757-A206-460DADA1EE3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5A5-4757-A206-460DADA1EE3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45.1</c:v>
                </c:pt>
                <c:pt idx="1">
                  <c:v>100</c:v>
                </c:pt>
                <c:pt idx="2">
                  <c:v>100</c:v>
                </c:pt>
                <c:pt idx="3">
                  <c:v>100</c:v>
                </c:pt>
                <c:pt idx="4">
                  <c:v>100</c:v>
                </c:pt>
              </c:numCache>
            </c:numRef>
          </c:val>
          <c:extLst>
            <c:ext xmlns:c16="http://schemas.microsoft.com/office/drawing/2014/chart" uri="{C3380CC4-5D6E-409C-BE32-E72D297353CC}">
              <c16:uniqueId val="{00000000-943A-46D0-A562-938A8AC1316C}"/>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943A-46D0-A562-938A8AC1316C}"/>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5-499B-8B7A-65C4503005C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5-499B-8B7A-65C4503005C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2-4EEE-8D3B-FB12F2D8EC63}"/>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2-4EEE-8D3B-FB12F2D8EC63}"/>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7-42B7-9186-8D063E5C7F36}"/>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7-42B7-9186-8D063E5C7F36}"/>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C0-43B6-BA9E-32B8901F79FC}"/>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C0-43B6-BA9E-32B8901F79FC}"/>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7-480B-9323-1F888A1B70F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7-480B-9323-1F888A1B70F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44.4</c:v>
                </c:pt>
                <c:pt idx="1">
                  <c:v>#N/A</c:v>
                </c:pt>
                <c:pt idx="2">
                  <c:v>#N/A</c:v>
                </c:pt>
                <c:pt idx="3">
                  <c:v>#N/A</c:v>
                </c:pt>
                <c:pt idx="4">
                  <c:v>#N/A</c:v>
                </c:pt>
              </c:numCache>
            </c:numRef>
          </c:val>
          <c:extLst>
            <c:ext xmlns:c16="http://schemas.microsoft.com/office/drawing/2014/chart" uri="{C3380CC4-5D6E-409C-BE32-E72D297353CC}">
              <c16:uniqueId val="{00000000-E861-495D-AD21-2625FB282C92}"/>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53.5</c:v>
                </c:pt>
                <c:pt idx="1">
                  <c:v>67.599999999999994</c:v>
                </c:pt>
                <c:pt idx="2">
                  <c:v>67.8</c:v>
                </c:pt>
                <c:pt idx="3">
                  <c:v>71</c:v>
                </c:pt>
                <c:pt idx="4">
                  <c:v>70.5</c:v>
                </c:pt>
              </c:numCache>
            </c:numRef>
          </c:val>
          <c:smooth val="0"/>
          <c:extLst>
            <c:ext xmlns:c16="http://schemas.microsoft.com/office/drawing/2014/chart" uri="{C3380CC4-5D6E-409C-BE32-E72D297353CC}">
              <c16:uniqueId val="{00000001-E861-495D-AD21-2625FB282C92}"/>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3.4</c:v>
                </c:pt>
                <c:pt idx="1">
                  <c:v>#N/A</c:v>
                </c:pt>
                <c:pt idx="2">
                  <c:v>#N/A</c:v>
                </c:pt>
                <c:pt idx="3">
                  <c:v>#N/A</c:v>
                </c:pt>
                <c:pt idx="4">
                  <c:v>#N/A</c:v>
                </c:pt>
              </c:numCache>
            </c:numRef>
          </c:val>
          <c:extLst>
            <c:ext xmlns:c16="http://schemas.microsoft.com/office/drawing/2014/chart" uri="{C3380CC4-5D6E-409C-BE32-E72D297353CC}">
              <c16:uniqueId val="{00000000-AEC9-42F4-ADEF-4970CD13011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5.5</c:v>
                </c:pt>
                <c:pt idx="1">
                  <c:v>0</c:v>
                </c:pt>
                <c:pt idx="2">
                  <c:v>0.6</c:v>
                </c:pt>
                <c:pt idx="3">
                  <c:v>0.2</c:v>
                </c:pt>
                <c:pt idx="4">
                  <c:v>0.1</c:v>
                </c:pt>
              </c:numCache>
            </c:numRef>
          </c:val>
          <c:smooth val="0"/>
          <c:extLst>
            <c:ext xmlns:c16="http://schemas.microsoft.com/office/drawing/2014/chart" uri="{C3380CC4-5D6E-409C-BE32-E72D297353CC}">
              <c16:uniqueId val="{00000001-AEC9-42F4-ADEF-4970CD13011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0</c:v>
                </c:pt>
                <c:pt idx="1">
                  <c:v>#N/A</c:v>
                </c:pt>
                <c:pt idx="2">
                  <c:v>#N/A</c:v>
                </c:pt>
                <c:pt idx="3">
                  <c:v>#N/A</c:v>
                </c:pt>
                <c:pt idx="4">
                  <c:v>#N/A</c:v>
                </c:pt>
              </c:numCache>
            </c:numRef>
          </c:val>
          <c:extLst>
            <c:ext xmlns:c16="http://schemas.microsoft.com/office/drawing/2014/chart" uri="{C3380CC4-5D6E-409C-BE32-E72D297353CC}">
              <c16:uniqueId val="{00000000-5251-40AD-87CF-DF96284DCDFD}"/>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0.5</c:v>
                </c:pt>
                <c:pt idx="1">
                  <c:v>25.6</c:v>
                </c:pt>
                <c:pt idx="2">
                  <c:v>43.5</c:v>
                </c:pt>
                <c:pt idx="3">
                  <c:v>42.8</c:v>
                </c:pt>
                <c:pt idx="4">
                  <c:v>41</c:v>
                </c:pt>
              </c:numCache>
            </c:numRef>
          </c:val>
          <c:smooth val="0"/>
          <c:extLst>
            <c:ext xmlns:c16="http://schemas.microsoft.com/office/drawing/2014/chart" uri="{C3380CC4-5D6E-409C-BE32-E72D297353CC}">
              <c16:uniqueId val="{00000001-5251-40AD-87CF-DF96284DCDFD}"/>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0-42E9-B2A8-A23C5C842CD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0-42E9-B2A8-A23C5C842CD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180.7</c:v>
                </c:pt>
                <c:pt idx="1">
                  <c:v>597.9</c:v>
                </c:pt>
                <c:pt idx="2">
                  <c:v>562.79999999999995</c:v>
                </c:pt>
                <c:pt idx="3">
                  <c:v>476.4</c:v>
                </c:pt>
                <c:pt idx="4">
                  <c:v>549.70000000000005</c:v>
                </c:pt>
              </c:numCache>
            </c:numRef>
          </c:val>
          <c:extLst>
            <c:ext xmlns:c16="http://schemas.microsoft.com/office/drawing/2014/chart" uri="{C3380CC4-5D6E-409C-BE32-E72D297353CC}">
              <c16:uniqueId val="{00000000-9529-4514-80E8-0F1E860AF33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9529-4514-80E8-0F1E860AF33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529-4514-80E8-0F1E860AF33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42.3</c:v>
                </c:pt>
                <c:pt idx="1">
                  <c:v>#N/A</c:v>
                </c:pt>
                <c:pt idx="2">
                  <c:v>#N/A</c:v>
                </c:pt>
                <c:pt idx="3">
                  <c:v>#N/A</c:v>
                </c:pt>
                <c:pt idx="4">
                  <c:v>#N/A</c:v>
                </c:pt>
              </c:numCache>
            </c:numRef>
          </c:val>
          <c:extLst>
            <c:ext xmlns:c16="http://schemas.microsoft.com/office/drawing/2014/chart" uri="{C3380CC4-5D6E-409C-BE32-E72D297353CC}">
              <c16:uniqueId val="{00000000-A718-44ED-ACC6-89E15CF3525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43.2</c:v>
                </c:pt>
                <c:pt idx="1">
                  <c:v>49.1</c:v>
                </c:pt>
                <c:pt idx="2">
                  <c:v>33.799999999999997</c:v>
                </c:pt>
                <c:pt idx="3">
                  <c:v>24</c:v>
                </c:pt>
                <c:pt idx="4">
                  <c:v>23.8</c:v>
                </c:pt>
              </c:numCache>
            </c:numRef>
          </c:val>
          <c:smooth val="0"/>
          <c:extLst>
            <c:ext xmlns:c16="http://schemas.microsoft.com/office/drawing/2014/chart" uri="{C3380CC4-5D6E-409C-BE32-E72D297353CC}">
              <c16:uniqueId val="{00000001-A718-44ED-ACC6-89E15CF3525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4-43BE-B789-7B9534A83CA9}"/>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4-43BE-B789-7B9534A83CA9}"/>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7-4139-83D0-FB1E5C6633D7}"/>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7-4139-83D0-FB1E5C6633D7}"/>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A-4EB3-8F29-E84CCA03029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A-4EB3-8F29-E84CCA03029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0-49D0-9170-7A4D7A739B3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0-49D0-9170-7A4D7A739B3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5-461D-8048-F89B700E253C}"/>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5-461D-8048-F89B700E253C}"/>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13.7</c:v>
                </c:pt>
                <c:pt idx="1">
                  <c:v>15.6</c:v>
                </c:pt>
                <c:pt idx="2">
                  <c:v>16.899999999999999</c:v>
                </c:pt>
                <c:pt idx="3">
                  <c:v>14.5</c:v>
                </c:pt>
                <c:pt idx="4">
                  <c:v>15.2</c:v>
                </c:pt>
              </c:numCache>
            </c:numRef>
          </c:val>
          <c:extLst>
            <c:ext xmlns:c16="http://schemas.microsoft.com/office/drawing/2014/chart" uri="{C3380CC4-5D6E-409C-BE32-E72D297353CC}">
              <c16:uniqueId val="{00000000-71E1-46A9-B2B4-41DF795FBFE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71E1-46A9-B2B4-41DF795FBFE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8CD-4EA1-A361-07EF427EB15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A8CD-4EA1-A361-07EF427EB15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650.5</c:v>
                </c:pt>
                <c:pt idx="1">
                  <c:v>570</c:v>
                </c:pt>
                <c:pt idx="2">
                  <c:v>524.79999999999995</c:v>
                </c:pt>
                <c:pt idx="3">
                  <c:v>424.8</c:v>
                </c:pt>
                <c:pt idx="4">
                  <c:v>402.8</c:v>
                </c:pt>
              </c:numCache>
            </c:numRef>
          </c:val>
          <c:extLst>
            <c:ext xmlns:c16="http://schemas.microsoft.com/office/drawing/2014/chart" uri="{C3380CC4-5D6E-409C-BE32-E72D297353CC}">
              <c16:uniqueId val="{00000000-3553-4D5F-A8E8-29102D5CF994}"/>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3553-4D5F-A8E8-29102D5CF994}"/>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36-4647-A6B6-C7F27AC3793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36-4647-A6B6-C7F27AC3793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A-4DCC-AF65-C213EAA90B96}"/>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A-4DCC-AF65-C213EAA90B9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20A-4DCC-AF65-C213EAA90B96}"/>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21F-49D6-9190-50AF1768027F}"/>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521F-49D6-9190-50AF1768027F}"/>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38482.9</c:v>
                </c:pt>
                <c:pt idx="1">
                  <c:v>22021.200000000001</c:v>
                </c:pt>
                <c:pt idx="2">
                  <c:v>21500.2</c:v>
                </c:pt>
                <c:pt idx="3">
                  <c:v>41662.1</c:v>
                </c:pt>
                <c:pt idx="4">
                  <c:v>18779.7</c:v>
                </c:pt>
              </c:numCache>
            </c:numRef>
          </c:val>
          <c:extLst>
            <c:ext xmlns:c16="http://schemas.microsoft.com/office/drawing/2014/chart" uri="{C3380CC4-5D6E-409C-BE32-E72D297353CC}">
              <c16:uniqueId val="{00000000-9FAD-4B22-A639-AF84FB88F81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9FAD-4B22-A639-AF84FB88F81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-2081127</c:v>
                </c:pt>
                <c:pt idx="1">
                  <c:v>45686</c:v>
                </c:pt>
                <c:pt idx="2">
                  <c:v>50363</c:v>
                </c:pt>
                <c:pt idx="3">
                  <c:v>29418</c:v>
                </c:pt>
                <c:pt idx="4">
                  <c:v>50262</c:v>
                </c:pt>
              </c:numCache>
            </c:numRef>
          </c:val>
          <c:extLst>
            <c:ext xmlns:c16="http://schemas.microsoft.com/office/drawing/2014/chart" uri="{C3380CC4-5D6E-409C-BE32-E72D297353CC}">
              <c16:uniqueId val="{00000000-7524-403B-B981-D02482B5FDCB}"/>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7524-403B-B981-D02482B5FDCB}"/>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43.5</c:v>
                </c:pt>
                <c:pt idx="1">
                  <c:v>15.6</c:v>
                </c:pt>
                <c:pt idx="2">
                  <c:v>16.899999999999999</c:v>
                </c:pt>
                <c:pt idx="3">
                  <c:v>14.5</c:v>
                </c:pt>
                <c:pt idx="4">
                  <c:v>15.2</c:v>
                </c:pt>
              </c:numCache>
            </c:numRef>
          </c:val>
          <c:extLst>
            <c:ext xmlns:c16="http://schemas.microsoft.com/office/drawing/2014/chart" uri="{C3380CC4-5D6E-409C-BE32-E72D297353CC}">
              <c16:uniqueId val="{00000000-8E15-4057-8700-DCACD84C476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E15-4057-8700-DCACD84C476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3.3</c:v>
                </c:pt>
                <c:pt idx="1">
                  <c:v>0</c:v>
                </c:pt>
                <c:pt idx="2">
                  <c:v>0</c:v>
                </c:pt>
                <c:pt idx="3">
                  <c:v>0</c:v>
                </c:pt>
                <c:pt idx="4">
                  <c:v>0</c:v>
                </c:pt>
              </c:numCache>
            </c:numRef>
          </c:val>
          <c:extLst>
            <c:ext xmlns:c16="http://schemas.microsoft.com/office/drawing/2014/chart" uri="{C3380CC4-5D6E-409C-BE32-E72D297353CC}">
              <c16:uniqueId val="{00000000-0026-4FFD-86A5-0FDD11D5562B}"/>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0026-4FFD-86A5-0FDD11D5562B}"/>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27.7</c:v>
                </c:pt>
                <c:pt idx="1">
                  <c:v>570</c:v>
                </c:pt>
                <c:pt idx="2">
                  <c:v>524.79999999999995</c:v>
                </c:pt>
                <c:pt idx="3">
                  <c:v>424.8</c:v>
                </c:pt>
                <c:pt idx="4">
                  <c:v>402.8</c:v>
                </c:pt>
              </c:numCache>
            </c:numRef>
          </c:val>
          <c:extLst>
            <c:ext xmlns:c16="http://schemas.microsoft.com/office/drawing/2014/chart" uri="{C3380CC4-5D6E-409C-BE32-E72D297353CC}">
              <c16:uniqueId val="{00000000-6E7F-4879-A193-153E21BCFD9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6E7F-4879-A193-153E21BCFD9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B-4FAE-A1AF-FB04266A6B0E}"/>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B-4FAE-A1AF-FB04266A6B0E}"/>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2555" y="7542564"/>
          <a:ext cx="5242226"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70274" y="7542564"/>
          <a:ext cx="516375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99524" y="7542564"/>
          <a:ext cx="5245401"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914499" y="7542564"/>
          <a:ext cx="5170108"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377313" y="7542564"/>
          <a:ext cx="5248575"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6881" y="12469791"/>
          <a:ext cx="5240405" cy="286586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6881" y="15490578"/>
          <a:ext cx="5240405"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6881" y="18517548"/>
          <a:ext cx="5240405"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6881" y="21520851"/>
          <a:ext cx="5240405"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6881" y="24502754"/>
          <a:ext cx="5240405"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37962" y="12469791"/>
          <a:ext cx="4733418" cy="286586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37962" y="15490578"/>
          <a:ext cx="473341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37962" y="18517548"/>
          <a:ext cx="473341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37962" y="21520851"/>
          <a:ext cx="473341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37962" y="24502754"/>
          <a:ext cx="473341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867912" y="12469791"/>
          <a:ext cx="4739766" cy="286586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867912" y="15490578"/>
          <a:ext cx="4739766"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867912" y="18517548"/>
          <a:ext cx="4739766"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867912" y="21520851"/>
          <a:ext cx="4739766"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867912" y="24502754"/>
          <a:ext cx="4739766"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198198" y="12469791"/>
          <a:ext cx="4746117" cy="286586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198198" y="15490578"/>
          <a:ext cx="4746117"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198198" y="18517548"/>
          <a:ext cx="4746117"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198198" y="21520851"/>
          <a:ext cx="4746117"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198198" y="24502754"/>
          <a:ext cx="4746117"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664020" y="12469791"/>
          <a:ext cx="4736591" cy="286586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664020" y="15490578"/>
          <a:ext cx="4736591"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664020" y="18517548"/>
          <a:ext cx="4736591"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664020" y="21520851"/>
          <a:ext cx="4736591"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664020" y="24502754"/>
          <a:ext cx="4736591"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2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3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3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3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3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3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3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3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3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3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3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4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4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4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4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4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4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4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4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4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4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5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5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5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5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5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5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5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5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5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59"/>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60"/>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61"/>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6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63"/>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64"/>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6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6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6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6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6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7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71"/>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7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election activeCell="AJ17" sqref="AJ17"/>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福岡県　北九州市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288</v>
      </c>
      <c r="AL3" s="119"/>
      <c r="AM3" s="119"/>
      <c r="AN3" s="119"/>
      <c r="AO3" s="119"/>
      <c r="AP3" s="119"/>
      <c r="AQ3" s="120"/>
    </row>
    <row r="4" spans="1:43" ht="23.15"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22</v>
      </c>
      <c r="C13" s="164"/>
      <c r="D13" s="164"/>
      <c r="E13" s="165"/>
      <c r="F13" s="161">
        <f>データ!AB6</f>
        <v>208904</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24</v>
      </c>
      <c r="C15" s="169"/>
      <c r="D15" s="169"/>
      <c r="E15" s="170"/>
      <c r="F15" s="171">
        <f>データ!AL6</f>
        <v>1797</v>
      </c>
      <c r="G15" s="171"/>
      <c r="H15" s="171">
        <f>データ!AM6</f>
        <v>2048</v>
      </c>
      <c r="I15" s="171"/>
      <c r="J15" s="171">
        <f>データ!AN6</f>
        <v>2223</v>
      </c>
      <c r="K15" s="171"/>
      <c r="L15" s="171">
        <f>データ!AO6</f>
        <v>1913</v>
      </c>
      <c r="M15" s="171"/>
      <c r="N15" s="172">
        <f>データ!AP6</f>
        <v>1993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25</v>
      </c>
      <c r="C16" s="175"/>
      <c r="D16" s="175"/>
      <c r="E16" s="176"/>
      <c r="F16" s="177">
        <f>データ!AQ6</f>
        <v>210701</v>
      </c>
      <c r="G16" s="177"/>
      <c r="H16" s="177">
        <f>データ!AR6</f>
        <v>2048</v>
      </c>
      <c r="I16" s="177"/>
      <c r="J16" s="177">
        <f>データ!AS6</f>
        <v>2223</v>
      </c>
      <c r="K16" s="177"/>
      <c r="L16" s="177">
        <f>データ!AT6</f>
        <v>1913</v>
      </c>
      <c r="M16" s="177"/>
      <c r="N16" s="166">
        <f>データ!AU6</f>
        <v>1993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28</v>
      </c>
      <c r="C19" s="175"/>
      <c r="D19" s="175"/>
      <c r="E19" s="176"/>
      <c r="F19" s="180" t="str">
        <f>データ!AV6</f>
        <v>-</v>
      </c>
      <c r="G19" s="180"/>
      <c r="H19" s="180"/>
      <c r="I19" s="180">
        <f>データ!AW6</f>
        <v>78986</v>
      </c>
      <c r="J19" s="180"/>
      <c r="K19" s="180"/>
      <c r="L19" s="180">
        <f>データ!AX6</f>
        <v>78986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5"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286</v>
      </c>
      <c r="AL40" s="119"/>
      <c r="AM40" s="119"/>
      <c r="AN40" s="119"/>
      <c r="AO40" s="119"/>
      <c r="AP40" s="119"/>
      <c r="AQ40" s="120"/>
    </row>
    <row r="41" spans="1:43" ht="29.5"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4"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287</v>
      </c>
      <c r="AL99" s="191"/>
      <c r="AM99" s="191"/>
      <c r="AN99" s="191"/>
      <c r="AO99" s="191"/>
      <c r="AP99" s="191"/>
      <c r="AQ99" s="192"/>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SR1L+oHvpHlaZvnHM8jNzXmd5+rRxFq/X8QvdLSVaiasBURdkS4ZX1dwWlfOOlyrRYYAfKdk7GEf1phCQh9cTw==" saltValue="6hfMEvVBmUfyuABwdBAwy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5" x14ac:dyDescent="0.2">
      <c r="A6" s="49" t="s">
        <v>118</v>
      </c>
      <c r="B6" s="67" t="str">
        <f>B7</f>
        <v>2020</v>
      </c>
      <c r="C6" s="67" t="str">
        <f t="shared" ref="C6:AX6" si="6">C7</f>
        <v>401005</v>
      </c>
      <c r="D6" s="67" t="str">
        <f t="shared" si="6"/>
        <v>47</v>
      </c>
      <c r="E6" s="67" t="str">
        <f t="shared" si="6"/>
        <v>04</v>
      </c>
      <c r="F6" s="67" t="str">
        <f t="shared" si="6"/>
        <v>0</v>
      </c>
      <c r="G6" s="67" t="str">
        <f t="shared" si="6"/>
        <v>000</v>
      </c>
      <c r="H6" s="67" t="str">
        <f t="shared" si="6"/>
        <v>福岡県　北九州市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令和４年３月３１日　※１年毎自動更新　北九州市市民太陽光発電所</v>
      </c>
      <c r="S6" s="71" t="str">
        <f t="shared" si="6"/>
        <v>令和１５年８月３１日　北九州市市民太陽光発電所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f t="shared" si="6"/>
        <v>208904</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1797</v>
      </c>
      <c r="AM6" s="69">
        <f t="shared" si="6"/>
        <v>2048</v>
      </c>
      <c r="AN6" s="69">
        <f t="shared" si="6"/>
        <v>2223</v>
      </c>
      <c r="AO6" s="69">
        <f t="shared" si="6"/>
        <v>1913</v>
      </c>
      <c r="AP6" s="69">
        <f t="shared" si="6"/>
        <v>1993</v>
      </c>
      <c r="AQ6" s="69">
        <f t="shared" si="6"/>
        <v>210701</v>
      </c>
      <c r="AR6" s="69">
        <f t="shared" si="6"/>
        <v>2048</v>
      </c>
      <c r="AS6" s="69">
        <f t="shared" si="6"/>
        <v>2223</v>
      </c>
      <c r="AT6" s="69">
        <f t="shared" si="6"/>
        <v>1913</v>
      </c>
      <c r="AU6" s="69">
        <f t="shared" si="6"/>
        <v>1993</v>
      </c>
      <c r="AV6" s="69" t="str">
        <f t="shared" si="6"/>
        <v>-</v>
      </c>
      <c r="AW6" s="69">
        <f t="shared" si="6"/>
        <v>78986</v>
      </c>
      <c r="AX6" s="69">
        <f t="shared" si="6"/>
        <v>78986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5"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132</v>
      </c>
      <c r="T7" s="82" t="s">
        <v>133</v>
      </c>
      <c r="U7" s="81" t="s">
        <v>134</v>
      </c>
      <c r="V7" s="78" t="s">
        <v>130</v>
      </c>
      <c r="W7" s="80" t="s">
        <v>130</v>
      </c>
      <c r="X7" s="80" t="s">
        <v>130</v>
      </c>
      <c r="Y7" s="80" t="s">
        <v>130</v>
      </c>
      <c r="Z7" s="80" t="s">
        <v>130</v>
      </c>
      <c r="AA7" s="80" t="s">
        <v>130</v>
      </c>
      <c r="AB7" s="80">
        <v>208904</v>
      </c>
      <c r="AC7" s="80" t="s">
        <v>130</v>
      </c>
      <c r="AD7" s="80" t="s">
        <v>130</v>
      </c>
      <c r="AE7" s="80" t="s">
        <v>130</v>
      </c>
      <c r="AF7" s="80" t="s">
        <v>130</v>
      </c>
      <c r="AG7" s="80" t="s">
        <v>130</v>
      </c>
      <c r="AH7" s="80" t="s">
        <v>130</v>
      </c>
      <c r="AI7" s="80" t="s">
        <v>130</v>
      </c>
      <c r="AJ7" s="80" t="s">
        <v>130</v>
      </c>
      <c r="AK7" s="80" t="s">
        <v>130</v>
      </c>
      <c r="AL7" s="80">
        <v>1797</v>
      </c>
      <c r="AM7" s="80">
        <v>2048</v>
      </c>
      <c r="AN7" s="80">
        <v>2223</v>
      </c>
      <c r="AO7" s="80">
        <v>1913</v>
      </c>
      <c r="AP7" s="80">
        <v>1993</v>
      </c>
      <c r="AQ7" s="80">
        <v>210701</v>
      </c>
      <c r="AR7" s="80">
        <v>2048</v>
      </c>
      <c r="AS7" s="80">
        <v>2223</v>
      </c>
      <c r="AT7" s="80">
        <v>1913</v>
      </c>
      <c r="AU7" s="80">
        <v>1993</v>
      </c>
      <c r="AV7" s="80" t="s">
        <v>130</v>
      </c>
      <c r="AW7" s="80">
        <v>78986</v>
      </c>
      <c r="AX7" s="80">
        <v>78986</v>
      </c>
      <c r="AY7" s="83">
        <v>41.9</v>
      </c>
      <c r="AZ7" s="83">
        <v>196.6</v>
      </c>
      <c r="BA7" s="83">
        <v>201</v>
      </c>
      <c r="BB7" s="83">
        <v>104.4</v>
      </c>
      <c r="BC7" s="83">
        <v>234.6</v>
      </c>
      <c r="BD7" s="83">
        <v>88.8</v>
      </c>
      <c r="BE7" s="83">
        <v>121.3</v>
      </c>
      <c r="BF7" s="83">
        <v>123.2</v>
      </c>
      <c r="BG7" s="83">
        <v>134.69999999999999</v>
      </c>
      <c r="BH7" s="83">
        <v>141.80000000000001</v>
      </c>
      <c r="BI7" s="83">
        <v>100</v>
      </c>
      <c r="BJ7" s="83">
        <v>180.7</v>
      </c>
      <c r="BK7" s="83">
        <v>597.9</v>
      </c>
      <c r="BL7" s="83">
        <v>562.79999999999995</v>
      </c>
      <c r="BM7" s="83">
        <v>476.4</v>
      </c>
      <c r="BN7" s="83">
        <v>549.70000000000005</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38482.9</v>
      </c>
      <c r="CG7" s="83">
        <v>22021.200000000001</v>
      </c>
      <c r="CH7" s="83">
        <v>21500.2</v>
      </c>
      <c r="CI7" s="83">
        <v>41662.1</v>
      </c>
      <c r="CJ7" s="83">
        <v>18779.7</v>
      </c>
      <c r="CK7" s="83">
        <v>22847.9</v>
      </c>
      <c r="CL7" s="83">
        <v>19199</v>
      </c>
      <c r="CM7" s="83">
        <v>19863.5</v>
      </c>
      <c r="CN7" s="83">
        <v>19066.3</v>
      </c>
      <c r="CO7" s="83">
        <v>18998.7</v>
      </c>
      <c r="CP7" s="80">
        <v>-2081127</v>
      </c>
      <c r="CQ7" s="80">
        <v>45686</v>
      </c>
      <c r="CR7" s="80">
        <v>50363</v>
      </c>
      <c r="CS7" s="80">
        <v>29418</v>
      </c>
      <c r="CT7" s="80">
        <v>50262</v>
      </c>
      <c r="CU7" s="80">
        <v>2390</v>
      </c>
      <c r="CV7" s="80">
        <v>32739</v>
      </c>
      <c r="CW7" s="80">
        <v>34140</v>
      </c>
      <c r="CX7" s="80">
        <v>33434</v>
      </c>
      <c r="CY7" s="80">
        <v>36820</v>
      </c>
      <c r="CZ7" s="80">
        <v>1500</v>
      </c>
      <c r="DA7" s="83">
        <v>43.5</v>
      </c>
      <c r="DB7" s="83">
        <v>15.6</v>
      </c>
      <c r="DC7" s="83">
        <v>16.899999999999999</v>
      </c>
      <c r="DD7" s="83">
        <v>14.5</v>
      </c>
      <c r="DE7" s="83">
        <v>15.2</v>
      </c>
      <c r="DF7" s="83">
        <v>36.4</v>
      </c>
      <c r="DG7" s="83">
        <v>31.6</v>
      </c>
      <c r="DH7" s="83">
        <v>31.6</v>
      </c>
      <c r="DI7" s="83">
        <v>30.1</v>
      </c>
      <c r="DJ7" s="83">
        <v>30.3</v>
      </c>
      <c r="DK7" s="83">
        <v>3.3</v>
      </c>
      <c r="DL7" s="83">
        <v>0</v>
      </c>
      <c r="DM7" s="83">
        <v>0</v>
      </c>
      <c r="DN7" s="83">
        <v>0</v>
      </c>
      <c r="DO7" s="83">
        <v>0</v>
      </c>
      <c r="DP7" s="83">
        <v>8.3000000000000007</v>
      </c>
      <c r="DQ7" s="83">
        <v>7.1</v>
      </c>
      <c r="DR7" s="83">
        <v>7.3</v>
      </c>
      <c r="DS7" s="83">
        <v>5.3</v>
      </c>
      <c r="DT7" s="83">
        <v>6.4</v>
      </c>
      <c r="DU7" s="83">
        <v>27.7</v>
      </c>
      <c r="DV7" s="83">
        <v>570</v>
      </c>
      <c r="DW7" s="83">
        <v>524.79999999999995</v>
      </c>
      <c r="DX7" s="83">
        <v>424.8</v>
      </c>
      <c r="DY7" s="83">
        <v>402.8</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45.1</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v>44.4</v>
      </c>
      <c r="GZ7" s="83" t="s">
        <v>130</v>
      </c>
      <c r="HA7" s="83" t="s">
        <v>130</v>
      </c>
      <c r="HB7" s="83" t="s">
        <v>130</v>
      </c>
      <c r="HC7" s="83" t="s">
        <v>130</v>
      </c>
      <c r="HD7" s="83">
        <v>53.5</v>
      </c>
      <c r="HE7" s="83">
        <v>67.599999999999994</v>
      </c>
      <c r="HF7" s="83">
        <v>67.8</v>
      </c>
      <c r="HG7" s="83">
        <v>71</v>
      </c>
      <c r="HH7" s="83">
        <v>70.5</v>
      </c>
      <c r="HI7" s="83">
        <v>3.4</v>
      </c>
      <c r="HJ7" s="83" t="s">
        <v>130</v>
      </c>
      <c r="HK7" s="83" t="s">
        <v>130</v>
      </c>
      <c r="HL7" s="83" t="s">
        <v>130</v>
      </c>
      <c r="HM7" s="83" t="s">
        <v>130</v>
      </c>
      <c r="HN7" s="83">
        <v>5.5</v>
      </c>
      <c r="HO7" s="83">
        <v>0</v>
      </c>
      <c r="HP7" s="83">
        <v>0.6</v>
      </c>
      <c r="HQ7" s="83">
        <v>0.2</v>
      </c>
      <c r="HR7" s="83">
        <v>0.1</v>
      </c>
      <c r="HS7" s="83">
        <v>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v>42.3</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1500</v>
      </c>
      <c r="KW7" s="83">
        <v>13.7</v>
      </c>
      <c r="KX7" s="83">
        <v>15.6</v>
      </c>
      <c r="KY7" s="83">
        <v>16.899999999999999</v>
      </c>
      <c r="KZ7" s="83">
        <v>14.5</v>
      </c>
      <c r="LA7" s="83">
        <v>15.2</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650.5</v>
      </c>
      <c r="LR7" s="83">
        <v>570</v>
      </c>
      <c r="LS7" s="83">
        <v>524.79999999999995</v>
      </c>
      <c r="LT7" s="83">
        <v>424.8</v>
      </c>
      <c r="LU7" s="83">
        <v>402.8</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v>3</v>
      </c>
      <c r="MZ7" s="83" t="s">
        <v>130</v>
      </c>
      <c r="NA7" s="83" t="s">
        <v>130</v>
      </c>
      <c r="NB7" s="83" t="s">
        <v>130</v>
      </c>
      <c r="NC7" s="83" t="s">
        <v>130</v>
      </c>
      <c r="ND7" s="83" t="s">
        <v>130</v>
      </c>
      <c r="NE7" s="83" t="s">
        <v>130</v>
      </c>
      <c r="NF7" s="83" t="s">
        <v>130</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1</v>
      </c>
      <c r="GZ8" s="87" t="s">
        <v>135</v>
      </c>
      <c r="HA8" s="85"/>
      <c r="HB8" s="85"/>
      <c r="HC8" s="85"/>
      <c r="HD8" s="85"/>
      <c r="HE8" s="86"/>
      <c r="HF8" s="85"/>
      <c r="HG8" s="85"/>
      <c r="HH8" s="85" t="str">
        <f>HI4</f>
        <v>修繕費比率（％）</v>
      </c>
      <c r="HI8" s="85" t="b">
        <f>IF(SUM($N$7,$MY$7:$NB$7)=0,FALSE,TRUE)</f>
        <v>1</v>
      </c>
      <c r="HJ8" s="87" t="s">
        <v>135</v>
      </c>
      <c r="HK8" s="85"/>
      <c r="HL8" s="85"/>
      <c r="HM8" s="85"/>
      <c r="HN8" s="85"/>
      <c r="HO8" s="85"/>
      <c r="HP8" s="86"/>
      <c r="HQ8" s="85"/>
      <c r="HR8" s="85" t="str">
        <f>HS4</f>
        <v>企業債残高対料金収入比率（％）</v>
      </c>
      <c r="HS8" s="85" t="b">
        <f>IF(SUM($N$7,$MY$7:$NB$7)=0,FALSE,TRUE)</f>
        <v>1</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1</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（最大出力合計1,500kW）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41.9</v>
      </c>
      <c r="AZ11" s="95">
        <f>AZ7</f>
        <v>196.6</v>
      </c>
      <c r="BA11" s="95">
        <f>BA7</f>
        <v>201</v>
      </c>
      <c r="BB11" s="95">
        <f>BB7</f>
        <v>104.4</v>
      </c>
      <c r="BC11" s="95">
        <f>BC7</f>
        <v>234.6</v>
      </c>
      <c r="BD11" s="84"/>
      <c r="BE11" s="84"/>
      <c r="BF11" s="84"/>
      <c r="BG11" s="84"/>
      <c r="BH11" s="84"/>
      <c r="BI11" s="94" t="s">
        <v>144</v>
      </c>
      <c r="BJ11" s="95">
        <f>BJ7</f>
        <v>180.7</v>
      </c>
      <c r="BK11" s="95">
        <f>BK7</f>
        <v>597.9</v>
      </c>
      <c r="BL11" s="95">
        <f>BL7</f>
        <v>562.79999999999995</v>
      </c>
      <c r="BM11" s="95">
        <f>BM7</f>
        <v>476.4</v>
      </c>
      <c r="BN11" s="95">
        <f>BN7</f>
        <v>549.70000000000005</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38482.9</v>
      </c>
      <c r="CG11" s="95">
        <f>CG7</f>
        <v>22021.200000000001</v>
      </c>
      <c r="CH11" s="95">
        <f>CH7</f>
        <v>21500.2</v>
      </c>
      <c r="CI11" s="95">
        <f>CI7</f>
        <v>41662.1</v>
      </c>
      <c r="CJ11" s="95">
        <f>CJ7</f>
        <v>18779.7</v>
      </c>
      <c r="CK11" s="84"/>
      <c r="CL11" s="84"/>
      <c r="CM11" s="84"/>
      <c r="CN11" s="84"/>
      <c r="CO11" s="94" t="s">
        <v>144</v>
      </c>
      <c r="CP11" s="96">
        <f>CP7</f>
        <v>-2081127</v>
      </c>
      <c r="CQ11" s="96">
        <f>CQ7</f>
        <v>45686</v>
      </c>
      <c r="CR11" s="96">
        <f>CR7</f>
        <v>50363</v>
      </c>
      <c r="CS11" s="96">
        <f>CS7</f>
        <v>29418</v>
      </c>
      <c r="CT11" s="96">
        <f>CT7</f>
        <v>50262</v>
      </c>
      <c r="CU11" s="84"/>
      <c r="CV11" s="84"/>
      <c r="CW11" s="84"/>
      <c r="CX11" s="84"/>
      <c r="CY11" s="84"/>
      <c r="CZ11" s="94" t="s">
        <v>144</v>
      </c>
      <c r="DA11" s="95">
        <f>DA7</f>
        <v>43.5</v>
      </c>
      <c r="DB11" s="95">
        <f>DB7</f>
        <v>15.6</v>
      </c>
      <c r="DC11" s="95">
        <f>DC7</f>
        <v>16.899999999999999</v>
      </c>
      <c r="DD11" s="95">
        <f>DD7</f>
        <v>14.5</v>
      </c>
      <c r="DE11" s="95">
        <f>DE7</f>
        <v>15.2</v>
      </c>
      <c r="DF11" s="84"/>
      <c r="DG11" s="84"/>
      <c r="DH11" s="84"/>
      <c r="DI11" s="84"/>
      <c r="DJ11" s="94" t="s">
        <v>144</v>
      </c>
      <c r="DK11" s="95">
        <f>DK7</f>
        <v>3.3</v>
      </c>
      <c r="DL11" s="95">
        <f>DL7</f>
        <v>0</v>
      </c>
      <c r="DM11" s="95">
        <f>DM7</f>
        <v>0</v>
      </c>
      <c r="DN11" s="95">
        <f>DN7</f>
        <v>0</v>
      </c>
      <c r="DO11" s="95">
        <f>DO7</f>
        <v>0</v>
      </c>
      <c r="DP11" s="84"/>
      <c r="DQ11" s="84"/>
      <c r="DR11" s="84"/>
      <c r="DS11" s="84"/>
      <c r="DT11" s="94" t="s">
        <v>144</v>
      </c>
      <c r="DU11" s="95">
        <f>DU7</f>
        <v>27.7</v>
      </c>
      <c r="DV11" s="95">
        <f>DV7</f>
        <v>570</v>
      </c>
      <c r="DW11" s="95">
        <f>DW7</f>
        <v>524.79999999999995</v>
      </c>
      <c r="DX11" s="95">
        <f>DX7</f>
        <v>424.8</v>
      </c>
      <c r="DY11" s="95">
        <f>DY7</f>
        <v>402.8</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45.1</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f>GY7</f>
        <v>44.4</v>
      </c>
      <c r="GZ11" s="95" t="str">
        <f>GZ7</f>
        <v>-</v>
      </c>
      <c r="HA11" s="95" t="str">
        <f>HA7</f>
        <v>-</v>
      </c>
      <c r="HB11" s="95" t="str">
        <f>HB7</f>
        <v>-</v>
      </c>
      <c r="HC11" s="95" t="str">
        <f>HC7</f>
        <v>-</v>
      </c>
      <c r="HD11" s="84"/>
      <c r="HE11" s="84"/>
      <c r="HF11" s="84"/>
      <c r="HG11" s="84"/>
      <c r="HH11" s="94" t="s">
        <v>144</v>
      </c>
      <c r="HI11" s="95">
        <f>HI7</f>
        <v>3.4</v>
      </c>
      <c r="HJ11" s="95" t="str">
        <f>HJ7</f>
        <v>-</v>
      </c>
      <c r="HK11" s="95" t="str">
        <f>HK7</f>
        <v>-</v>
      </c>
      <c r="HL11" s="95" t="str">
        <f>HL7</f>
        <v>-</v>
      </c>
      <c r="HM11" s="95" t="str">
        <f>HM7</f>
        <v>-</v>
      </c>
      <c r="HN11" s="84"/>
      <c r="HO11" s="84"/>
      <c r="HP11" s="84"/>
      <c r="HQ11" s="84"/>
      <c r="HR11" s="94" t="s">
        <v>144</v>
      </c>
      <c r="HS11" s="95">
        <f>HS7</f>
        <v>0</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146</v>
      </c>
      <c r="IM11" s="95">
        <f>IM7</f>
        <v>42.3</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148</v>
      </c>
      <c r="JH11" s="95" t="str">
        <f>JH7</f>
        <v>-</v>
      </c>
      <c r="JI11" s="95" t="str">
        <f>JI7</f>
        <v>-</v>
      </c>
      <c r="JJ11" s="95" t="str">
        <f>JJ7</f>
        <v>-</v>
      </c>
      <c r="JK11" s="95" t="str">
        <f>JK7</f>
        <v>-</v>
      </c>
      <c r="JL11" s="95" t="str">
        <f>JL7</f>
        <v>-</v>
      </c>
      <c r="JM11" s="84"/>
      <c r="JN11" s="84"/>
      <c r="JO11" s="84"/>
      <c r="JP11" s="84"/>
      <c r="JQ11" s="94" t="s">
        <v>149</v>
      </c>
      <c r="JR11" s="95" t="str">
        <f>JR7</f>
        <v>-</v>
      </c>
      <c r="JS11" s="95" t="str">
        <f>JS7</f>
        <v>-</v>
      </c>
      <c r="JT11" s="95" t="str">
        <f>JT7</f>
        <v>-</v>
      </c>
      <c r="JU11" s="95" t="str">
        <f>JU7</f>
        <v>-</v>
      </c>
      <c r="JV11" s="95" t="str">
        <f>JV7</f>
        <v>-</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148</v>
      </c>
      <c r="KL11" s="95" t="str">
        <f>KL7</f>
        <v>-</v>
      </c>
      <c r="KM11" s="95" t="str">
        <f>KM7</f>
        <v>-</v>
      </c>
      <c r="KN11" s="95" t="str">
        <f>KN7</f>
        <v>-</v>
      </c>
      <c r="KO11" s="95" t="str">
        <f>KO7</f>
        <v>-</v>
      </c>
      <c r="KP11" s="95" t="str">
        <f>KP7</f>
        <v>-</v>
      </c>
      <c r="KQ11" s="84"/>
      <c r="KR11" s="84"/>
      <c r="KS11" s="84"/>
      <c r="KT11" s="84"/>
      <c r="KU11" s="84"/>
      <c r="KV11" s="94" t="s">
        <v>150</v>
      </c>
      <c r="KW11" s="95">
        <f>KW7</f>
        <v>13.7</v>
      </c>
      <c r="KX11" s="95">
        <f>KX7</f>
        <v>15.6</v>
      </c>
      <c r="KY11" s="95">
        <f>KY7</f>
        <v>16.899999999999999</v>
      </c>
      <c r="KZ11" s="95">
        <f>KZ7</f>
        <v>14.5</v>
      </c>
      <c r="LA11" s="95">
        <f>LA7</f>
        <v>15.2</v>
      </c>
      <c r="LB11" s="84"/>
      <c r="LC11" s="84"/>
      <c r="LD11" s="84"/>
      <c r="LE11" s="84"/>
      <c r="LF11" s="94" t="s">
        <v>148</v>
      </c>
      <c r="LG11" s="95">
        <f>LG7</f>
        <v>0</v>
      </c>
      <c r="LH11" s="95">
        <f>LH7</f>
        <v>0</v>
      </c>
      <c r="LI11" s="95">
        <f>LI7</f>
        <v>0</v>
      </c>
      <c r="LJ11" s="95">
        <f>LJ7</f>
        <v>0</v>
      </c>
      <c r="LK11" s="95">
        <f>LK7</f>
        <v>0</v>
      </c>
      <c r="LL11" s="84"/>
      <c r="LM11" s="84"/>
      <c r="LN11" s="84"/>
      <c r="LO11" s="84"/>
      <c r="LP11" s="94" t="s">
        <v>151</v>
      </c>
      <c r="LQ11" s="95">
        <f>LQ7</f>
        <v>650.5</v>
      </c>
      <c r="LR11" s="95">
        <f>LR7</f>
        <v>570</v>
      </c>
      <c r="LS11" s="95">
        <f>LS7</f>
        <v>524.79999999999995</v>
      </c>
      <c r="LT11" s="95">
        <f>LT7</f>
        <v>424.8</v>
      </c>
      <c r="LU11" s="95">
        <f>LU7</f>
        <v>402.8</v>
      </c>
      <c r="LV11" s="84"/>
      <c r="LW11" s="84"/>
      <c r="LX11" s="84"/>
      <c r="LY11" s="84"/>
      <c r="LZ11" s="94" t="s">
        <v>152</v>
      </c>
      <c r="MA11" s="95" t="str">
        <f>MA7</f>
        <v>-</v>
      </c>
      <c r="MB11" s="95" t="str">
        <f>MB7</f>
        <v>-</v>
      </c>
      <c r="MC11" s="95" t="str">
        <f>MC7</f>
        <v>-</v>
      </c>
      <c r="MD11" s="95" t="str">
        <f>MD7</f>
        <v>-</v>
      </c>
      <c r="ME11" s="95" t="str">
        <f>ME7</f>
        <v>-</v>
      </c>
      <c r="MF11" s="84"/>
      <c r="MG11" s="84"/>
      <c r="MH11" s="84"/>
      <c r="MI11" s="84"/>
      <c r="MJ11" s="94" t="s">
        <v>153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154</v>
      </c>
      <c r="AY12" s="95">
        <f>BD7</f>
        <v>88.8</v>
      </c>
      <c r="AZ12" s="95">
        <f>BE7</f>
        <v>121.3</v>
      </c>
      <c r="BA12" s="95">
        <f>BF7</f>
        <v>123.2</v>
      </c>
      <c r="BB12" s="95">
        <f>BG7</f>
        <v>134.69999999999999</v>
      </c>
      <c r="BC12" s="95">
        <f>BH7</f>
        <v>141.80000000000001</v>
      </c>
      <c r="BD12" s="84"/>
      <c r="BE12" s="84"/>
      <c r="BF12" s="84"/>
      <c r="BG12" s="84"/>
      <c r="BH12" s="84"/>
      <c r="BI12" s="94" t="s">
        <v>155</v>
      </c>
      <c r="BJ12" s="95">
        <f>BO7</f>
        <v>269.8</v>
      </c>
      <c r="BK12" s="95">
        <f>BP7</f>
        <v>247.9</v>
      </c>
      <c r="BL12" s="95">
        <f>BQ7</f>
        <v>240.1</v>
      </c>
      <c r="BM12" s="95">
        <f>BR7</f>
        <v>253.6</v>
      </c>
      <c r="BN12" s="95">
        <f>BS7</f>
        <v>238</v>
      </c>
      <c r="BO12" s="84"/>
      <c r="BP12" s="84"/>
      <c r="BQ12" s="84"/>
      <c r="BR12" s="84"/>
      <c r="BS12" s="84"/>
      <c r="BT12" s="94" t="s">
        <v>156</v>
      </c>
      <c r="BU12" s="95" t="str">
        <f>BZ7</f>
        <v>-</v>
      </c>
      <c r="BV12" s="95" t="str">
        <f>CA7</f>
        <v>-</v>
      </c>
      <c r="BW12" s="95" t="str">
        <f>CB7</f>
        <v>-</v>
      </c>
      <c r="BX12" s="95" t="str">
        <f>CC7</f>
        <v>-</v>
      </c>
      <c r="BY12" s="95" t="str">
        <f>CD7</f>
        <v>-</v>
      </c>
      <c r="BZ12" s="84"/>
      <c r="CA12" s="84"/>
      <c r="CB12" s="84"/>
      <c r="CC12" s="84"/>
      <c r="CD12" s="84"/>
      <c r="CE12" s="94" t="s">
        <v>157</v>
      </c>
      <c r="CF12" s="95">
        <f>CK7</f>
        <v>22847.9</v>
      </c>
      <c r="CG12" s="95">
        <f>CL7</f>
        <v>19199</v>
      </c>
      <c r="CH12" s="95">
        <f>CM7</f>
        <v>19863.5</v>
      </c>
      <c r="CI12" s="95">
        <f>CN7</f>
        <v>19066.3</v>
      </c>
      <c r="CJ12" s="95">
        <f>CO7</f>
        <v>18998.7</v>
      </c>
      <c r="CK12" s="84"/>
      <c r="CL12" s="84"/>
      <c r="CM12" s="84"/>
      <c r="CN12" s="84"/>
      <c r="CO12" s="94" t="s">
        <v>155</v>
      </c>
      <c r="CP12" s="96">
        <f>CU7</f>
        <v>2390</v>
      </c>
      <c r="CQ12" s="96">
        <f>CV7</f>
        <v>32739</v>
      </c>
      <c r="CR12" s="96">
        <f>CW7</f>
        <v>34140</v>
      </c>
      <c r="CS12" s="96">
        <f>CX7</f>
        <v>33434</v>
      </c>
      <c r="CT12" s="96">
        <f>CY7</f>
        <v>36820</v>
      </c>
      <c r="CU12" s="84"/>
      <c r="CV12" s="84"/>
      <c r="CW12" s="84"/>
      <c r="CX12" s="84"/>
      <c r="CY12" s="84"/>
      <c r="CZ12" s="94" t="s">
        <v>158</v>
      </c>
      <c r="DA12" s="95">
        <f>DF7</f>
        <v>36.4</v>
      </c>
      <c r="DB12" s="95">
        <f>DG7</f>
        <v>31.6</v>
      </c>
      <c r="DC12" s="95">
        <f>DH7</f>
        <v>31.6</v>
      </c>
      <c r="DD12" s="95">
        <f>DI7</f>
        <v>30.1</v>
      </c>
      <c r="DE12" s="95">
        <f>DJ7</f>
        <v>30.3</v>
      </c>
      <c r="DF12" s="84"/>
      <c r="DG12" s="84"/>
      <c r="DH12" s="84"/>
      <c r="DI12" s="84"/>
      <c r="DJ12" s="94" t="s">
        <v>159</v>
      </c>
      <c r="DK12" s="95">
        <f>DP7</f>
        <v>8.3000000000000007</v>
      </c>
      <c r="DL12" s="95">
        <f>DQ7</f>
        <v>7.1</v>
      </c>
      <c r="DM12" s="95">
        <f>DR7</f>
        <v>7.3</v>
      </c>
      <c r="DN12" s="95">
        <f>DS7</f>
        <v>5.3</v>
      </c>
      <c r="DO12" s="95">
        <f>DT7</f>
        <v>6.4</v>
      </c>
      <c r="DP12" s="84"/>
      <c r="DQ12" s="84"/>
      <c r="DR12" s="84"/>
      <c r="DS12" s="84"/>
      <c r="DT12" s="94" t="s">
        <v>160</v>
      </c>
      <c r="DU12" s="95">
        <f>DZ7</f>
        <v>110.5</v>
      </c>
      <c r="DV12" s="95">
        <f>EA7</f>
        <v>156.5</v>
      </c>
      <c r="DW12" s="95">
        <f>EB7</f>
        <v>157.6</v>
      </c>
      <c r="DX12" s="95">
        <f>EC7</f>
        <v>173.7</v>
      </c>
      <c r="DY12" s="95">
        <f>ED7</f>
        <v>160.19999999999999</v>
      </c>
      <c r="DZ12" s="84"/>
      <c r="EA12" s="84"/>
      <c r="EB12" s="84"/>
      <c r="EC12" s="84"/>
      <c r="ED12" s="94" t="s">
        <v>161</v>
      </c>
      <c r="EE12" s="95" t="str">
        <f>EJ7</f>
        <v>-</v>
      </c>
      <c r="EF12" s="95" t="str">
        <f>EK7</f>
        <v>-</v>
      </c>
      <c r="EG12" s="95" t="str">
        <f>EL7</f>
        <v>-</v>
      </c>
      <c r="EH12" s="95" t="str">
        <f>EM7</f>
        <v>-</v>
      </c>
      <c r="EI12" s="95" t="str">
        <f>EN7</f>
        <v>-</v>
      </c>
      <c r="EJ12" s="84"/>
      <c r="EK12" s="84"/>
      <c r="EL12" s="84"/>
      <c r="EM12" s="84"/>
      <c r="EN12" s="94" t="s">
        <v>162</v>
      </c>
      <c r="EO12" s="95">
        <f>ET7</f>
        <v>74.2</v>
      </c>
      <c r="EP12" s="95">
        <f>EU7</f>
        <v>86.8</v>
      </c>
      <c r="EQ12" s="95">
        <f>EV7</f>
        <v>83.6</v>
      </c>
      <c r="ER12" s="95">
        <f>EW7</f>
        <v>82.6</v>
      </c>
      <c r="ES12" s="95">
        <f>EX7</f>
        <v>83.2</v>
      </c>
      <c r="ET12" s="84"/>
      <c r="EU12" s="84"/>
      <c r="EV12" s="84"/>
      <c r="EW12" s="84"/>
      <c r="EX12" s="84"/>
      <c r="EY12" s="94" t="s">
        <v>163</v>
      </c>
      <c r="EZ12" s="95" t="str">
        <f>IF($EZ$8,FE7,"-")</f>
        <v>-</v>
      </c>
      <c r="FA12" s="95" t="str">
        <f>IF($EZ$8,FF7,"-")</f>
        <v>-</v>
      </c>
      <c r="FB12" s="95" t="str">
        <f>IF($EZ$8,FG7,"-")</f>
        <v>-</v>
      </c>
      <c r="FC12" s="95" t="str">
        <f>IF($EZ$8,FH7,"-")</f>
        <v>-</v>
      </c>
      <c r="FD12" s="95" t="str">
        <f>IF($EZ$8,FI7,"-")</f>
        <v>-</v>
      </c>
      <c r="FE12" s="84"/>
      <c r="FF12" s="84"/>
      <c r="FG12" s="84"/>
      <c r="FH12" s="84"/>
      <c r="FI12" s="94" t="s">
        <v>157</v>
      </c>
      <c r="FJ12" s="95" t="str">
        <f>IF($FJ$8,FO7,"-")</f>
        <v>-</v>
      </c>
      <c r="FK12" s="95" t="str">
        <f>IF($FJ$8,FP7,"-")</f>
        <v>-</v>
      </c>
      <c r="FL12" s="95" t="str">
        <f>IF($FJ$8,FQ7,"-")</f>
        <v>-</v>
      </c>
      <c r="FM12" s="95" t="str">
        <f>IF($FJ$8,FR7,"-")</f>
        <v>-</v>
      </c>
      <c r="FN12" s="95" t="str">
        <f>IF($FJ$8,FS7,"-")</f>
        <v>-</v>
      </c>
      <c r="FO12" s="84"/>
      <c r="FP12" s="84"/>
      <c r="FQ12" s="84"/>
      <c r="FR12" s="84"/>
      <c r="FS12" s="94" t="s">
        <v>163</v>
      </c>
      <c r="FT12" s="95" t="str">
        <f>IF($FT$8,FY7,"-")</f>
        <v>-</v>
      </c>
      <c r="FU12" s="95" t="str">
        <f>IF($FT$8,FZ7,"-")</f>
        <v>-</v>
      </c>
      <c r="FV12" s="95" t="str">
        <f>IF($FT$8,GA7,"-")</f>
        <v>-</v>
      </c>
      <c r="FW12" s="95" t="str">
        <f>IF($FT$8,GB7,"-")</f>
        <v>-</v>
      </c>
      <c r="FX12" s="95" t="str">
        <f>IF($FT$8,GC7,"-")</f>
        <v>-</v>
      </c>
      <c r="FY12" s="84"/>
      <c r="FZ12" s="84"/>
      <c r="GA12" s="84"/>
      <c r="GB12" s="84"/>
      <c r="GC12" s="94" t="s">
        <v>157</v>
      </c>
      <c r="GD12" s="95" t="str">
        <f>IF($GD$8,GI7,"-")</f>
        <v>-</v>
      </c>
      <c r="GE12" s="95" t="str">
        <f>IF($GD$8,GJ7,"-")</f>
        <v>-</v>
      </c>
      <c r="GF12" s="95" t="str">
        <f>IF($GD$8,GK7,"-")</f>
        <v>-</v>
      </c>
      <c r="GG12" s="95" t="str">
        <f>IF($GD$8,GL7,"-")</f>
        <v>-</v>
      </c>
      <c r="GH12" s="95" t="str">
        <f>IF($GD$8,GM7,"-")</f>
        <v>-</v>
      </c>
      <c r="GI12" s="84"/>
      <c r="GJ12" s="84"/>
      <c r="GK12" s="84"/>
      <c r="GL12" s="84"/>
      <c r="GM12" s="94" t="s">
        <v>164</v>
      </c>
      <c r="GN12" s="95" t="str">
        <f>IF($GN$8,GS7,"-")</f>
        <v>-</v>
      </c>
      <c r="GO12" s="95" t="str">
        <f>IF($GN$8,GT7,"-")</f>
        <v>-</v>
      </c>
      <c r="GP12" s="95" t="str">
        <f>IF($GN$8,GU7,"-")</f>
        <v>-</v>
      </c>
      <c r="GQ12" s="95" t="str">
        <f>IF($GN$8,GV7,"-")</f>
        <v>-</v>
      </c>
      <c r="GR12" s="95" t="str">
        <f>IF($GN$8,GW7,"-")</f>
        <v>-</v>
      </c>
      <c r="GS12" s="84"/>
      <c r="GT12" s="84"/>
      <c r="GU12" s="84"/>
      <c r="GV12" s="84"/>
      <c r="GW12" s="84"/>
      <c r="GX12" s="94" t="s">
        <v>165</v>
      </c>
      <c r="GY12" s="95">
        <f>IF($GY$8,HD7,"-")</f>
        <v>53.5</v>
      </c>
      <c r="GZ12" s="95">
        <f>IF($GY$8,HE7,"-")</f>
        <v>67.599999999999994</v>
      </c>
      <c r="HA12" s="95">
        <f>IF($GY$8,HF7,"-")</f>
        <v>67.8</v>
      </c>
      <c r="HB12" s="95">
        <f>IF($GY$8,HG7,"-")</f>
        <v>71</v>
      </c>
      <c r="HC12" s="95">
        <f>IF($GY$8,HH7,"-")</f>
        <v>70.5</v>
      </c>
      <c r="HD12" s="84"/>
      <c r="HE12" s="84"/>
      <c r="HF12" s="84"/>
      <c r="HG12" s="84"/>
      <c r="HH12" s="94" t="s">
        <v>166</v>
      </c>
      <c r="HI12" s="95">
        <f>IF($HI$8,HN7,"-")</f>
        <v>5.5</v>
      </c>
      <c r="HJ12" s="95">
        <f>IF($HI$8,HO7,"-")</f>
        <v>0</v>
      </c>
      <c r="HK12" s="95">
        <f>IF($HI$8,HP7,"-")</f>
        <v>0.6</v>
      </c>
      <c r="HL12" s="95">
        <f>IF($HI$8,HQ7,"-")</f>
        <v>0.2</v>
      </c>
      <c r="HM12" s="95">
        <f>IF($HI$8,HR7,"-")</f>
        <v>0.1</v>
      </c>
      <c r="HN12" s="84"/>
      <c r="HO12" s="84"/>
      <c r="HP12" s="84"/>
      <c r="HQ12" s="84"/>
      <c r="HR12" s="94" t="s">
        <v>167</v>
      </c>
      <c r="HS12" s="95">
        <f>IF($HS$8,HX7,"-")</f>
        <v>0.5</v>
      </c>
      <c r="HT12" s="95">
        <f>IF($HS$8,HY7,"-")</f>
        <v>25.6</v>
      </c>
      <c r="HU12" s="95">
        <f>IF($HS$8,HZ7,"-")</f>
        <v>43.5</v>
      </c>
      <c r="HV12" s="95">
        <f>IF($HS$8,IA7,"-")</f>
        <v>42.8</v>
      </c>
      <c r="HW12" s="95">
        <f>IF($HS$8,IB7,"-")</f>
        <v>41</v>
      </c>
      <c r="HX12" s="84"/>
      <c r="HY12" s="84"/>
      <c r="HZ12" s="84"/>
      <c r="IA12" s="84"/>
      <c r="IB12" s="94" t="s">
        <v>168</v>
      </c>
      <c r="IC12" s="95" t="str">
        <f>IF($IC$8,IH7,"-")</f>
        <v>-</v>
      </c>
      <c r="ID12" s="95" t="str">
        <f>IF($IC$8,II7,"-")</f>
        <v>-</v>
      </c>
      <c r="IE12" s="95" t="str">
        <f>IF($IC$8,IJ7,"-")</f>
        <v>-</v>
      </c>
      <c r="IF12" s="95" t="str">
        <f>IF($IC$8,IK7,"-")</f>
        <v>-</v>
      </c>
      <c r="IG12" s="95" t="str">
        <f>IF($IC$8,IL7,"-")</f>
        <v>-</v>
      </c>
      <c r="IH12" s="84"/>
      <c r="II12" s="84"/>
      <c r="IJ12" s="84"/>
      <c r="IK12" s="84"/>
      <c r="IL12" s="94" t="s">
        <v>162</v>
      </c>
      <c r="IM12" s="95">
        <f>IF($IM$8,IR7,"-")</f>
        <v>43.2</v>
      </c>
      <c r="IN12" s="95">
        <f>IF($IM$8,IS7,"-")</f>
        <v>49.1</v>
      </c>
      <c r="IO12" s="95">
        <f>IF($IM$8,IT7,"-")</f>
        <v>33.799999999999997</v>
      </c>
      <c r="IP12" s="95">
        <f>IF($IM$8,IU7,"-")</f>
        <v>24</v>
      </c>
      <c r="IQ12" s="95">
        <f>IF($IM$8,IV7,"-")</f>
        <v>23.8</v>
      </c>
      <c r="IR12" s="84"/>
      <c r="IS12" s="84"/>
      <c r="IT12" s="84"/>
      <c r="IU12" s="84"/>
      <c r="IV12" s="84"/>
      <c r="IW12" s="94" t="s">
        <v>165</v>
      </c>
      <c r="IX12" s="95" t="str">
        <f>IF($IX$8,JC7,"-")</f>
        <v>-</v>
      </c>
      <c r="IY12" s="95" t="str">
        <f>IF($IX$8,JD7,"-")</f>
        <v>-</v>
      </c>
      <c r="IZ12" s="95" t="str">
        <f>IF($IX$8,JE7,"-")</f>
        <v>-</v>
      </c>
      <c r="JA12" s="95" t="str">
        <f>IF($IX$8,JF7,"-")</f>
        <v>-</v>
      </c>
      <c r="JB12" s="95" t="str">
        <f>IF($IX$8,JG7,"-")</f>
        <v>-</v>
      </c>
      <c r="JC12" s="84"/>
      <c r="JD12" s="84"/>
      <c r="JE12" s="84"/>
      <c r="JF12" s="84"/>
      <c r="JG12" s="94" t="s">
        <v>163</v>
      </c>
      <c r="JH12" s="95" t="str">
        <f>IF($JH$8,JM7,"-")</f>
        <v>-</v>
      </c>
      <c r="JI12" s="95" t="str">
        <f>IF($JH$8,JN7,"-")</f>
        <v>-</v>
      </c>
      <c r="JJ12" s="95" t="str">
        <f>IF($JH$8,JO7,"-")</f>
        <v>-</v>
      </c>
      <c r="JK12" s="95" t="str">
        <f>IF($JH$8,JP7,"-")</f>
        <v>-</v>
      </c>
      <c r="JL12" s="95" t="str">
        <f>IF($JH$8,JQ7,"-")</f>
        <v>-</v>
      </c>
      <c r="JM12" s="84"/>
      <c r="JN12" s="84"/>
      <c r="JO12" s="84"/>
      <c r="JP12" s="84"/>
      <c r="JQ12" s="94" t="s">
        <v>165</v>
      </c>
      <c r="JR12" s="95" t="str">
        <f>IF($JR$8,JW7,"-")</f>
        <v>-</v>
      </c>
      <c r="JS12" s="95" t="str">
        <f>IF($JR$8,JX7,"-")</f>
        <v>-</v>
      </c>
      <c r="JT12" s="95" t="str">
        <f>IF($JR$8,JY7,"-")</f>
        <v>-</v>
      </c>
      <c r="JU12" s="95" t="str">
        <f>IF($JR$8,JZ7,"-")</f>
        <v>-</v>
      </c>
      <c r="JV12" s="95" t="str">
        <f>IF($JR$8,KA7,"-")</f>
        <v>-</v>
      </c>
      <c r="JW12" s="84"/>
      <c r="JX12" s="84"/>
      <c r="JY12" s="84"/>
      <c r="JZ12" s="84"/>
      <c r="KA12" s="94" t="s">
        <v>165</v>
      </c>
      <c r="KB12" s="95" t="str">
        <f>IF($KB$8,KG7,"-")</f>
        <v>-</v>
      </c>
      <c r="KC12" s="95" t="str">
        <f>IF($KB$8,KH7,"-")</f>
        <v>-</v>
      </c>
      <c r="KD12" s="95" t="str">
        <f>IF($KB$8,KI7,"-")</f>
        <v>-</v>
      </c>
      <c r="KE12" s="95" t="str">
        <f>IF($KB$8,KJ7,"-")</f>
        <v>-</v>
      </c>
      <c r="KF12" s="95" t="str">
        <f>IF($KB$8,KK7,"-")</f>
        <v>-</v>
      </c>
      <c r="KG12" s="84"/>
      <c r="KH12" s="84"/>
      <c r="KI12" s="84"/>
      <c r="KJ12" s="84"/>
      <c r="KK12" s="94" t="s">
        <v>165</v>
      </c>
      <c r="KL12" s="95" t="str">
        <f>IF($KL$8,KQ7,"-")</f>
        <v>-</v>
      </c>
      <c r="KM12" s="95" t="str">
        <f>IF($KL$8,KR7,"-")</f>
        <v>-</v>
      </c>
      <c r="KN12" s="95" t="str">
        <f>IF($KL$8,KS7,"-")</f>
        <v>-</v>
      </c>
      <c r="KO12" s="95" t="str">
        <f>IF($KL$8,KT7,"-")</f>
        <v>-</v>
      </c>
      <c r="KP12" s="95" t="str">
        <f>IF($KL$8,KU7,"-")</f>
        <v>-</v>
      </c>
      <c r="KQ12" s="84"/>
      <c r="KR12" s="84"/>
      <c r="KS12" s="84"/>
      <c r="KT12" s="84"/>
      <c r="KU12" s="84"/>
      <c r="KV12" s="94" t="s">
        <v>166</v>
      </c>
      <c r="KW12" s="95">
        <f>IF($KW$8,LB7,"-")</f>
        <v>14.5</v>
      </c>
      <c r="KX12" s="95">
        <f>IF($KW$8,LC7,"-")</f>
        <v>14.9</v>
      </c>
      <c r="KY12" s="95">
        <f>IF($KW$8,LD7,"-")</f>
        <v>15.3</v>
      </c>
      <c r="KZ12" s="95">
        <f>IF($KW$8,LE7,"-")</f>
        <v>14.9</v>
      </c>
      <c r="LA12" s="95">
        <f>IF($KW$8,LF7,"-")</f>
        <v>14.9</v>
      </c>
      <c r="LB12" s="84"/>
      <c r="LC12" s="84"/>
      <c r="LD12" s="84"/>
      <c r="LE12" s="84"/>
      <c r="LF12" s="94" t="s">
        <v>163</v>
      </c>
      <c r="LG12" s="95">
        <f>IF($LG$8,LL7,"-")</f>
        <v>0.3</v>
      </c>
      <c r="LH12" s="95">
        <f>IF($LG$8,LM7,"-")</f>
        <v>0.3</v>
      </c>
      <c r="LI12" s="95">
        <f>IF($LG$8,LN7,"-")</f>
        <v>0.7</v>
      </c>
      <c r="LJ12" s="95">
        <f>IF($LG$8,LO7,"-")</f>
        <v>0.4</v>
      </c>
      <c r="LK12" s="95">
        <f>IF($LG$8,LP7,"-")</f>
        <v>1.8</v>
      </c>
      <c r="LL12" s="84"/>
      <c r="LM12" s="84"/>
      <c r="LN12" s="84"/>
      <c r="LO12" s="84"/>
      <c r="LP12" s="94" t="s">
        <v>165</v>
      </c>
      <c r="LQ12" s="95">
        <f>IF($LQ$8,LV7,"-")</f>
        <v>189.5</v>
      </c>
      <c r="LR12" s="95">
        <f>IF($LQ$8,LW7,"-")</f>
        <v>172</v>
      </c>
      <c r="LS12" s="95">
        <f>IF($LQ$8,LX7,"-")</f>
        <v>151.69999999999999</v>
      </c>
      <c r="LT12" s="95">
        <f>IF($LQ$8,LY7,"-")</f>
        <v>138.1</v>
      </c>
      <c r="LU12" s="95">
        <f>IF($LQ$8,LZ7,"-")</f>
        <v>125.8</v>
      </c>
      <c r="LV12" s="84"/>
      <c r="LW12" s="84"/>
      <c r="LX12" s="84"/>
      <c r="LY12" s="84"/>
      <c r="LZ12" s="94" t="s">
        <v>167</v>
      </c>
      <c r="MA12" s="95" t="str">
        <f>IF($MA$8,MF7,"-")</f>
        <v>-</v>
      </c>
      <c r="MB12" s="95" t="str">
        <f>IF($MA$8,MG7,"-")</f>
        <v>-</v>
      </c>
      <c r="MC12" s="95" t="str">
        <f>IF($MA$8,MH7,"-")</f>
        <v>-</v>
      </c>
      <c r="MD12" s="95" t="str">
        <f>IF($MA$8,MI7,"-")</f>
        <v>-</v>
      </c>
      <c r="ME12" s="95" t="str">
        <f>IF($MA$8,MJ7,"-")</f>
        <v>-</v>
      </c>
      <c r="MF12" s="84"/>
      <c r="MG12" s="84"/>
      <c r="MH12" s="84"/>
      <c r="MI12" s="84"/>
      <c r="MJ12" s="94" t="s">
        <v>168</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169</v>
      </c>
      <c r="AY13" s="95">
        <f>$BI$7</f>
        <v>100</v>
      </c>
      <c r="AZ13" s="95">
        <f>$BI$7</f>
        <v>100</v>
      </c>
      <c r="BA13" s="95">
        <f>$BI$7</f>
        <v>100</v>
      </c>
      <c r="BB13" s="95">
        <f>$BI$7</f>
        <v>100</v>
      </c>
      <c r="BC13" s="95">
        <f>$BI$7</f>
        <v>100</v>
      </c>
      <c r="BD13" s="84"/>
      <c r="BE13" s="84"/>
      <c r="BF13" s="84"/>
      <c r="BG13" s="84"/>
      <c r="BH13" s="84"/>
      <c r="BI13" s="94" t="s">
        <v>169</v>
      </c>
      <c r="BJ13" s="95">
        <f>$BT$7</f>
        <v>100</v>
      </c>
      <c r="BK13" s="95">
        <f>$BT$7</f>
        <v>100</v>
      </c>
      <c r="BL13" s="95">
        <f>$BT$7</f>
        <v>100</v>
      </c>
      <c r="BM13" s="95">
        <f>$BT$7</f>
        <v>100</v>
      </c>
      <c r="BN13" s="95">
        <f>$BT$7</f>
        <v>100</v>
      </c>
      <c r="BO13" s="84"/>
      <c r="BP13" s="84"/>
      <c r="BQ13" s="84"/>
      <c r="BR13" s="84"/>
      <c r="BS13" s="84"/>
      <c r="BT13" s="94" t="s">
        <v>169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170</v>
      </c>
      <c r="C14" s="99"/>
      <c r="D14" s="100"/>
      <c r="E14" s="99"/>
      <c r="F14" s="197" t="s">
        <v>171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172</v>
      </c>
      <c r="C15" s="196"/>
      <c r="D15" s="100"/>
      <c r="E15" s="97">
        <v>1</v>
      </c>
      <c r="F15" s="196" t="s">
        <v>173</v>
      </c>
      <c r="G15" s="196"/>
      <c r="H15" s="102" t="s">
        <v>174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175</v>
      </c>
      <c r="AY15" s="103"/>
      <c r="AZ15" s="103"/>
      <c r="BA15" s="103"/>
      <c r="BB15" s="103"/>
      <c r="BC15" s="103"/>
      <c r="BD15" s="100"/>
      <c r="BE15" s="100"/>
      <c r="BF15" s="100"/>
      <c r="BG15" s="100"/>
      <c r="BH15" s="100"/>
      <c r="BI15" s="101" t="s">
        <v>175</v>
      </c>
      <c r="BJ15" s="103"/>
      <c r="BK15" s="103"/>
      <c r="BL15" s="103"/>
      <c r="BM15" s="103"/>
      <c r="BN15" s="103"/>
      <c r="BO15" s="100"/>
      <c r="BP15" s="100"/>
      <c r="BQ15" s="100"/>
      <c r="BR15" s="100"/>
      <c r="BS15" s="100"/>
      <c r="BT15" s="101" t="s">
        <v>175</v>
      </c>
      <c r="BU15" s="103"/>
      <c r="BV15" s="103"/>
      <c r="BW15" s="103"/>
      <c r="BX15" s="103"/>
      <c r="BY15" s="103"/>
      <c r="BZ15" s="100"/>
      <c r="CA15" s="100"/>
      <c r="CB15" s="100"/>
      <c r="CC15" s="100"/>
      <c r="CD15" s="100"/>
      <c r="CE15" s="101" t="s">
        <v>175</v>
      </c>
      <c r="CF15" s="103"/>
      <c r="CG15" s="103"/>
      <c r="CH15" s="103"/>
      <c r="CI15" s="103"/>
      <c r="CJ15" s="103"/>
      <c r="CK15" s="100"/>
      <c r="CL15" s="100"/>
      <c r="CM15" s="100"/>
      <c r="CN15" s="100"/>
      <c r="CO15" s="101" t="s">
        <v>175</v>
      </c>
      <c r="CP15" s="103"/>
      <c r="CQ15" s="103"/>
      <c r="CR15" s="103"/>
      <c r="CS15" s="103"/>
      <c r="CT15" s="103"/>
      <c r="CU15" s="100"/>
      <c r="CV15" s="100"/>
      <c r="CW15" s="100"/>
      <c r="CX15" s="100"/>
      <c r="CY15" s="100"/>
      <c r="CZ15" s="101" t="s">
        <v>175</v>
      </c>
      <c r="DA15" s="103"/>
      <c r="DB15" s="103"/>
      <c r="DC15" s="103"/>
      <c r="DD15" s="103"/>
      <c r="DE15" s="103"/>
      <c r="DF15" s="100"/>
      <c r="DG15" s="100"/>
      <c r="DH15" s="100"/>
      <c r="DI15" s="100"/>
      <c r="DJ15" s="101" t="s">
        <v>175</v>
      </c>
      <c r="DK15" s="103"/>
      <c r="DL15" s="103"/>
      <c r="DM15" s="103"/>
      <c r="DN15" s="103"/>
      <c r="DO15" s="103"/>
      <c r="DP15" s="100"/>
      <c r="DQ15" s="100"/>
      <c r="DR15" s="100"/>
      <c r="DS15" s="100"/>
      <c r="DT15" s="101" t="s">
        <v>175</v>
      </c>
      <c r="DU15" s="103"/>
      <c r="DV15" s="103"/>
      <c r="DW15" s="103"/>
      <c r="DX15" s="103"/>
      <c r="DY15" s="103"/>
      <c r="DZ15" s="100"/>
      <c r="EA15" s="100"/>
      <c r="EB15" s="100"/>
      <c r="EC15" s="100"/>
      <c r="ED15" s="101" t="s">
        <v>175</v>
      </c>
      <c r="EE15" s="103"/>
      <c r="EF15" s="103"/>
      <c r="EG15" s="103"/>
      <c r="EH15" s="103"/>
      <c r="EI15" s="103"/>
      <c r="EJ15" s="100"/>
      <c r="EK15" s="100"/>
      <c r="EL15" s="100"/>
      <c r="EM15" s="100"/>
      <c r="EN15" s="101" t="s">
        <v>175</v>
      </c>
      <c r="EO15" s="103"/>
      <c r="EP15" s="103"/>
      <c r="EQ15" s="103"/>
      <c r="ER15" s="103"/>
      <c r="ES15" s="103"/>
      <c r="ET15" s="100"/>
      <c r="EU15" s="100"/>
      <c r="EV15" s="100"/>
      <c r="EW15" s="100"/>
      <c r="EX15" s="100"/>
      <c r="EY15" s="101" t="s">
        <v>175</v>
      </c>
      <c r="EZ15" s="103"/>
      <c r="FA15" s="103"/>
      <c r="FB15" s="103"/>
      <c r="FC15" s="103"/>
      <c r="FD15" s="103"/>
      <c r="FE15" s="100"/>
      <c r="FF15" s="100"/>
      <c r="FG15" s="100"/>
      <c r="FH15" s="100"/>
      <c r="FI15" s="101" t="s">
        <v>175</v>
      </c>
      <c r="FJ15" s="103"/>
      <c r="FK15" s="103"/>
      <c r="FL15" s="103"/>
      <c r="FM15" s="103"/>
      <c r="FN15" s="103"/>
      <c r="FO15" s="100"/>
      <c r="FP15" s="100"/>
      <c r="FQ15" s="100"/>
      <c r="FR15" s="100"/>
      <c r="FS15" s="101" t="s">
        <v>175</v>
      </c>
      <c r="FT15" s="103"/>
      <c r="FU15" s="103"/>
      <c r="FV15" s="103"/>
      <c r="FW15" s="103"/>
      <c r="FX15" s="103"/>
      <c r="FY15" s="100"/>
      <c r="FZ15" s="100"/>
      <c r="GA15" s="100"/>
      <c r="GB15" s="100"/>
      <c r="GC15" s="101" t="s">
        <v>175</v>
      </c>
      <c r="GD15" s="103"/>
      <c r="GE15" s="103"/>
      <c r="GF15" s="103"/>
      <c r="GG15" s="103"/>
      <c r="GH15" s="103"/>
      <c r="GI15" s="100"/>
      <c r="GJ15" s="100"/>
      <c r="GK15" s="100"/>
      <c r="GL15" s="100"/>
      <c r="GM15" s="101" t="s">
        <v>175</v>
      </c>
      <c r="GN15" s="103"/>
      <c r="GO15" s="103"/>
      <c r="GP15" s="103"/>
      <c r="GQ15" s="103"/>
      <c r="GR15" s="103"/>
      <c r="GS15" s="100"/>
      <c r="GT15" s="100"/>
      <c r="GU15" s="100"/>
      <c r="GV15" s="100"/>
      <c r="GW15" s="100"/>
      <c r="GX15" s="101" t="s">
        <v>175</v>
      </c>
      <c r="GY15" s="103"/>
      <c r="GZ15" s="103"/>
      <c r="HA15" s="103"/>
      <c r="HB15" s="103"/>
      <c r="HC15" s="103"/>
      <c r="HD15" s="100"/>
      <c r="HE15" s="100"/>
      <c r="HF15" s="100"/>
      <c r="HG15" s="100"/>
      <c r="HH15" s="101" t="s">
        <v>175</v>
      </c>
      <c r="HI15" s="103"/>
      <c r="HJ15" s="103"/>
      <c r="HK15" s="103"/>
      <c r="HL15" s="103"/>
      <c r="HM15" s="103"/>
      <c r="HN15" s="100"/>
      <c r="HO15" s="100"/>
      <c r="HP15" s="100"/>
      <c r="HQ15" s="100"/>
      <c r="HR15" s="101" t="s">
        <v>175</v>
      </c>
      <c r="HS15" s="103"/>
      <c r="HT15" s="103"/>
      <c r="HU15" s="103"/>
      <c r="HV15" s="103"/>
      <c r="HW15" s="103"/>
      <c r="HX15" s="100"/>
      <c r="HY15" s="100"/>
      <c r="HZ15" s="100"/>
      <c r="IA15" s="100"/>
      <c r="IB15" s="101" t="s">
        <v>175</v>
      </c>
      <c r="IC15" s="103"/>
      <c r="ID15" s="103"/>
      <c r="IE15" s="103"/>
      <c r="IF15" s="103"/>
      <c r="IG15" s="103"/>
      <c r="IH15" s="100"/>
      <c r="II15" s="100"/>
      <c r="IJ15" s="100"/>
      <c r="IK15" s="100"/>
      <c r="IL15" s="101" t="s">
        <v>175</v>
      </c>
      <c r="IM15" s="103"/>
      <c r="IN15" s="103"/>
      <c r="IO15" s="103"/>
      <c r="IP15" s="103"/>
      <c r="IQ15" s="103"/>
      <c r="IR15" s="100"/>
      <c r="IS15" s="100"/>
      <c r="IT15" s="100"/>
      <c r="IU15" s="100"/>
      <c r="IV15" s="100"/>
      <c r="IW15" s="101" t="s">
        <v>175</v>
      </c>
      <c r="IX15" s="103"/>
      <c r="IY15" s="103"/>
      <c r="IZ15" s="103"/>
      <c r="JA15" s="103"/>
      <c r="JB15" s="103"/>
      <c r="JC15" s="100"/>
      <c r="JD15" s="100"/>
      <c r="JE15" s="100"/>
      <c r="JF15" s="100"/>
      <c r="JG15" s="101" t="s">
        <v>175</v>
      </c>
      <c r="JH15" s="103"/>
      <c r="JI15" s="103"/>
      <c r="JJ15" s="103"/>
      <c r="JK15" s="103"/>
      <c r="JL15" s="103"/>
      <c r="JM15" s="100"/>
      <c r="JN15" s="100"/>
      <c r="JO15" s="100"/>
      <c r="JP15" s="100"/>
      <c r="JQ15" s="101" t="s">
        <v>175</v>
      </c>
      <c r="JR15" s="103"/>
      <c r="JS15" s="103"/>
      <c r="JT15" s="103"/>
      <c r="JU15" s="103"/>
      <c r="JV15" s="103"/>
      <c r="JW15" s="100"/>
      <c r="JX15" s="100"/>
      <c r="JY15" s="100"/>
      <c r="JZ15" s="100"/>
      <c r="KA15" s="101" t="s">
        <v>175</v>
      </c>
      <c r="KB15" s="103"/>
      <c r="KC15" s="103"/>
      <c r="KD15" s="103"/>
      <c r="KE15" s="103"/>
      <c r="KF15" s="103"/>
      <c r="KG15" s="100"/>
      <c r="KH15" s="100"/>
      <c r="KI15" s="100"/>
      <c r="KJ15" s="100"/>
      <c r="KK15" s="101" t="s">
        <v>175</v>
      </c>
      <c r="KL15" s="103"/>
      <c r="KM15" s="103"/>
      <c r="KN15" s="103"/>
      <c r="KO15" s="103"/>
      <c r="KP15" s="103"/>
      <c r="KQ15" s="100"/>
      <c r="KR15" s="100"/>
      <c r="KS15" s="100"/>
      <c r="KT15" s="100"/>
      <c r="KU15" s="100"/>
      <c r="KV15" s="101" t="s">
        <v>175</v>
      </c>
      <c r="KW15" s="103"/>
      <c r="KX15" s="103"/>
      <c r="KY15" s="103"/>
      <c r="KZ15" s="103"/>
      <c r="LA15" s="103"/>
      <c r="LB15" s="100"/>
      <c r="LC15" s="100"/>
      <c r="LD15" s="100"/>
      <c r="LE15" s="100"/>
      <c r="LF15" s="101" t="s">
        <v>175</v>
      </c>
      <c r="LG15" s="103"/>
      <c r="LH15" s="103"/>
      <c r="LI15" s="103"/>
      <c r="LJ15" s="103"/>
      <c r="LK15" s="103"/>
      <c r="LL15" s="100"/>
      <c r="LM15" s="100"/>
      <c r="LN15" s="100"/>
      <c r="LO15" s="100"/>
      <c r="LP15" s="101" t="s">
        <v>175</v>
      </c>
      <c r="LQ15" s="103"/>
      <c r="LR15" s="103"/>
      <c r="LS15" s="103"/>
      <c r="LT15" s="103"/>
      <c r="LU15" s="103"/>
      <c r="LV15" s="100"/>
      <c r="LW15" s="100"/>
      <c r="LX15" s="100"/>
      <c r="LY15" s="100"/>
      <c r="LZ15" s="101" t="s">
        <v>175</v>
      </c>
      <c r="MA15" s="103"/>
      <c r="MB15" s="103"/>
      <c r="MC15" s="103"/>
      <c r="MD15" s="103"/>
      <c r="ME15" s="103"/>
      <c r="MF15" s="100"/>
      <c r="MG15" s="100"/>
      <c r="MH15" s="100"/>
      <c r="MI15" s="100"/>
      <c r="MJ15" s="101" t="s">
        <v>175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176</v>
      </c>
      <c r="C16" s="196"/>
      <c r="D16" s="100"/>
      <c r="E16" s="97">
        <f>E15+1</f>
        <v>2</v>
      </c>
      <c r="F16" s="196" t="s">
        <v>177</v>
      </c>
      <c r="G16" s="196"/>
      <c r="H16" s="102" t="s">
        <v>178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179</v>
      </c>
      <c r="C17" s="196"/>
      <c r="D17" s="100"/>
      <c r="E17" s="97">
        <f t="shared" ref="E17" si="8">E16+1</f>
        <v>3</v>
      </c>
      <c r="F17" s="196" t="s">
        <v>180</v>
      </c>
      <c r="G17" s="196"/>
      <c r="H17" s="102" t="s">
        <v>181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182</v>
      </c>
      <c r="AY17" s="106">
        <f>IF(AY7="-",NA(),AY7)</f>
        <v>41.9</v>
      </c>
      <c r="AZ17" s="106">
        <f t="shared" ref="AZ17:BC17" si="9">IF(AZ7="-",NA(),AZ7)</f>
        <v>196.6</v>
      </c>
      <c r="BA17" s="106">
        <f t="shared" si="9"/>
        <v>201</v>
      </c>
      <c r="BB17" s="106">
        <f t="shared" si="9"/>
        <v>104.4</v>
      </c>
      <c r="BC17" s="106">
        <f t="shared" si="9"/>
        <v>234.6</v>
      </c>
      <c r="BD17" s="100"/>
      <c r="BE17" s="100"/>
      <c r="BF17" s="100"/>
      <c r="BG17" s="100"/>
      <c r="BH17" s="100"/>
      <c r="BI17" s="105" t="s">
        <v>182</v>
      </c>
      <c r="BJ17" s="106">
        <f>IF(BJ7="-",NA(),BJ7)</f>
        <v>180.7</v>
      </c>
      <c r="BK17" s="106">
        <f t="shared" ref="BK17:BN17" si="10">IF(BK7="-",NA(),BK7)</f>
        <v>597.9</v>
      </c>
      <c r="BL17" s="106">
        <f t="shared" si="10"/>
        <v>562.79999999999995</v>
      </c>
      <c r="BM17" s="106">
        <f t="shared" si="10"/>
        <v>476.4</v>
      </c>
      <c r="BN17" s="106">
        <f t="shared" si="10"/>
        <v>549.70000000000005</v>
      </c>
      <c r="BO17" s="100"/>
      <c r="BP17" s="100"/>
      <c r="BQ17" s="100"/>
      <c r="BR17" s="100"/>
      <c r="BS17" s="100"/>
      <c r="BT17" s="105" t="s">
        <v>182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182</v>
      </c>
      <c r="CF17" s="106">
        <f>IF(CF7="-",NA(),CF7)</f>
        <v>38482.9</v>
      </c>
      <c r="CG17" s="106">
        <f t="shared" ref="CG17:CJ17" si="12">IF(CG7="-",NA(),CG7)</f>
        <v>22021.200000000001</v>
      </c>
      <c r="CH17" s="106">
        <f t="shared" si="12"/>
        <v>21500.2</v>
      </c>
      <c r="CI17" s="106">
        <f t="shared" si="12"/>
        <v>41662.1</v>
      </c>
      <c r="CJ17" s="106">
        <f t="shared" si="12"/>
        <v>18779.7</v>
      </c>
      <c r="CK17" s="100"/>
      <c r="CL17" s="100"/>
      <c r="CM17" s="100"/>
      <c r="CN17" s="100"/>
      <c r="CO17" s="105" t="s">
        <v>182</v>
      </c>
      <c r="CP17" s="107">
        <f>IF(CP7="-",NA(),CP7)</f>
        <v>-2081127</v>
      </c>
      <c r="CQ17" s="107">
        <f t="shared" ref="CQ17:CT17" si="13">IF(CQ7="-",NA(),CQ7)</f>
        <v>45686</v>
      </c>
      <c r="CR17" s="107">
        <f t="shared" si="13"/>
        <v>50363</v>
      </c>
      <c r="CS17" s="107">
        <f t="shared" si="13"/>
        <v>29418</v>
      </c>
      <c r="CT17" s="107">
        <f t="shared" si="13"/>
        <v>50262</v>
      </c>
      <c r="CU17" s="100"/>
      <c r="CV17" s="100"/>
      <c r="CW17" s="100"/>
      <c r="CX17" s="100"/>
      <c r="CY17" s="100"/>
      <c r="CZ17" s="105" t="s">
        <v>182</v>
      </c>
      <c r="DA17" s="106">
        <f>IF(DA7="-",NA(),DA7)</f>
        <v>43.5</v>
      </c>
      <c r="DB17" s="106">
        <f t="shared" ref="DB17:DE17" si="14">IF(DB7="-",NA(),DB7)</f>
        <v>15.6</v>
      </c>
      <c r="DC17" s="106">
        <f t="shared" si="14"/>
        <v>16.899999999999999</v>
      </c>
      <c r="DD17" s="106">
        <f t="shared" si="14"/>
        <v>14.5</v>
      </c>
      <c r="DE17" s="106">
        <f t="shared" si="14"/>
        <v>15.2</v>
      </c>
      <c r="DF17" s="100"/>
      <c r="DG17" s="100"/>
      <c r="DH17" s="100"/>
      <c r="DI17" s="100"/>
      <c r="DJ17" s="105" t="s">
        <v>182</v>
      </c>
      <c r="DK17" s="106">
        <f>IF(DK7="-",NA(),DK7)</f>
        <v>3.3</v>
      </c>
      <c r="DL17" s="106">
        <f t="shared" ref="DL17:DO17" si="15">IF(DL7="-",NA(),DL7)</f>
        <v>0</v>
      </c>
      <c r="DM17" s="106">
        <f t="shared" si="15"/>
        <v>0</v>
      </c>
      <c r="DN17" s="106">
        <f t="shared" si="15"/>
        <v>0</v>
      </c>
      <c r="DO17" s="106">
        <f t="shared" si="15"/>
        <v>0</v>
      </c>
      <c r="DP17" s="100"/>
      <c r="DQ17" s="100"/>
      <c r="DR17" s="100"/>
      <c r="DS17" s="100"/>
      <c r="DT17" s="105" t="s">
        <v>182</v>
      </c>
      <c r="DU17" s="106">
        <f>IF(DU7="-",NA(),DU7)</f>
        <v>27.7</v>
      </c>
      <c r="DV17" s="106">
        <f t="shared" ref="DV17:DY17" si="16">IF(DV7="-",NA(),DV7)</f>
        <v>570</v>
      </c>
      <c r="DW17" s="106">
        <f t="shared" si="16"/>
        <v>524.79999999999995</v>
      </c>
      <c r="DX17" s="106">
        <f t="shared" si="16"/>
        <v>424.8</v>
      </c>
      <c r="DY17" s="106">
        <f t="shared" si="16"/>
        <v>402.8</v>
      </c>
      <c r="DZ17" s="100"/>
      <c r="EA17" s="100"/>
      <c r="EB17" s="100"/>
      <c r="EC17" s="100"/>
      <c r="ED17" s="105" t="s">
        <v>182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182</v>
      </c>
      <c r="EO17" s="106">
        <f>IF(EO7="-",NA(),EO7)</f>
        <v>45.1</v>
      </c>
      <c r="EP17" s="106">
        <f t="shared" ref="EP17:ES17" si="18">IF(EP7="-",NA(),EP7)</f>
        <v>100</v>
      </c>
      <c r="EQ17" s="106">
        <f t="shared" si="18"/>
        <v>100</v>
      </c>
      <c r="ER17" s="106">
        <f t="shared" si="18"/>
        <v>100</v>
      </c>
      <c r="ES17" s="106">
        <f t="shared" si="18"/>
        <v>100</v>
      </c>
      <c r="ET17" s="100"/>
      <c r="EU17" s="100"/>
      <c r="EV17" s="100"/>
      <c r="EW17" s="100"/>
      <c r="EX17" s="100"/>
      <c r="EY17" s="105" t="s">
        <v>182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182</v>
      </c>
      <c r="GY17" s="106">
        <f>IF(GY7="-",NA(),GY7)</f>
        <v>44.4</v>
      </c>
      <c r="GZ17" s="106" t="e">
        <f t="shared" ref="GZ17:HC17" si="24">IF(GZ7="-",NA(),GZ7)</f>
        <v>#N/A</v>
      </c>
      <c r="HA17" s="106" t="e">
        <f t="shared" si="24"/>
        <v>#N/A</v>
      </c>
      <c r="HB17" s="106" t="e">
        <f t="shared" si="24"/>
        <v>#N/A</v>
      </c>
      <c r="HC17" s="106" t="e">
        <f t="shared" si="24"/>
        <v>#N/A</v>
      </c>
      <c r="HD17" s="100"/>
      <c r="HE17" s="100"/>
      <c r="HF17" s="100"/>
      <c r="HG17" s="100"/>
      <c r="HH17" s="105" t="s">
        <v>182</v>
      </c>
      <c r="HI17" s="106">
        <f>IF(HI7="-",NA(),HI7)</f>
        <v>3.4</v>
      </c>
      <c r="HJ17" s="106" t="e">
        <f t="shared" ref="HJ17:HM17" si="25">IF(HJ7="-",NA(),HJ7)</f>
        <v>#N/A</v>
      </c>
      <c r="HK17" s="106" t="e">
        <f t="shared" si="25"/>
        <v>#N/A</v>
      </c>
      <c r="HL17" s="106" t="e">
        <f t="shared" si="25"/>
        <v>#N/A</v>
      </c>
      <c r="HM17" s="106" t="e">
        <f t="shared" si="25"/>
        <v>#N/A</v>
      </c>
      <c r="HN17" s="100"/>
      <c r="HO17" s="100"/>
      <c r="HP17" s="100"/>
      <c r="HQ17" s="100"/>
      <c r="HR17" s="105" t="s">
        <v>182</v>
      </c>
      <c r="HS17" s="106">
        <f>IF(HS7="-",NA(),HS7)</f>
        <v>0</v>
      </c>
      <c r="HT17" s="106" t="e">
        <f t="shared" ref="HT17:HW17" si="26">IF(HT7="-",NA(),HT7)</f>
        <v>#N/A</v>
      </c>
      <c r="HU17" s="106" t="e">
        <f t="shared" si="26"/>
        <v>#N/A</v>
      </c>
      <c r="HV17" s="106" t="e">
        <f t="shared" si="26"/>
        <v>#N/A</v>
      </c>
      <c r="HW17" s="106" t="e">
        <f t="shared" si="26"/>
        <v>#N/A</v>
      </c>
      <c r="HX17" s="100"/>
      <c r="HY17" s="100"/>
      <c r="HZ17" s="100"/>
      <c r="IA17" s="100"/>
      <c r="IB17" s="105" t="s">
        <v>182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182</v>
      </c>
      <c r="IM17" s="106">
        <f>IF(IM7="-",NA(),IM7)</f>
        <v>42.3</v>
      </c>
      <c r="IN17" s="106" t="e">
        <f t="shared" ref="IN17:IQ17" si="28">IF(IN7="-",NA(),IN7)</f>
        <v>#N/A</v>
      </c>
      <c r="IO17" s="106" t="e">
        <f t="shared" si="28"/>
        <v>#N/A</v>
      </c>
      <c r="IP17" s="106" t="e">
        <f t="shared" si="28"/>
        <v>#N/A</v>
      </c>
      <c r="IQ17" s="106" t="e">
        <f t="shared" si="28"/>
        <v>#N/A</v>
      </c>
      <c r="IR17" s="100"/>
      <c r="IS17" s="100"/>
      <c r="IT17" s="100"/>
      <c r="IU17" s="100"/>
      <c r="IV17" s="100"/>
      <c r="IW17" s="105" t="s">
        <v>182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182</v>
      </c>
      <c r="KW17" s="106">
        <f>IF(KW7="-",NA(),KW7)</f>
        <v>13.7</v>
      </c>
      <c r="KX17" s="106">
        <f t="shared" ref="KX17:LA17" si="34">IF(KX7="-",NA(),KX7)</f>
        <v>15.6</v>
      </c>
      <c r="KY17" s="106">
        <f t="shared" si="34"/>
        <v>16.899999999999999</v>
      </c>
      <c r="KZ17" s="106">
        <f t="shared" si="34"/>
        <v>14.5</v>
      </c>
      <c r="LA17" s="106">
        <f t="shared" si="34"/>
        <v>15.2</v>
      </c>
      <c r="LB17" s="100"/>
      <c r="LC17" s="100"/>
      <c r="LD17" s="100"/>
      <c r="LE17" s="100"/>
      <c r="LF17" s="105" t="s">
        <v>182</v>
      </c>
      <c r="LG17" s="106">
        <f>IF(LG7="-",NA(),LG7)</f>
        <v>0</v>
      </c>
      <c r="LH17" s="106">
        <f t="shared" ref="LH17:LK17" si="35">IF(LH7="-",NA(),LH7)</f>
        <v>0</v>
      </c>
      <c r="LI17" s="106">
        <f t="shared" si="35"/>
        <v>0</v>
      </c>
      <c r="LJ17" s="106">
        <f t="shared" si="35"/>
        <v>0</v>
      </c>
      <c r="LK17" s="106">
        <f t="shared" si="35"/>
        <v>0</v>
      </c>
      <c r="LL17" s="100"/>
      <c r="LM17" s="100"/>
      <c r="LN17" s="100"/>
      <c r="LO17" s="100"/>
      <c r="LP17" s="105" t="s">
        <v>182</v>
      </c>
      <c r="LQ17" s="106">
        <f>IF(LQ7="-",NA(),LQ7)</f>
        <v>650.5</v>
      </c>
      <c r="LR17" s="106">
        <f t="shared" ref="LR17:LU17" si="36">IF(LR7="-",NA(),LR7)</f>
        <v>570</v>
      </c>
      <c r="LS17" s="106">
        <f t="shared" si="36"/>
        <v>524.79999999999995</v>
      </c>
      <c r="LT17" s="106">
        <f t="shared" si="36"/>
        <v>424.8</v>
      </c>
      <c r="LU17" s="106">
        <f t="shared" si="36"/>
        <v>402.8</v>
      </c>
      <c r="LV17" s="100"/>
      <c r="LW17" s="100"/>
      <c r="LX17" s="100"/>
      <c r="LY17" s="100"/>
      <c r="LZ17" s="105" t="s">
        <v>182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183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184</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184</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184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184</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184</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184</v>
      </c>
      <c r="DA18" s="106">
        <f>IF(DF7="-",NA(),DF7)</f>
        <v>36.4</v>
      </c>
      <c r="DB18" s="106">
        <f t="shared" ref="DB18:DE18" si="44">IF(DG7="-",NA(),DG7)</f>
        <v>31.6</v>
      </c>
      <c r="DC18" s="106">
        <f t="shared" si="44"/>
        <v>31.6</v>
      </c>
      <c r="DD18" s="106">
        <f t="shared" si="44"/>
        <v>30.1</v>
      </c>
      <c r="DE18" s="106">
        <f t="shared" si="44"/>
        <v>30.3</v>
      </c>
      <c r="DF18" s="100"/>
      <c r="DG18" s="100"/>
      <c r="DH18" s="100"/>
      <c r="DI18" s="100"/>
      <c r="DJ18" s="105" t="s">
        <v>184</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184</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184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184</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184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184</v>
      </c>
      <c r="GY18" s="106">
        <f>IF(OR(NOT($GY$8),HD7="-"),NA(),HD7)</f>
        <v>53.5</v>
      </c>
      <c r="GZ18" s="106">
        <f>IF(OR(NOT($GY$8),HE7="-"),NA(),HE7)</f>
        <v>67.599999999999994</v>
      </c>
      <c r="HA18" s="106">
        <f>IF(OR(NOT($GY$8),HF7="-"),NA(),HF7)</f>
        <v>67.8</v>
      </c>
      <c r="HB18" s="106">
        <f>IF(OR(NOT($GY$8),HG7="-"),NA(),HG7)</f>
        <v>71</v>
      </c>
      <c r="HC18" s="106">
        <f>IF(OR(NOT($GY$8),HH7="-"),NA(),HH7)</f>
        <v>70.5</v>
      </c>
      <c r="HD18" s="100"/>
      <c r="HE18" s="100"/>
      <c r="HF18" s="100"/>
      <c r="HG18" s="100"/>
      <c r="HH18" s="105" t="s">
        <v>184</v>
      </c>
      <c r="HI18" s="106">
        <f>IF(OR(NOT($HI$8),HN7="-"),NA(),HN7)</f>
        <v>5.5</v>
      </c>
      <c r="HJ18" s="106">
        <f>IF(OR(NOT($HI$8),HO7="-"),NA(),HO7)</f>
        <v>0</v>
      </c>
      <c r="HK18" s="106">
        <f>IF(OR(NOT($HI$8),HP7="-"),NA(),HP7)</f>
        <v>0.6</v>
      </c>
      <c r="HL18" s="106">
        <f>IF(OR(NOT($HI$8),HQ7="-"),NA(),HQ7)</f>
        <v>0.2</v>
      </c>
      <c r="HM18" s="106">
        <f>IF(OR(NOT($HI$8),HR7="-"),NA(),HR7)</f>
        <v>0.1</v>
      </c>
      <c r="HN18" s="100"/>
      <c r="HO18" s="100"/>
      <c r="HP18" s="100"/>
      <c r="HQ18" s="100"/>
      <c r="HR18" s="105" t="s">
        <v>184</v>
      </c>
      <c r="HS18" s="106">
        <f>IF(OR(NOT($HS$8),HX7="-"),NA(),HX7)</f>
        <v>0.5</v>
      </c>
      <c r="HT18" s="106">
        <f>IF(OR(NOT($HS$8),HY7="-"),NA(),HY7)</f>
        <v>25.6</v>
      </c>
      <c r="HU18" s="106">
        <f>IF(OR(NOT($HS$8),HZ7="-"),NA(),HZ7)</f>
        <v>43.5</v>
      </c>
      <c r="HV18" s="106">
        <f>IF(OR(NOT($HS$8),IA7="-"),NA(),IA7)</f>
        <v>42.8</v>
      </c>
      <c r="HW18" s="106">
        <f>IF(OR(NOT($HS$8),IB7="-"),NA(),IB7)</f>
        <v>41</v>
      </c>
      <c r="HX18" s="100"/>
      <c r="HY18" s="100"/>
      <c r="HZ18" s="100"/>
      <c r="IA18" s="100"/>
      <c r="IB18" s="105" t="s">
        <v>184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184</v>
      </c>
      <c r="IM18" s="106">
        <f>IF(OR(NOT($IM$8),IR7="-"),NA(),IR7)</f>
        <v>43.2</v>
      </c>
      <c r="IN18" s="106">
        <f>IF(OR(NOT($IM$8),IS7="-"),NA(),IS7)</f>
        <v>49.1</v>
      </c>
      <c r="IO18" s="106">
        <f>IF(OR(NOT($IM$8),IT7="-"),NA(),IT7)</f>
        <v>33.799999999999997</v>
      </c>
      <c r="IP18" s="106">
        <f>IF(OR(NOT($IM$8),IU7="-"),NA(),IU7)</f>
        <v>24</v>
      </c>
      <c r="IQ18" s="106">
        <f>IF(OR(NOT($IM$8),IV7="-"),NA(),IV7)</f>
        <v>23.8</v>
      </c>
      <c r="IR18" s="100"/>
      <c r="IS18" s="100"/>
      <c r="IT18" s="100"/>
      <c r="IU18" s="100"/>
      <c r="IV18" s="100"/>
      <c r="IW18" s="105" t="s">
        <v>184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184</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184</v>
      </c>
      <c r="LG18" s="106">
        <f>IF(OR(NOT($LG$8),LL7="-"),NA(),LL7)</f>
        <v>0.3</v>
      </c>
      <c r="LH18" s="106">
        <f>IF(OR(NOT($LG$8),LM7="-"),NA(),LM7)</f>
        <v>0.3</v>
      </c>
      <c r="LI18" s="106">
        <f>IF(OR(NOT($LG$8),LN7="-"),NA(),LN7)</f>
        <v>0.7</v>
      </c>
      <c r="LJ18" s="106">
        <f>IF(OR(NOT($LG$8),LO7="-"),NA(),LO7)</f>
        <v>0.4</v>
      </c>
      <c r="LK18" s="106">
        <f>IF(OR(NOT($LG$8),LP7="-"),NA(),LP7)</f>
        <v>1.8</v>
      </c>
      <c r="LL18" s="100"/>
      <c r="LM18" s="100"/>
      <c r="LN18" s="100"/>
      <c r="LO18" s="100"/>
      <c r="LP18" s="105" t="s">
        <v>184</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184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184</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185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169</v>
      </c>
      <c r="AY19" s="106">
        <f>$BI$7</f>
        <v>100</v>
      </c>
      <c r="AZ19" s="106">
        <f t="shared" ref="AZ19:BC19" si="49">$BI$7</f>
        <v>100</v>
      </c>
      <c r="BA19" s="106">
        <f t="shared" si="49"/>
        <v>100</v>
      </c>
      <c r="BB19" s="106">
        <f t="shared" si="49"/>
        <v>100</v>
      </c>
      <c r="BC19" s="106">
        <f t="shared" si="49"/>
        <v>100</v>
      </c>
      <c r="BD19" s="100"/>
      <c r="BE19" s="100"/>
      <c r="BF19" s="100"/>
      <c r="BG19" s="100"/>
      <c r="BH19" s="100"/>
      <c r="BI19" s="108" t="s">
        <v>169</v>
      </c>
      <c r="BJ19" s="106">
        <f>$BT$7</f>
        <v>100</v>
      </c>
      <c r="BK19" s="106">
        <f>$BT$7</f>
        <v>100</v>
      </c>
      <c r="BL19" s="106">
        <f>$BT$7</f>
        <v>100</v>
      </c>
      <c r="BM19" s="106">
        <f>$BT$7</f>
        <v>100</v>
      </c>
      <c r="BN19" s="106">
        <f>$BT$7</f>
        <v>100</v>
      </c>
      <c r="BO19" s="100"/>
      <c r="BP19" s="100"/>
      <c r="BQ19" s="100"/>
      <c r="BR19" s="100"/>
      <c r="BS19" s="100"/>
      <c r="BT19" s="108" t="s">
        <v>169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186</v>
      </c>
      <c r="C20" s="196"/>
      <c r="D20" s="100"/>
    </row>
    <row r="21" spans="1:374" x14ac:dyDescent="0.2">
      <c r="A21" s="97">
        <f t="shared" si="7"/>
        <v>7</v>
      </c>
      <c r="B21" s="196" t="s">
        <v>187</v>
      </c>
      <c r="C21" s="196"/>
      <c r="D21" s="100"/>
    </row>
    <row r="22" spans="1:374" x14ac:dyDescent="0.2">
      <c r="A22" s="97">
        <f t="shared" si="7"/>
        <v>8</v>
      </c>
      <c r="B22" s="196" t="s">
        <v>188</v>
      </c>
      <c r="C22" s="196"/>
      <c r="D22" s="100"/>
      <c r="E22" s="198" t="s">
        <v>189</v>
      </c>
      <c r="F22" s="199"/>
      <c r="G22" s="199"/>
      <c r="H22" s="199"/>
      <c r="I22" s="200"/>
    </row>
    <row r="23" spans="1:374" x14ac:dyDescent="0.2">
      <c r="A23" s="97">
        <f t="shared" si="7"/>
        <v>9</v>
      </c>
      <c r="B23" s="196" t="s">
        <v>190</v>
      </c>
      <c r="C23" s="196"/>
      <c r="D23" s="100"/>
      <c r="E23" s="201"/>
      <c r="F23" s="202"/>
      <c r="G23" s="202"/>
      <c r="H23" s="202"/>
      <c r="I23" s="203"/>
    </row>
    <row r="24" spans="1:374" x14ac:dyDescent="0.2">
      <c r="A24" s="97">
        <f t="shared" si="7"/>
        <v>10</v>
      </c>
      <c r="B24" s="196" t="s">
        <v>191</v>
      </c>
      <c r="C24" s="196"/>
      <c r="D24" s="100"/>
      <c r="E24" s="201"/>
      <c r="F24" s="202"/>
      <c r="G24" s="202"/>
      <c r="H24" s="202"/>
      <c r="I24" s="203"/>
    </row>
    <row r="25" spans="1:374" x14ac:dyDescent="0.2">
      <c r="A25" s="97">
        <f t="shared" si="7"/>
        <v>11</v>
      </c>
      <c r="B25" s="196" t="s">
        <v>192</v>
      </c>
      <c r="C25" s="196"/>
      <c r="D25" s="100"/>
      <c r="E25" s="201"/>
      <c r="F25" s="202"/>
      <c r="G25" s="202"/>
      <c r="H25" s="202"/>
      <c r="I25" s="203"/>
    </row>
    <row r="26" spans="1:374" x14ac:dyDescent="0.2">
      <c r="A26" s="97">
        <f t="shared" si="7"/>
        <v>12</v>
      </c>
      <c r="B26" s="196" t="s">
        <v>193</v>
      </c>
      <c r="C26" s="196"/>
      <c r="D26" s="100"/>
      <c r="E26" s="201"/>
      <c r="F26" s="202"/>
      <c r="G26" s="202"/>
      <c r="H26" s="202"/>
      <c r="I26" s="203"/>
    </row>
    <row r="27" spans="1:374" x14ac:dyDescent="0.2">
      <c r="A27" s="97">
        <f t="shared" si="7"/>
        <v>13</v>
      </c>
      <c r="B27" s="196" t="s">
        <v>194</v>
      </c>
      <c r="C27" s="196"/>
      <c r="D27" s="100"/>
      <c r="E27" s="201"/>
      <c r="F27" s="202"/>
      <c r="G27" s="202"/>
      <c r="H27" s="202"/>
      <c r="I27" s="203"/>
    </row>
    <row r="28" spans="1:374" x14ac:dyDescent="0.2">
      <c r="A28" s="97">
        <f t="shared" si="7"/>
        <v>14</v>
      </c>
      <c r="B28" s="196" t="s">
        <v>195</v>
      </c>
      <c r="C28" s="196"/>
      <c r="D28" s="100"/>
      <c r="E28" s="201"/>
      <c r="F28" s="202"/>
      <c r="G28" s="202"/>
      <c r="H28" s="202"/>
      <c r="I28" s="203"/>
    </row>
    <row r="29" spans="1:374" x14ac:dyDescent="0.2">
      <c r="A29" s="97">
        <f t="shared" si="7"/>
        <v>15</v>
      </c>
      <c r="B29" s="196" t="s">
        <v>196</v>
      </c>
      <c r="C29" s="196"/>
      <c r="D29" s="100"/>
      <c r="E29" s="201"/>
      <c r="F29" s="202"/>
      <c r="G29" s="202"/>
      <c r="H29" s="202"/>
      <c r="I29" s="203"/>
    </row>
    <row r="30" spans="1:374" x14ac:dyDescent="0.2">
      <c r="A30" s="97">
        <f t="shared" si="7"/>
        <v>16</v>
      </c>
      <c r="B30" s="196" t="s">
        <v>197</v>
      </c>
      <c r="C30" s="196"/>
      <c r="D30" s="100"/>
      <c r="E30" s="201"/>
      <c r="F30" s="202"/>
      <c r="G30" s="202"/>
      <c r="H30" s="202"/>
      <c r="I30" s="203"/>
    </row>
    <row r="31" spans="1:374" x14ac:dyDescent="0.2">
      <c r="A31" s="97">
        <f t="shared" si="7"/>
        <v>17</v>
      </c>
      <c r="B31" s="196" t="s">
        <v>198</v>
      </c>
      <c r="C31" s="196"/>
      <c r="D31" s="100"/>
      <c r="E31" s="201"/>
      <c r="F31" s="202"/>
      <c r="G31" s="202"/>
      <c r="H31" s="202"/>
      <c r="I31" s="203"/>
    </row>
    <row r="32" spans="1:374" x14ac:dyDescent="0.2">
      <c r="A32" s="97">
        <f t="shared" si="7"/>
        <v>18</v>
      </c>
      <c r="B32" s="196" t="s">
        <v>199</v>
      </c>
      <c r="C32" s="196"/>
      <c r="D32" s="100"/>
      <c r="E32" s="201"/>
      <c r="F32" s="202"/>
      <c r="G32" s="202"/>
      <c r="H32" s="202"/>
      <c r="I32" s="203"/>
    </row>
    <row r="33" spans="1:16" x14ac:dyDescent="0.2">
      <c r="A33" s="97">
        <f t="shared" si="7"/>
        <v>19</v>
      </c>
      <c r="B33" s="196" t="s">
        <v>200</v>
      </c>
      <c r="C33" s="196"/>
      <c r="D33" s="100"/>
      <c r="E33" s="201"/>
      <c r="F33" s="202"/>
      <c r="G33" s="202"/>
      <c r="H33" s="202"/>
      <c r="I33" s="203"/>
    </row>
    <row r="34" spans="1:16" x14ac:dyDescent="0.2">
      <c r="A34" s="97">
        <f t="shared" si="7"/>
        <v>20</v>
      </c>
      <c r="B34" s="196" t="s">
        <v>201</v>
      </c>
      <c r="C34" s="196"/>
      <c r="D34" s="100"/>
      <c r="E34" s="201"/>
      <c r="F34" s="202"/>
      <c r="G34" s="202"/>
      <c r="H34" s="202"/>
      <c r="I34" s="203"/>
    </row>
    <row r="35" spans="1:16" ht="25.5" customHeight="1" x14ac:dyDescent="0.2">
      <c r="E35" s="204"/>
      <c r="F35" s="205"/>
      <c r="G35" s="205"/>
      <c r="H35" s="205"/>
      <c r="I35" s="206"/>
    </row>
    <row r="36" spans="1:16" x14ac:dyDescent="0.2">
      <c r="A36" t="s">
        <v>202</v>
      </c>
      <c r="B36" t="s">
        <v>203</v>
      </c>
    </row>
    <row r="37" spans="1:16" x14ac:dyDescent="0.2">
      <c r="A37" t="s">
        <v>204</v>
      </c>
      <c r="B37" t="s">
        <v>205</v>
      </c>
      <c r="L37" s="198" t="s">
        <v>189</v>
      </c>
      <c r="M37" s="199"/>
      <c r="N37" s="199"/>
      <c r="O37" s="199"/>
      <c r="P37" s="200"/>
    </row>
    <row r="38" spans="1:16" x14ac:dyDescent="0.2">
      <c r="A38" t="s">
        <v>206</v>
      </c>
      <c r="B38" t="s">
        <v>207</v>
      </c>
      <c r="L38" s="201"/>
      <c r="M38" s="202"/>
      <c r="N38" s="202"/>
      <c r="O38" s="202"/>
      <c r="P38" s="203"/>
    </row>
    <row r="39" spans="1:16" x14ac:dyDescent="0.2">
      <c r="A39" t="s">
        <v>208</v>
      </c>
      <c r="B39" t="s">
        <v>209</v>
      </c>
      <c r="L39" s="201"/>
      <c r="M39" s="202"/>
      <c r="N39" s="202"/>
      <c r="O39" s="202"/>
      <c r="P39" s="203"/>
    </row>
    <row r="40" spans="1:16" x14ac:dyDescent="0.2">
      <c r="A40" t="s">
        <v>210</v>
      </c>
      <c r="B40" t="s">
        <v>211</v>
      </c>
      <c r="L40" s="201"/>
      <c r="M40" s="202"/>
      <c r="N40" s="202"/>
      <c r="O40" s="202"/>
      <c r="P40" s="203"/>
    </row>
    <row r="41" spans="1:16" x14ac:dyDescent="0.2">
      <c r="A41" t="s">
        <v>212</v>
      </c>
      <c r="B41" t="s">
        <v>213</v>
      </c>
      <c r="L41" s="201"/>
      <c r="M41" s="202"/>
      <c r="N41" s="202"/>
      <c r="O41" s="202"/>
      <c r="P41" s="203"/>
    </row>
    <row r="42" spans="1:16" x14ac:dyDescent="0.2">
      <c r="A42" t="s">
        <v>214</v>
      </c>
      <c r="B42" t="s">
        <v>215</v>
      </c>
      <c r="L42" s="201"/>
      <c r="M42" s="202"/>
      <c r="N42" s="202"/>
      <c r="O42" s="202"/>
      <c r="P42" s="203"/>
    </row>
    <row r="43" spans="1:16" x14ac:dyDescent="0.2">
      <c r="A43" t="s">
        <v>216</v>
      </c>
      <c r="B43" t="s">
        <v>217</v>
      </c>
      <c r="L43" s="201"/>
      <c r="M43" s="202"/>
      <c r="N43" s="202"/>
      <c r="O43" s="202"/>
      <c r="P43" s="203"/>
    </row>
    <row r="44" spans="1:16" x14ac:dyDescent="0.2">
      <c r="A44" t="s">
        <v>218</v>
      </c>
      <c r="B44" t="s">
        <v>219</v>
      </c>
      <c r="L44" s="201"/>
      <c r="M44" s="202"/>
      <c r="N44" s="202"/>
      <c r="O44" s="202"/>
      <c r="P44" s="203"/>
    </row>
    <row r="45" spans="1:16" x14ac:dyDescent="0.2">
      <c r="A45" t="s">
        <v>220</v>
      </c>
      <c r="B45" t="s">
        <v>221</v>
      </c>
      <c r="L45" s="201"/>
      <c r="M45" s="202"/>
      <c r="N45" s="202"/>
      <c r="O45" s="202"/>
      <c r="P45" s="203"/>
    </row>
    <row r="46" spans="1:16" x14ac:dyDescent="0.2">
      <c r="A46" t="s">
        <v>222</v>
      </c>
      <c r="B46" t="s">
        <v>223</v>
      </c>
      <c r="L46" s="201"/>
      <c r="M46" s="202"/>
      <c r="N46" s="202"/>
      <c r="O46" s="202"/>
      <c r="P46" s="203"/>
    </row>
    <row r="47" spans="1:16" x14ac:dyDescent="0.2">
      <c r="A47" t="s">
        <v>224</v>
      </c>
      <c r="B47" t="s">
        <v>225</v>
      </c>
      <c r="L47" s="201"/>
      <c r="M47" s="202"/>
      <c r="N47" s="202"/>
      <c r="O47" s="202"/>
      <c r="P47" s="203"/>
    </row>
    <row r="48" spans="1:16" x14ac:dyDescent="0.2">
      <c r="A48" t="s">
        <v>226</v>
      </c>
      <c r="B48" t="s">
        <v>227</v>
      </c>
      <c r="L48" s="201"/>
      <c r="M48" s="202"/>
      <c r="N48" s="202"/>
      <c r="O48" s="202"/>
      <c r="P48" s="203"/>
    </row>
    <row r="49" spans="1:16" x14ac:dyDescent="0.2">
      <c r="A49" t="s">
        <v>228</v>
      </c>
      <c r="B49" t="s">
        <v>229</v>
      </c>
      <c r="L49" s="201"/>
      <c r="M49" s="202"/>
      <c r="N49" s="202"/>
      <c r="O49" s="202"/>
      <c r="P49" s="203"/>
    </row>
    <row r="50" spans="1:16" ht="26.25" customHeight="1" x14ac:dyDescent="0.2">
      <c r="A50" t="s">
        <v>230</v>
      </c>
      <c r="B50" t="s">
        <v>231</v>
      </c>
      <c r="L50" s="204"/>
      <c r="M50" s="205"/>
      <c r="N50" s="205"/>
      <c r="O50" s="205"/>
      <c r="P50" s="206"/>
    </row>
    <row r="51" spans="1:16" x14ac:dyDescent="0.2">
      <c r="A51" t="s">
        <v>232</v>
      </c>
      <c r="B51" t="s">
        <v>233</v>
      </c>
    </row>
    <row r="52" spans="1:16" x14ac:dyDescent="0.2">
      <c r="A52" t="s">
        <v>234</v>
      </c>
      <c r="B52" t="s">
        <v>235</v>
      </c>
    </row>
    <row r="53" spans="1:16" x14ac:dyDescent="0.2">
      <c r="A53" t="s">
        <v>236</v>
      </c>
      <c r="B53" t="s">
        <v>237</v>
      </c>
    </row>
    <row r="54" spans="1:16" x14ac:dyDescent="0.2">
      <c r="A54" t="s">
        <v>238</v>
      </c>
      <c r="B54" t="s">
        <v>239</v>
      </c>
    </row>
    <row r="55" spans="1:16" x14ac:dyDescent="0.2">
      <c r="A55" t="s">
        <v>240</v>
      </c>
      <c r="B55" t="s">
        <v>241</v>
      </c>
    </row>
    <row r="56" spans="1:16" x14ac:dyDescent="0.2">
      <c r="A56" t="s">
        <v>242</v>
      </c>
      <c r="B56" t="s">
        <v>243</v>
      </c>
    </row>
    <row r="57" spans="1:16" x14ac:dyDescent="0.2">
      <c r="A57" t="s">
        <v>244</v>
      </c>
      <c r="B57" t="s">
        <v>245</v>
      </c>
    </row>
    <row r="58" spans="1:16" x14ac:dyDescent="0.2">
      <c r="A58" t="s">
        <v>246</v>
      </c>
      <c r="B58" t="s">
        <v>247</v>
      </c>
    </row>
    <row r="59" spans="1:16" x14ac:dyDescent="0.2">
      <c r="A59" t="s">
        <v>248</v>
      </c>
      <c r="B59" t="s">
        <v>249</v>
      </c>
    </row>
    <row r="60" spans="1:16" x14ac:dyDescent="0.2">
      <c r="A60" t="s">
        <v>250</v>
      </c>
      <c r="B60" t="s">
        <v>251</v>
      </c>
    </row>
    <row r="61" spans="1:16" x14ac:dyDescent="0.2">
      <c r="A61" t="s">
        <v>252</v>
      </c>
      <c r="B61" t="s">
        <v>253</v>
      </c>
    </row>
    <row r="62" spans="1:16" x14ac:dyDescent="0.2">
      <c r="A62" t="s">
        <v>254</v>
      </c>
      <c r="B62" t="s">
        <v>255</v>
      </c>
    </row>
    <row r="63" spans="1:16" x14ac:dyDescent="0.2">
      <c r="A63" t="s">
        <v>256</v>
      </c>
      <c r="B63" t="s">
        <v>257</v>
      </c>
    </row>
    <row r="64" spans="1:16" x14ac:dyDescent="0.2">
      <c r="A64" t="s">
        <v>258</v>
      </c>
      <c r="B64" t="s">
        <v>259</v>
      </c>
    </row>
    <row r="65" spans="1:2" x14ac:dyDescent="0.2">
      <c r="A65" t="s">
        <v>260</v>
      </c>
      <c r="B65" t="s">
        <v>261</v>
      </c>
    </row>
    <row r="66" spans="1:2" x14ac:dyDescent="0.2">
      <c r="A66" t="s">
        <v>262</v>
      </c>
      <c r="B66" t="s">
        <v>263</v>
      </c>
    </row>
    <row r="67" spans="1:2" x14ac:dyDescent="0.2">
      <c r="A67" t="s">
        <v>264</v>
      </c>
      <c r="B67" t="s">
        <v>263</v>
      </c>
    </row>
    <row r="68" spans="1:2" x14ac:dyDescent="0.2">
      <c r="A68" t="s">
        <v>265</v>
      </c>
      <c r="B68" t="s">
        <v>263</v>
      </c>
    </row>
    <row r="69" spans="1:2" x14ac:dyDescent="0.2">
      <c r="A69" t="s">
        <v>266</v>
      </c>
      <c r="B69" t="s">
        <v>263</v>
      </c>
    </row>
    <row r="70" spans="1:2" x14ac:dyDescent="0.2">
      <c r="A70" t="s">
        <v>267</v>
      </c>
      <c r="B70" t="s">
        <v>263</v>
      </c>
    </row>
    <row r="71" spans="1:2" x14ac:dyDescent="0.2">
      <c r="A71" t="s">
        <v>268</v>
      </c>
      <c r="B71" t="s">
        <v>263</v>
      </c>
    </row>
    <row r="72" spans="1:2" x14ac:dyDescent="0.2">
      <c r="A72" t="s">
        <v>269</v>
      </c>
      <c r="B72" t="s">
        <v>263</v>
      </c>
    </row>
    <row r="73" spans="1:2" x14ac:dyDescent="0.2">
      <c r="A73" t="s">
        <v>270</v>
      </c>
      <c r="B73" t="s">
        <v>263</v>
      </c>
    </row>
    <row r="74" spans="1:2" x14ac:dyDescent="0.2">
      <c r="A74" t="s">
        <v>271</v>
      </c>
      <c r="B74" t="s">
        <v>263</v>
      </c>
    </row>
    <row r="75" spans="1:2" x14ac:dyDescent="0.2">
      <c r="A75" t="s">
        <v>272</v>
      </c>
      <c r="B75" t="s">
        <v>263</v>
      </c>
    </row>
    <row r="76" spans="1:2" x14ac:dyDescent="0.2">
      <c r="A76" t="s">
        <v>273</v>
      </c>
      <c r="B76" t="s">
        <v>263</v>
      </c>
    </row>
    <row r="77" spans="1:2" x14ac:dyDescent="0.2">
      <c r="A77" t="s">
        <v>274</v>
      </c>
      <c r="B77" t="s">
        <v>263</v>
      </c>
    </row>
    <row r="78" spans="1:2" x14ac:dyDescent="0.2">
      <c r="A78" t="s">
        <v>275</v>
      </c>
      <c r="B78" t="s">
        <v>263</v>
      </c>
    </row>
    <row r="79" spans="1:2" x14ac:dyDescent="0.2">
      <c r="A79" t="s">
        <v>276</v>
      </c>
      <c r="B79" t="s">
        <v>263</v>
      </c>
    </row>
    <row r="80" spans="1:2" x14ac:dyDescent="0.2">
      <c r="A80" t="s">
        <v>277</v>
      </c>
      <c r="B80" t="s">
        <v>263</v>
      </c>
    </row>
    <row r="81" spans="1:2" x14ac:dyDescent="0.2">
      <c r="A81" t="s">
        <v>278</v>
      </c>
      <c r="B81" t="s">
        <v>263</v>
      </c>
    </row>
    <row r="82" spans="1:2" x14ac:dyDescent="0.2">
      <c r="A82" t="s">
        <v>279</v>
      </c>
      <c r="B82" t="s">
        <v>263</v>
      </c>
    </row>
    <row r="83" spans="1:2" x14ac:dyDescent="0.2">
      <c r="A83" t="s">
        <v>280</v>
      </c>
      <c r="B83" t="s">
        <v>263</v>
      </c>
    </row>
    <row r="84" spans="1:2" x14ac:dyDescent="0.2">
      <c r="A84" t="s">
        <v>281</v>
      </c>
      <c r="B84" t="s">
        <v>263</v>
      </c>
    </row>
    <row r="85" spans="1:2" x14ac:dyDescent="0.2">
      <c r="A85" t="s">
        <v>282</v>
      </c>
      <c r="B85" t="s">
        <v>263</v>
      </c>
    </row>
    <row r="86" spans="1:2" x14ac:dyDescent="0.2">
      <c r="A86" t="s">
        <v>283</v>
      </c>
      <c r="B86" t="s">
        <v>284</v>
      </c>
    </row>
    <row r="87" spans="1:2" x14ac:dyDescent="0.2">
      <c r="A87" t="s">
        <v>285</v>
      </c>
      <c r="B87" t="s">
        <v>284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健介(912334)</cp:lastModifiedBy>
  <cp:lastPrinted>2022-01-21T05:58:48Z</cp:lastPrinted>
  <dcterms:created xsi:type="dcterms:W3CDTF">2021-12-03T06:40:16Z</dcterms:created>
  <dcterms:modified xsi:type="dcterms:W3CDTF">2022-01-28T02:40:37Z</dcterms:modified>
  <cp:category/>
</cp:coreProperties>
</file>