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d06f188\share\Ⅱ-予算係（作業室）\■企業D\☆☆企業（担当者用）H26～\00 照会・回答・通知\R3\02照会\57_220128〆公営企業に係る経営比較分析表（令和２年度決算）の分析等について（依頼）\02_回答\【産経回答】\"/>
    </mc:Choice>
  </mc:AlternateContent>
  <workbookProtection workbookAlgorithmName="SHA-512" workbookHashValue="UNZy1cvYyCBvV1KwH9Xotk0Q3K6RpXs8cf1AgHtJsTlKwkkSuKXA6u4vR3FgdwR4r3xMgXb8H2D6Af943XnPfA==" workbookSaltValue="bzH8gDijw9ea47aQmR0JfQ==" workbookSpinCount="100000" lockStructure="1"/>
  <bookViews>
    <workbookView xWindow="0" yWindow="0" windowWidth="20490" windowHeight="768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<sst xmlns="http://schemas.openxmlformats.org/spreadsheetml/2006/main" count="236" uniqueCount="119">
  <si>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</si>
  <si>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</si>
  <si>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</si>
  <si>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</si>
  <si>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</si>
  <si>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</si>
  <si>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</si>
  <si>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</si>
  <si>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</si>
  <si>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</si>
  <si>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</si>
  <si>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</si>
  <si>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</si>
  <si>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</si>
  <si>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</si>
  <si>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</si>
  <si>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</si>
  <si>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</si>
  <si>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</si>
  <si>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</si>
  <si>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</si>
  <si>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</si>
  <si>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</si>
  <si>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</si>
  <si>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</si>
  <si>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</si>
  <si>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</si>
  <si>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</si>
  <si>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</si>
  <si>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</si>
  <si>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</si>
  <si>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</si>
  <si>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</si>
  <si>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</si>
  <si>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</si>
  <si>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</si>
  <si>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</si>
  <si>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</si>
  <si>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</si>
  <si>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</si>
  <si>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</si>
  <si>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</si>
  <si>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</si>
  <si>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</si>
  <si>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</si>
  <si>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</si>
  <si>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</si>
  <si>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</si>
  <si>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</si>
  <si>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</si>
  <si>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</si>
  <si>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</si>
  <si>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</si>
  <si>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</si>
  <si>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</si>
  <si>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</si>
  <si>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</si>
  <si>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</si>
  <si>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</si>
  <si>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</si>
  <si>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</si>
  <si>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</si>
  <si>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</si>
  <si>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</si>
  <si>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</si>
  <si>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</si>
  <si>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</si>
  <si>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</si>
  <si>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</si>
  <si>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</si>
  <si>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</si>
  <si>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</si>
  <si>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</si>
  <si>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</si>
  <si>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</si>
  <si>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</si>
  <si>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</si>
  <si>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</si>
  <si>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</si>
  <si>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</si>
  <si>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</si>
  <si>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</si>
  <si>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</si>
  <si>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</si>
  <si>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</si>
  <si>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</si>
  <si>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</si>
  <si>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</si>
  <si>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</si>
  <si>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</si>
  <si>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</si>
  <si>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</si>
  <si>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</si>
  <si>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</si>
  <si>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</si>
  <si>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</si>
  <si>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</si>
  <si>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</si>
  <si>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北九州市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</si>
  <si>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</si>
  <si>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</si>
  <si>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</si>
  <si>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</si>
  <si>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</si>
  <si>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</si>
  <si>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</si>
  <si>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</si>
  <si>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</si>
  <si>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</si>
  <si>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</si>
  <si>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</si>
  <si>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</si>
  <si>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</si>
  <si>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</si>
  <si>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</si>
  <si>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</si>
  <si>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本市の漁業集落排水事業は、人口の少ない離島（藍島・馬島）の施設であり、離島という地理的要因による高コスト化のため、使用料収入で必要経費を賄えず、採算がとれていません。そのため、一般会計からの繰入金が必要となっています。
　収益的収支比率については、経年で比較すると、令和元年度にやや上昇しましたが、平成２７年度より右肩下がりになっており、恒常的に１００％を下回っています。
　債務残高については、平成２６年度から更新工事に着工したため比率が高くなり、平成２９年度はやや減少しましたが、全国平均を大きく上回っています。
　逆に料金水準の適切性(経費回収率)では、料金収入が低いため全国平均を大きく下回っています。また、汚水処理原価は全国平均に比べ高くなっています。</t>
    <rPh sb="134" eb="136">
      <t>レイワ</t>
    </rPh>
    <rPh sb="136" eb="138">
      <t>ガンネン</t>
    </rPh>
    <rPh sb="138" eb="139">
      <t>ド</t>
    </rPh>
    <rPh sb="142" eb="144">
      <t>ジョウショウ</t>
    </rPh>
    <rPh sb="272" eb="274">
      <t>ケイヒ</t>
    </rPh>
    <rPh sb="274" eb="276">
      <t>カイシュウ</t>
    </rPh>
    <rPh sb="276" eb="277">
      <t>リツ</t>
    </rPh>
    <phoneticPr fontId="4"/>
  </si>
  <si>
    <t>　本市の集落排水施設は、整備後２０年経過しており、設備全般の老朽化が著しくなっています。
　施設の適正な運転と長寿命化を図るため平成２６年度から平２８年度にかけて、劣化している排水管路や終末処理施設の更新工事を行いました。
　しかし、処理設備も電気系統も、依然として更新が必要な箇所があります。</t>
    <rPh sb="17" eb="18">
      <t>ネン</t>
    </rPh>
    <rPh sb="117" eb="119">
      <t>ショリ</t>
    </rPh>
    <rPh sb="119" eb="121">
      <t>セツビ</t>
    </rPh>
    <rPh sb="122" eb="124">
      <t>デンキ</t>
    </rPh>
    <rPh sb="124" eb="126">
      <t>ケイトウ</t>
    </rPh>
    <rPh sb="128" eb="130">
      <t>イゼン</t>
    </rPh>
    <rPh sb="133" eb="135">
      <t>コウシン</t>
    </rPh>
    <rPh sb="136" eb="138">
      <t>ヒツヨウ</t>
    </rPh>
    <rPh sb="139" eb="141">
      <t>カショ</t>
    </rPh>
    <phoneticPr fontId="4"/>
  </si>
  <si>
    <r>
      <t xml:space="preserve">　経営改善にあたっては、適正な料金収入の確保が必要となりますが、本事業の使用料は、「①公共下水道と同一の目的、同一の行政サービスであるため公共下水道より使用料が高額になると、利用者の理解を得難く、同一行政サービスの地域間格差が生じることで、市民に不公平感を与える。②上水道事業においても、本土・離島の区別なく同一料金となっている。」等の理由により、本土の下水道料金と同一料金としており、本事業分のみの単独値上げは困難です。
</t>
    </r>
    <r>
      <rPr>
        <sz val="11"/>
        <rFont val="ＭＳ ゴシック"/>
        <family val="3"/>
        <charset val="128"/>
      </rPr>
      <t>　よって、老朽化した施設の機能を保全し、ランニングコストの低減化や施設の長寿命化を図ることにより経営改善に取り組んでいきます。</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</si>
</sst>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D34-49AE-B3C0-08624267CDA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0.09</c:v>
                </c:pt>
                <c:pt idx="2">
                  <c:v>0.02</c:v>
                </c:pt>
                <c:pt idx="3">
                  <c:v>0.01</c:v>
                </c:pt>
                <c:pt idx="4">
                  <c:v>1.6</c:v>
                </c:pt>
              </c:numCache>
            </c:numRef>
          </c:val>
          <c:smooth val="0"/>
          <c:extLst>
            <c:ext xmlns:c16="http://schemas.microsoft.com/office/drawing/2014/chart" uri="{C3380CC4-5D6E-409C-BE32-E72D297353CC}">
              <c16:uniqueId val="{00000001-ED34-49AE-B3C0-08624267CDA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32.43</c:v>
                </c:pt>
                <c:pt idx="1">
                  <c:v>28.83</c:v>
                </c:pt>
                <c:pt idx="2">
                  <c:v>27.93</c:v>
                </c:pt>
                <c:pt idx="3">
                  <c:v>27.48</c:v>
                </c:pt>
                <c:pt idx="4">
                  <c:v>29.73</c:v>
                </c:pt>
              </c:numCache>
            </c:numRef>
          </c:val>
          <c:extLst>
            <c:ext xmlns:c16="http://schemas.microsoft.com/office/drawing/2014/chart" uri="{C3380CC4-5D6E-409C-BE32-E72D297353CC}">
              <c16:uniqueId val="{00000000-7187-4AFE-A7A6-AB2E5DE6553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33.729999999999997</c:v>
                </c:pt>
                <c:pt idx="1">
                  <c:v>33.21</c:v>
                </c:pt>
                <c:pt idx="2">
                  <c:v>32.229999999999997</c:v>
                </c:pt>
                <c:pt idx="3">
                  <c:v>32.479999999999997</c:v>
                </c:pt>
                <c:pt idx="4">
                  <c:v>30.19</c:v>
                </c:pt>
              </c:numCache>
            </c:numRef>
          </c:val>
          <c:smooth val="0"/>
          <c:extLst>
            <c:ext xmlns:c16="http://schemas.microsoft.com/office/drawing/2014/chart" uri="{C3380CC4-5D6E-409C-BE32-E72D297353CC}">
              <c16:uniqueId val="{00000001-7187-4AFE-A7A6-AB2E5DE6553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99.64</c:v>
                </c:pt>
                <c:pt idx="1">
                  <c:v>100</c:v>
                </c:pt>
                <c:pt idx="2">
                  <c:v>100</c:v>
                </c:pt>
                <c:pt idx="3">
                  <c:v>100</c:v>
                </c:pt>
                <c:pt idx="4">
                  <c:v>100</c:v>
                </c:pt>
              </c:numCache>
            </c:numRef>
          </c:val>
          <c:extLst>
            <c:ext xmlns:c16="http://schemas.microsoft.com/office/drawing/2014/chart" uri="{C3380CC4-5D6E-409C-BE32-E72D297353CC}">
              <c16:uniqueId val="{00000000-0F1A-4395-8CDF-5F5C3EDC9BF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79.989999999999995</c:v>
                </c:pt>
                <c:pt idx="1">
                  <c:v>79.98</c:v>
                </c:pt>
                <c:pt idx="2">
                  <c:v>80.8</c:v>
                </c:pt>
                <c:pt idx="3">
                  <c:v>79.2</c:v>
                </c:pt>
                <c:pt idx="4">
                  <c:v>79.09</c:v>
                </c:pt>
              </c:numCache>
            </c:numRef>
          </c:val>
          <c:smooth val="0"/>
          <c:extLst>
            <c:ext xmlns:c16="http://schemas.microsoft.com/office/drawing/2014/chart" uri="{C3380CC4-5D6E-409C-BE32-E72D297353CC}">
              <c16:uniqueId val="{00000001-0F1A-4395-8CDF-5F5C3EDC9BF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78.27</c:v>
                </c:pt>
                <c:pt idx="1">
                  <c:v>66.349999999999994</c:v>
                </c:pt>
                <c:pt idx="2">
                  <c:v>56.67</c:v>
                </c:pt>
                <c:pt idx="3">
                  <c:v>62.35</c:v>
                </c:pt>
                <c:pt idx="4">
                  <c:v>62.07</c:v>
                </c:pt>
              </c:numCache>
            </c:numRef>
          </c:val>
          <c:extLst>
            <c:ext xmlns:c16="http://schemas.microsoft.com/office/drawing/2014/chart" uri="{C3380CC4-5D6E-409C-BE32-E72D297353CC}">
              <c16:uniqueId val="{00000000-0E29-40B2-949C-5C5502BBBDB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29-40B2-949C-5C5502BBBDB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AB6-47F4-9255-0EFD288EEF4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B6-47F4-9255-0EFD288EEF4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6A-4338-86FF-FC276907A4C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6A-4338-86FF-FC276907A4C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E57-4AAD-948E-A44984A912F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57-4AAD-948E-A44984A912F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B48-45D3-A95C-B9FBEE3965F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48-45D3-A95C-B9FBEE3965F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7141.97</c:v>
                </c:pt>
                <c:pt idx="1">
                  <c:v>6751.52</c:v>
                </c:pt>
                <c:pt idx="2">
                  <c:v>7338.26</c:v>
                </c:pt>
                <c:pt idx="3">
                  <c:v>6989.27</c:v>
                </c:pt>
                <c:pt idx="4">
                  <c:v>6436.03</c:v>
                </c:pt>
              </c:numCache>
            </c:numRef>
          </c:val>
          <c:extLst>
            <c:ext xmlns:c16="http://schemas.microsoft.com/office/drawing/2014/chart" uri="{C3380CC4-5D6E-409C-BE32-E72D297353CC}">
              <c16:uniqueId val="{00000000-3B24-4979-A364-7D1F0720CB1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1063.93</c:v>
                </c:pt>
                <c:pt idx="1">
                  <c:v>1060.8599999999999</c:v>
                </c:pt>
                <c:pt idx="2">
                  <c:v>1006.65</c:v>
                </c:pt>
                <c:pt idx="3">
                  <c:v>998.42</c:v>
                </c:pt>
                <c:pt idx="4">
                  <c:v>1095.52</c:v>
                </c:pt>
              </c:numCache>
            </c:numRef>
          </c:val>
          <c:smooth val="0"/>
          <c:extLst>
            <c:ext xmlns:c16="http://schemas.microsoft.com/office/drawing/2014/chart" uri="{C3380CC4-5D6E-409C-BE32-E72D297353CC}">
              <c16:uniqueId val="{00000001-3B24-4979-A364-7D1F0720CB1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23.84</c:v>
                </c:pt>
                <c:pt idx="1">
                  <c:v>17.920000000000002</c:v>
                </c:pt>
                <c:pt idx="2">
                  <c:v>15.95</c:v>
                </c:pt>
                <c:pt idx="3">
                  <c:v>14.06</c:v>
                </c:pt>
                <c:pt idx="4">
                  <c:v>14.09</c:v>
                </c:pt>
              </c:numCache>
            </c:numRef>
          </c:val>
          <c:extLst>
            <c:ext xmlns:c16="http://schemas.microsoft.com/office/drawing/2014/chart" uri="{C3380CC4-5D6E-409C-BE32-E72D297353CC}">
              <c16:uniqueId val="{00000000-928B-4402-89D7-F6C5A7D64AD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46.26</c:v>
                </c:pt>
                <c:pt idx="1">
                  <c:v>45.81</c:v>
                </c:pt>
                <c:pt idx="2">
                  <c:v>43.43</c:v>
                </c:pt>
                <c:pt idx="3">
                  <c:v>41.41</c:v>
                </c:pt>
                <c:pt idx="4">
                  <c:v>39.64</c:v>
                </c:pt>
              </c:numCache>
            </c:numRef>
          </c:val>
          <c:smooth val="0"/>
          <c:extLst>
            <c:ext xmlns:c16="http://schemas.microsoft.com/office/drawing/2014/chart" uri="{C3380CC4-5D6E-409C-BE32-E72D297353CC}">
              <c16:uniqueId val="{00000001-928B-4402-89D7-F6C5A7D64AD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589.6</c:v>
                </c:pt>
                <c:pt idx="1">
                  <c:v>765.45</c:v>
                </c:pt>
                <c:pt idx="2">
                  <c:v>813.61</c:v>
                </c:pt>
                <c:pt idx="3">
                  <c:v>1004.57</c:v>
                </c:pt>
                <c:pt idx="4">
                  <c:v>1024.3900000000001</c:v>
                </c:pt>
              </c:numCache>
            </c:numRef>
          </c:val>
          <c:extLst>
            <c:ext xmlns:c16="http://schemas.microsoft.com/office/drawing/2014/chart" uri="{C3380CC4-5D6E-409C-BE32-E72D297353CC}">
              <c16:uniqueId val="{00000000-799A-4DC0-9F34-EAEB849044D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376.4</c:v>
                </c:pt>
                <c:pt idx="1">
                  <c:v>383.92</c:v>
                </c:pt>
                <c:pt idx="2">
                  <c:v>400.44</c:v>
                </c:pt>
                <c:pt idx="3">
                  <c:v>417.56</c:v>
                </c:pt>
                <c:pt idx="4">
                  <c:v>449.72</c:v>
                </c:pt>
              </c:numCache>
            </c:numRef>
          </c:val>
          <c:smooth val="0"/>
          <c:extLst>
            <c:ext xmlns:c16="http://schemas.microsoft.com/office/drawing/2014/chart" uri="{C3380CC4-5D6E-409C-BE32-E72D297353CC}">
              <c16:uniqueId val="{00000001-799A-4DC0-9F34-EAEB849044D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【410.22】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58"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福岡県　北九州市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H2</v>
      </c>
      <c r="X8" s="49"/>
      <c r="Y8" s="49"/>
      <c r="Z8" s="49"/>
      <c r="AA8" s="49"/>
      <c r="AB8" s="49"/>
      <c r="AC8" s="49"/>
      <c r="AD8" s="50" t="str">
        <f>データ!$M$6</f>
        <v>非設置</v>
      </c>
      <c r="AE8" s="50"/>
      <c r="AF8" s="50"/>
      <c r="AG8" s="50"/>
      <c r="AH8" s="50"/>
      <c r="AI8" s="50"/>
      <c r="AJ8" s="50"/>
      <c r="AK8" s="3"/>
      <c r="AL8" s="51">
        <f>データ!S6</f>
        <v>944712</v>
      </c>
      <c r="AM8" s="51"/>
      <c r="AN8" s="51"/>
      <c r="AO8" s="51"/>
      <c r="AP8" s="51"/>
      <c r="AQ8" s="51"/>
      <c r="AR8" s="51"/>
      <c r="AS8" s="51"/>
      <c r="AT8" s="46">
        <f>データ!T6</f>
        <v>491.69</v>
      </c>
      <c r="AU8" s="46"/>
      <c r="AV8" s="46"/>
      <c r="AW8" s="46"/>
      <c r="AX8" s="46"/>
      <c r="AY8" s="46"/>
      <c r="AZ8" s="46"/>
      <c r="BA8" s="46"/>
      <c r="BB8" s="46">
        <f>データ!U6</f>
        <v>1921.36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0.02</v>
      </c>
      <c r="Q10" s="46"/>
      <c r="R10" s="46"/>
      <c r="S10" s="46"/>
      <c r="T10" s="46"/>
      <c r="U10" s="46"/>
      <c r="V10" s="46"/>
      <c r="W10" s="46">
        <f>データ!Q6</f>
        <v>75.75</v>
      </c>
      <c r="X10" s="46"/>
      <c r="Y10" s="46"/>
      <c r="Z10" s="46"/>
      <c r="AA10" s="46"/>
      <c r="AB10" s="46"/>
      <c r="AC10" s="46"/>
      <c r="AD10" s="51">
        <f>データ!R6</f>
        <v>2248</v>
      </c>
      <c r="AE10" s="51"/>
      <c r="AF10" s="51"/>
      <c r="AG10" s="51"/>
      <c r="AH10" s="51"/>
      <c r="AI10" s="51"/>
      <c r="AJ10" s="51"/>
      <c r="AK10" s="2"/>
      <c r="AL10" s="51">
        <f>データ!V6</f>
        <v>229</v>
      </c>
      <c r="AM10" s="51"/>
      <c r="AN10" s="51"/>
      <c r="AO10" s="51"/>
      <c r="AP10" s="51"/>
      <c r="AQ10" s="51"/>
      <c r="AR10" s="51"/>
      <c r="AS10" s="51"/>
      <c r="AT10" s="46">
        <f>データ!W6</f>
        <v>0.02</v>
      </c>
      <c r="AU10" s="46"/>
      <c r="AV10" s="46"/>
      <c r="AW10" s="46"/>
      <c r="AX10" s="46"/>
      <c r="AY10" s="46"/>
      <c r="AZ10" s="46"/>
      <c r="BA10" s="46"/>
      <c r="BB10" s="46">
        <f>データ!X6</f>
        <v>11450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【1,042.34】</v>
      </c>
      <c r="I86" s="26" t="str">
        <f>データ!CA6</f>
        <v>【42.60】</v>
      </c>
      <c r="J86" s="26" t="str">
        <f>データ!CL6</f>
        <v>【410.22】</v>
      </c>
      <c r="K86" s="26" t="str">
        <f>データ!CW6</f>
        <v>【32.98】</v>
      </c>
      <c r="L86" s="26" t="str">
        <f>データ!DH6</f>
        <v>【80.45】</v>
      </c>
      <c r="M86" s="26" t="s">
        <v>44</v>
      </c>
      <c r="N86" s="26" t="s">
        <v>44</v>
      </c>
      <c r="O86" s="26" t="str">
        <f>データ!EO6</f>
        <v>【1.09】</v>
      </c>
    </row>
  </sheetData>
  <sheetProtection algorithmName="SHA-512" hashValue="VfjJiLq3v1KLfRGgYgPq3v21pti85YCSTf1feOFoRkfY+9gsrl78faSddyQMLreUkaRqM5nqWWmSpzDDcAVR9Q==" saltValue="iEcces7/m3576vnELUA30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401005</v>
      </c>
      <c r="D6" s="33">
        <f t="shared" si="3"/>
        <v>47</v>
      </c>
      <c r="E6" s="33">
        <f t="shared" si="3"/>
        <v>17</v>
      </c>
      <c r="F6" s="33">
        <f t="shared" si="3"/>
        <v>6</v>
      </c>
      <c r="G6" s="33">
        <f t="shared" si="3"/>
        <v>0</v>
      </c>
      <c r="H6" s="33" t="str">
        <f t="shared" si="3"/>
        <v>福岡県　北九州市</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0.02</v>
      </c>
      <c r="Q6" s="34">
        <f t="shared" si="3"/>
        <v>75.75</v>
      </c>
      <c r="R6" s="34">
        <f t="shared" si="3"/>
        <v>2248</v>
      </c>
      <c r="S6" s="34">
        <f t="shared" si="3"/>
        <v>944712</v>
      </c>
      <c r="T6" s="34">
        <f t="shared" si="3"/>
        <v>491.69</v>
      </c>
      <c r="U6" s="34">
        <f t="shared" si="3"/>
        <v>1921.36</v>
      </c>
      <c r="V6" s="34">
        <f t="shared" si="3"/>
        <v>229</v>
      </c>
      <c r="W6" s="34">
        <f t="shared" si="3"/>
        <v>0.02</v>
      </c>
      <c r="X6" s="34">
        <f t="shared" si="3"/>
        <v>11450</v>
      </c>
      <c r="Y6" s="35">
        <f>IF(Y7="",NA(),Y7)</f>
        <v>78.27</v>
      </c>
      <c r="Z6" s="35">
        <f t="shared" ref="Z6:AH6" si="4">IF(Z7="",NA(),Z7)</f>
        <v>66.349999999999994</v>
      </c>
      <c r="AA6" s="35">
        <f t="shared" si="4"/>
        <v>56.67</v>
      </c>
      <c r="AB6" s="35">
        <f t="shared" si="4"/>
        <v>62.35</v>
      </c>
      <c r="AC6" s="35">
        <f t="shared" si="4"/>
        <v>62.07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7141.97</v>
      </c>
      <c r="BG6" s="35">
        <f t="shared" ref="BG6:BO6" si="7">IF(BG7="",NA(),BG7)</f>
        <v>6751.52</v>
      </c>
      <c r="BH6" s="35">
        <f t="shared" si="7"/>
        <v>7338.26</v>
      </c>
      <c r="BI6" s="35">
        <f t="shared" si="7"/>
        <v>6989.27</v>
      </c>
      <c r="BJ6" s="35">
        <f t="shared" si="7"/>
        <v>6436.03</v>
      </c>
      <c r="BK6" s="35">
        <f t="shared" si="7"/>
        <v>1063.93</v>
      </c>
      <c r="BL6" s="35">
        <f t="shared" si="7"/>
        <v>1060.8599999999999</v>
      </c>
      <c r="BM6" s="35">
        <f t="shared" si="7"/>
        <v>1006.65</v>
      </c>
      <c r="BN6" s="35">
        <f t="shared" si="7"/>
        <v>998.42</v>
      </c>
      <c r="BO6" s="35">
        <f t="shared" si="7"/>
        <v>1095.52</v>
      </c>
      <c r="BP6" s="34" t="str">
        <f>IF(BP7="","",IF(BP7="-","【-】","【"&amp;SUBSTITUTE(TEXT(BP7,"#,##0.00"),"-","△")&amp;"】"))</f>
        <v>【1,042.34】</v>
      </c>
      <c r="BQ6" s="35">
        <f>IF(BQ7="",NA(),BQ7)</f>
        <v>23.84</v>
      </c>
      <c r="BR6" s="35">
        <f t="shared" ref="BR6:BZ6" si="8">IF(BR7="",NA(),BR7)</f>
        <v>17.920000000000002</v>
      </c>
      <c r="BS6" s="35">
        <f t="shared" si="8"/>
        <v>15.95</v>
      </c>
      <c r="BT6" s="35">
        <f t="shared" si="8"/>
        <v>14.06</v>
      </c>
      <c r="BU6" s="35">
        <f t="shared" si="8"/>
        <v>14.09</v>
      </c>
      <c r="BV6" s="35">
        <f t="shared" si="8"/>
        <v>46.26</v>
      </c>
      <c r="BW6" s="35">
        <f t="shared" si="8"/>
        <v>45.81</v>
      </c>
      <c r="BX6" s="35">
        <f t="shared" si="8"/>
        <v>43.43</v>
      </c>
      <c r="BY6" s="35">
        <f t="shared" si="8"/>
        <v>41.41</v>
      </c>
      <c r="BZ6" s="35">
        <f t="shared" si="8"/>
        <v>39.64</v>
      </c>
      <c r="CA6" s="34" t="str">
        <f>IF(CA7="","",IF(CA7="-","【-】","【"&amp;SUBSTITUTE(TEXT(CA7,"#,##0.00"),"-","△")&amp;"】"))</f>
        <v>【42.60】</v>
      </c>
      <c r="CB6" s="35">
        <f>IF(CB7="",NA(),CB7)</f>
        <v>589.6</v>
      </c>
      <c r="CC6" s="35">
        <f t="shared" ref="CC6:CK6" si="9">IF(CC7="",NA(),CC7)</f>
        <v>765.45</v>
      </c>
      <c r="CD6" s="35">
        <f t="shared" si="9"/>
        <v>813.61</v>
      </c>
      <c r="CE6" s="35">
        <f t="shared" si="9"/>
        <v>1004.57</v>
      </c>
      <c r="CF6" s="35">
        <f t="shared" si="9"/>
        <v>1024.3900000000001</v>
      </c>
      <c r="CG6" s="35">
        <f t="shared" si="9"/>
        <v>376.4</v>
      </c>
      <c r="CH6" s="35">
        <f t="shared" si="9"/>
        <v>383.92</v>
      </c>
      <c r="CI6" s="35">
        <f t="shared" si="9"/>
        <v>400.44</v>
      </c>
      <c r="CJ6" s="35">
        <f t="shared" si="9"/>
        <v>417.56</v>
      </c>
      <c r="CK6" s="35">
        <f t="shared" si="9"/>
        <v>449.72</v>
      </c>
      <c r="CL6" s="34" t="str">
        <f>IF(CL7="","",IF(CL7="-","【-】","【"&amp;SUBSTITUTE(TEXT(CL7,"#,##0.00"),"-","△")&amp;"】"))</f>
        <v>【410.22】</v>
      </c>
      <c r="CM6" s="35">
        <f>IF(CM7="",NA(),CM7)</f>
        <v>32.43</v>
      </c>
      <c r="CN6" s="35">
        <f t="shared" ref="CN6:CV6" si="10">IF(CN7="",NA(),CN7)</f>
        <v>28.83</v>
      </c>
      <c r="CO6" s="35">
        <f t="shared" si="10"/>
        <v>27.93</v>
      </c>
      <c r="CP6" s="35">
        <f t="shared" si="10"/>
        <v>27.48</v>
      </c>
      <c r="CQ6" s="35">
        <f t="shared" si="10"/>
        <v>29.73</v>
      </c>
      <c r="CR6" s="35">
        <f t="shared" si="10"/>
        <v>33.729999999999997</v>
      </c>
      <c r="CS6" s="35">
        <f t="shared" si="10"/>
        <v>33.21</v>
      </c>
      <c r="CT6" s="35">
        <f t="shared" si="10"/>
        <v>32.229999999999997</v>
      </c>
      <c r="CU6" s="35">
        <f t="shared" si="10"/>
        <v>32.479999999999997</v>
      </c>
      <c r="CV6" s="35">
        <f t="shared" si="10"/>
        <v>30.19</v>
      </c>
      <c r="CW6" s="34" t="str">
        <f>IF(CW7="","",IF(CW7="-","【-】","【"&amp;SUBSTITUTE(TEXT(CW7,"#,##0.00"),"-","△")&amp;"】"))</f>
        <v>【32.98】</v>
      </c>
      <c r="CX6" s="35">
        <f>IF(CX7="",NA(),CX7)</f>
        <v>99.64</v>
      </c>
      <c r="CY6" s="35">
        <f t="shared" ref="CY6:DG6" si="11">IF(CY7="",NA(),CY7)</f>
        <v>100</v>
      </c>
      <c r="CZ6" s="35">
        <f t="shared" si="11"/>
        <v>100</v>
      </c>
      <c r="DA6" s="35">
        <f t="shared" si="11"/>
        <v>100</v>
      </c>
      <c r="DB6" s="35">
        <f t="shared" si="11"/>
        <v>100</v>
      </c>
      <c r="DC6" s="35">
        <f t="shared" si="11"/>
        <v>79.989999999999995</v>
      </c>
      <c r="DD6" s="35">
        <f t="shared" si="11"/>
        <v>79.98</v>
      </c>
      <c r="DE6" s="35">
        <f t="shared" si="11"/>
        <v>80.8</v>
      </c>
      <c r="DF6" s="35">
        <f t="shared" si="11"/>
        <v>79.2</v>
      </c>
      <c r="DG6" s="35">
        <f t="shared" si="11"/>
        <v>79.09</v>
      </c>
      <c r="DH6" s="34" t="str">
        <f>IF(DH7="","",IF(DH7="-","【-】","【"&amp;SUBSTITUTE(TEXT(DH7,"#,##0.00"),"-","△")&amp;"】"))</f>
        <v>【80.45】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0.09</v>
      </c>
      <c r="EL6" s="35">
        <f t="shared" si="14"/>
        <v>0.02</v>
      </c>
      <c r="EM6" s="35">
        <f t="shared" si="14"/>
        <v>0.01</v>
      </c>
      <c r="EN6" s="35">
        <f t="shared" si="14"/>
        <v>1.6</v>
      </c>
      <c r="EO6" s="34" t="str">
        <f>IF(EO7="","",IF(EO7="-","【-】","【"&amp;SUBSTITUTE(TEXT(EO7,"#,##0.00"),"-","△")&amp;"】"))</f>
        <v>【1.09】</v>
      </c>
    </row>
    <row r="7" spans="1:145" s="36" customFormat="1" x14ac:dyDescent="0.15">
      <c r="A7" s="28"/>
      <c r="B7" s="37">
        <v>2020</v>
      </c>
      <c r="C7" s="37">
        <v>401005</v>
      </c>
      <c r="D7" s="37">
        <v>47</v>
      </c>
      <c r="E7" s="37">
        <v>17</v>
      </c>
      <c r="F7" s="37">
        <v>6</v>
      </c>
      <c r="G7" s="37">
        <v>0</v>
      </c>
      <c r="H7" s="37" t="s">
        <v>98</v>
      </c>
      <c r="I7" s="37" t="s">
        <v>99</v>
      </c>
      <c r="J7" s="37" t="s">
        <v>100</v>
      </c>
      <c r="K7" s="37" t="s">
        <v>101</v>
      </c>
      <c r="L7" s="37" t="s">
        <v>102</v>
      </c>
      <c r="M7" s="37" t="s">
        <v>103</v>
      </c>
      <c r="N7" s="38" t="s">
        <v>104</v>
      </c>
      <c r="O7" s="38" t="s">
        <v>105</v>
      </c>
      <c r="P7" s="38">
        <v>0.02</v>
      </c>
      <c r="Q7" s="38">
        <v>75.75</v>
      </c>
      <c r="R7" s="38">
        <v>2248</v>
      </c>
      <c r="S7" s="38">
        <v>944712</v>
      </c>
      <c r="T7" s="38">
        <v>491.69</v>
      </c>
      <c r="U7" s="38">
        <v>1921.36</v>
      </c>
      <c r="V7" s="38">
        <v>229</v>
      </c>
      <c r="W7" s="38">
        <v>0.02</v>
      </c>
      <c r="X7" s="38">
        <v>11450</v>
      </c>
      <c r="Y7" s="38">
        <v>78.27</v>
      </c>
      <c r="Z7" s="38">
        <v>66.349999999999994</v>
      </c>
      <c r="AA7" s="38">
        <v>56.67</v>
      </c>
      <c r="AB7" s="38">
        <v>62.35</v>
      </c>
      <c r="AC7" s="38">
        <v>62.07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7141.97</v>
      </c>
      <c r="BG7" s="38">
        <v>6751.52</v>
      </c>
      <c r="BH7" s="38">
        <v>7338.26</v>
      </c>
      <c r="BI7" s="38">
        <v>6989.27</v>
      </c>
      <c r="BJ7" s="38">
        <v>6436.03</v>
      </c>
      <c r="BK7" s="38">
        <v>1063.93</v>
      </c>
      <c r="BL7" s="38">
        <v>1060.8599999999999</v>
      </c>
      <c r="BM7" s="38">
        <v>1006.65</v>
      </c>
      <c r="BN7" s="38">
        <v>998.42</v>
      </c>
      <c r="BO7" s="38">
        <v>1095.52</v>
      </c>
      <c r="BP7" s="38">
        <v>1042.3399999999999</v>
      </c>
      <c r="BQ7" s="38">
        <v>23.84</v>
      </c>
      <c r="BR7" s="38">
        <v>17.920000000000002</v>
      </c>
      <c r="BS7" s="38">
        <v>15.95</v>
      </c>
      <c r="BT7" s="38">
        <v>14.06</v>
      </c>
      <c r="BU7" s="38">
        <v>14.09</v>
      </c>
      <c r="BV7" s="38">
        <v>46.26</v>
      </c>
      <c r="BW7" s="38">
        <v>45.81</v>
      </c>
      <c r="BX7" s="38">
        <v>43.43</v>
      </c>
      <c r="BY7" s="38">
        <v>41.41</v>
      </c>
      <c r="BZ7" s="38">
        <v>39.64</v>
      </c>
      <c r="CA7" s="38">
        <v>42.6</v>
      </c>
      <c r="CB7" s="38">
        <v>589.6</v>
      </c>
      <c r="CC7" s="38">
        <v>765.45</v>
      </c>
      <c r="CD7" s="38">
        <v>813.61</v>
      </c>
      <c r="CE7" s="38">
        <v>1004.57</v>
      </c>
      <c r="CF7" s="38">
        <v>1024.3900000000001</v>
      </c>
      <c r="CG7" s="38">
        <v>376.4</v>
      </c>
      <c r="CH7" s="38">
        <v>383.92</v>
      </c>
      <c r="CI7" s="38">
        <v>400.44</v>
      </c>
      <c r="CJ7" s="38">
        <v>417.56</v>
      </c>
      <c r="CK7" s="38">
        <v>449.72</v>
      </c>
      <c r="CL7" s="38">
        <v>410.22</v>
      </c>
      <c r="CM7" s="38">
        <v>32.43</v>
      </c>
      <c r="CN7" s="38">
        <v>28.83</v>
      </c>
      <c r="CO7" s="38">
        <v>27.93</v>
      </c>
      <c r="CP7" s="38">
        <v>27.48</v>
      </c>
      <c r="CQ7" s="38">
        <v>29.73</v>
      </c>
      <c r="CR7" s="38">
        <v>33.729999999999997</v>
      </c>
      <c r="CS7" s="38">
        <v>33.21</v>
      </c>
      <c r="CT7" s="38">
        <v>32.229999999999997</v>
      </c>
      <c r="CU7" s="38">
        <v>32.479999999999997</v>
      </c>
      <c r="CV7" s="38">
        <v>30.19</v>
      </c>
      <c r="CW7" s="38">
        <v>32.979999999999997</v>
      </c>
      <c r="CX7" s="38">
        <v>99.64</v>
      </c>
      <c r="CY7" s="38">
        <v>100</v>
      </c>
      <c r="CZ7" s="38">
        <v>100</v>
      </c>
      <c r="DA7" s="38">
        <v>100</v>
      </c>
      <c r="DB7" s="38">
        <v>100</v>
      </c>
      <c r="DC7" s="38">
        <v>79.989999999999995</v>
      </c>
      <c r="DD7" s="38">
        <v>79.98</v>
      </c>
      <c r="DE7" s="38">
        <v>80.8</v>
      </c>
      <c r="DF7" s="38">
        <v>79.2</v>
      </c>
      <c r="DG7" s="38">
        <v>79.09</v>
      </c>
      <c r="DH7" s="38">
        <v>80.45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0.09</v>
      </c>
      <c r="EL7" s="38">
        <v>0.02</v>
      </c>
      <c r="EM7" s="38">
        <v>0.01</v>
      </c>
      <c r="EN7" s="38">
        <v>1.6</v>
      </c>
      <c r="EO7" s="38">
        <v>1.0900000000000001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しらみず</cp:lastModifiedBy>
  <cp:lastPrinted>2022-01-27T05:41:41Z</cp:lastPrinted>
  <dcterms:created xsi:type="dcterms:W3CDTF">2021-12-03T08:06:10Z</dcterms:created>
  <dcterms:modified xsi:type="dcterms:W3CDTF">2022-01-27T05:42:16Z</dcterms:modified>
  <cp:category/>
</cp:coreProperties>
</file>