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wfile01\adsoumu\経理課\Ⅱ①会計係用\⑫報告書関係（業務状況、総務省統計）\総務省統計\総務省統計Ｒ２決算\09 経営比較分析\提出\"/>
    </mc:Choice>
  </mc:AlternateContent>
  <workbookProtection workbookAlgorithmName="SHA-512" workbookHashValue="8szsuFD3b92G3u/a41QZv4Qa9l83W1V70xl6elrewFB5dTVcwsOY7dHaOTDvdxTKwXK2pLGez1y5eDtXRuWpdA==" workbookSaltValue="09En4BPlJ5g9Lrx7Em2zn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<sst xmlns="http://schemas.openxmlformats.org/spreadsheetml/2006/main" count="228" uniqueCount="113">
  <si>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</si>
  <si>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</si>
  <si>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</si>
  <si>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</si>
  <si>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</si>
  <si>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</si>
  <si>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</si>
  <si>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</si>
  <si>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</si>
  <si>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</si>
  <si>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</si>
  <si>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</si>
  <si>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</si>
  <si>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</si>
  <si>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</si>
  <si>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</si>
  <si>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</si>
  <si>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</si>
  <si>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</si>
  <si>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</si>
  <si>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</si>
  <si>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</si>
  <si>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</si>
  <si>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</si>
  <si>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</si>
  <si>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</si>
  <si>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</si>
  <si>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</si>
  <si>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</si>
  <si>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</si>
  <si>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</si>
  <si>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</si>
  <si>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</si>
  <si>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</si>
  <si>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</si>
  <si>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</si>
  <si>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</si>
  <si>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</si>
  <si>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</si>
  <si>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</si>
  <si>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</si>
  <si>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</si>
  <si>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</si>
  <si>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</si>
  <si>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</si>
  <si>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</si>
  <si>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</si>
  <si>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</si>
  <si>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</si>
  <si>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</si>
  <si>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</si>
  <si>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</si>
  <si>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</si>
  <si>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</si>
  <si>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</si>
  <si>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</si>
  <si>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</si>
  <si>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</si>
  <si>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</si>
  <si>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</si>
  <si>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</si>
  <si>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</si>
  <si>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</si>
  <si>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</si>
  <si>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</si>
  <si>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</si>
  <si>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</si>
  <si>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</si>
  <si>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</si>
  <si>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</si>
  <si>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</si>
  <si>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</si>
  <si>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</si>
  <si>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</si>
  <si>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</si>
  <si>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</si>
  <si>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</si>
  <si>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</si>
  <si>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</si>
  <si>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</si>
  <si>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</si>
  <si>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</si>
  <si>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</si>
  <si>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</si>
  <si>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</si>
  <si>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</si>
  <si>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</si>
  <si>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</si>
  <si>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</si>
  <si>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</si>
  <si>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</si>
  <si>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</si>
  <si>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</si>
  <si>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</si>
  <si>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</si>
  <si>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</si>
  <si>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</si>
  <si>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</si>
  <si>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</si>
  <si>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</si>
  <si>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</si>
  <si>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</si>
  <si>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</si>
  <si>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</si>
  <si>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</si>
  <si>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</si>
  <si>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</si>
  <si>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</si>
  <si>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</si>
  <si>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</si>
  <si>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管路経年化率は、昭和40年代後半から昭和50年代にかけて急ピッチで整備した管が順次、法定耐用年数である「40年」を経過し、年々増加しており、類似団体平均より高くなってきている。
　しかし、管が実際に使用できる期間は、管の腐食状況や埋設環境により大きく異なることから、それぞれの埋設環境を踏まえて実質的な耐用年数を設定し、この実質的耐用年数に対応できるよう、平成29年度より更新ペースを従来の40km/年から45km/年に拡大している。その結果、令和2年度においては類似団体平均以上の管路更新率を示しており、今後もこの更新ペースを確保することで、実質的な耐用年数を超過した管を令和8年度までに解消し、その後は実質的な耐用年数内に更新できる見込みとなっている。</t>
  </si>
  <si>
    <t>　毎年度安定的に純利益を確保しており、経営の健全性は維持しているが、新型コロナウイルス感染症の影響の長期化により給水収益は下がっている。また、依然として多額の企業債残高を抱えており、増大する更新需要にも的確に対応していく必要があることなど、中長期的に経営は厳しい状況にある。
　このため、管路の実質的な耐用年数を踏まえた、効果的・効率的な維持・更新など、アセットマネジメントに基づいた水道施設の長寿命化や資金需要の平準化を図りながら、企業債残高の着実な縮減を図っていく。</t>
    <rPh sb="50" eb="53">
      <t>チョウキカ</t>
    </rPh>
    <phoneticPr fontId="4"/>
  </si>
  <si>
    <r>
      <t xml:space="preserve"> 経営状況は、経常収支比率が安定して100％を超え、累積欠損金も生じていないことから、昨年度から引き続き健全な状態を維持している。
　一方で、水資源に恵まれず企業債を活用して多くの水源開発を行ってきたことにより、企業債残高は給水収益の</t>
    </r>
    <r>
      <rPr>
        <sz val="11"/>
        <rFont val="ＭＳ ゴシック"/>
        <family val="3"/>
        <charset val="128"/>
      </rPr>
      <t>約3.5倍</t>
    </r>
    <r>
      <rPr>
        <sz val="11"/>
        <color theme="1"/>
        <rFont val="ＭＳ ゴシック"/>
        <family val="3"/>
        <charset val="128"/>
      </rPr>
      <t>と、類似団体平均を大きく上回っており、支払利息の負担が大きいことなどにより給水原価は類似団体平均より高く、企業債残高の縮減を図るため、料金回収率も同じく高い傾向にある。
　流動比率は100％を上回ったが、類似団体平均より低くなっている。これは企業債残高縮減を優先し内部留保資金を必要最小限にしていることによるものであり、昨年度と同様、支払い能力に問題はない。
　また、効率性について、施設利用率は類似団体平均を下回っているが、これは地勢的に水資源の量や安定性に乏しく、水源状況に応じて使用する水源や各浄水場の処理量を設定する必要があるため、結果的に他都市と比べて多くの予備力をもつこととなっているものである。
　一方で、有収率は、配水調整システムによる効率的な水運用や全国トップの漏水率の低さにより、類似団体平均を大きく上回り、昨年度から引き続き効率的な状況にある。</t>
    </r>
    <rPh sb="306" eb="309">
      <t>コウリツセイ</t>
    </rPh>
    <rPh sb="392" eb="395">
      <t>ケッカテキ</t>
    </rPh>
    <rPh sb="396" eb="399">
      <t>タトシ</t>
    </rPh>
    <rPh sb="400" eb="401">
      <t>クラ</t>
    </rPh>
    <rPh sb="403" eb="404">
      <t>オオ</t>
    </rPh>
    <rPh sb="406" eb="409">
      <t>ヨビリョク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</si>
</sst>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0.87</c:v>
                </c:pt>
                <c:pt idx="1">
                  <c:v>1.1599999999999999</c:v>
                </c:pt>
                <c:pt idx="2">
                  <c:v>1.02</c:v>
                </c:pt>
                <c:pt idx="3">
                  <c:v>1.1100000000000001</c:v>
                </c:pt>
                <c:pt idx="4">
                  <c:v>1.1000000000000001</c:v>
                </c:pt>
              </c:numCache>
            </c:numRef>
          </c:val>
          <c:extLst>
            <c:ext xmlns:c16="http://schemas.microsoft.com/office/drawing/2014/chart" uri="{C3380CC4-5D6E-409C-BE32-E72D297353CC}">
              <c16:uniqueId val="{00000000-164D-4D05-A90E-9C3953DC31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164D-4D05-A90E-9C3953DC31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52.31</c:v>
                </c:pt>
                <c:pt idx="1">
                  <c:v>52.77</c:v>
                </c:pt>
                <c:pt idx="2">
                  <c:v>53.09</c:v>
                </c:pt>
                <c:pt idx="3">
                  <c:v>52.86</c:v>
                </c:pt>
                <c:pt idx="4">
                  <c:v>53.41</c:v>
                </c:pt>
              </c:numCache>
            </c:numRef>
          </c:val>
          <c:extLst>
            <c:ext xmlns:c16="http://schemas.microsoft.com/office/drawing/2014/chart" uri="{C3380CC4-5D6E-409C-BE32-E72D297353CC}">
              <c16:uniqueId val="{00000000-3106-445C-91CE-3D45205BDF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3106-445C-91CE-3D45205BDF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96.56</c:v>
                </c:pt>
                <c:pt idx="1">
                  <c:v>96.84</c:v>
                </c:pt>
                <c:pt idx="2">
                  <c:v>96.49</c:v>
                </c:pt>
                <c:pt idx="3">
                  <c:v>97</c:v>
                </c:pt>
                <c:pt idx="4">
                  <c:v>96.52</c:v>
                </c:pt>
              </c:numCache>
            </c:numRef>
          </c:val>
          <c:extLst>
            <c:ext xmlns:c16="http://schemas.microsoft.com/office/drawing/2014/chart" uri="{C3380CC4-5D6E-409C-BE32-E72D297353CC}">
              <c16:uniqueId val="{00000000-A84E-4EEA-9D13-CC10C1F898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A84E-4EEA-9D13-CC10C1F898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121.95</c:v>
                </c:pt>
                <c:pt idx="1">
                  <c:v>121.16</c:v>
                </c:pt>
                <c:pt idx="2">
                  <c:v>124.54</c:v>
                </c:pt>
                <c:pt idx="3">
                  <c:v>122.7</c:v>
                </c:pt>
                <c:pt idx="4">
                  <c:v>116.99</c:v>
                </c:pt>
              </c:numCache>
            </c:numRef>
          </c:val>
          <c:extLst>
            <c:ext xmlns:c16="http://schemas.microsoft.com/office/drawing/2014/chart" uri="{C3380CC4-5D6E-409C-BE32-E72D297353CC}">
              <c16:uniqueId val="{00000000-7494-4BD9-B708-2EFDB011E6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7494-4BD9-B708-2EFDB011E6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45.49</c:v>
                </c:pt>
                <c:pt idx="1">
                  <c:v>46.42</c:v>
                </c:pt>
                <c:pt idx="2">
                  <c:v>47.18</c:v>
                </c:pt>
                <c:pt idx="3">
                  <c:v>45.75</c:v>
                </c:pt>
                <c:pt idx="4">
                  <c:v>46.51</c:v>
                </c:pt>
              </c:numCache>
            </c:numRef>
          </c:val>
          <c:extLst>
            <c:ext xmlns:c16="http://schemas.microsoft.com/office/drawing/2014/chart" uri="{C3380CC4-5D6E-409C-BE32-E72D297353CC}">
              <c16:uniqueId val="{00000000-732C-4AB7-891A-FE20682AE1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732C-4AB7-891A-FE20682AE1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20.149999999999999</c:v>
                </c:pt>
                <c:pt idx="1">
                  <c:v>20.94</c:v>
                </c:pt>
                <c:pt idx="2">
                  <c:v>24.41</c:v>
                </c:pt>
                <c:pt idx="3">
                  <c:v>26.45</c:v>
                </c:pt>
                <c:pt idx="4">
                  <c:v>28.84</c:v>
                </c:pt>
              </c:numCache>
            </c:numRef>
          </c:val>
          <c:extLst>
            <c:ext xmlns:c16="http://schemas.microsoft.com/office/drawing/2014/chart" uri="{C3380CC4-5D6E-409C-BE32-E72D297353CC}">
              <c16:uniqueId val="{00000000-64E5-47F1-AE6D-2A18EB8A9B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64E5-47F1-AE6D-2A18EB8A9B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8F-4EE1-B256-5F542BE6F91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F8F-4EE1-B256-5F542BE6F91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90.64</c:v>
                </c:pt>
                <c:pt idx="1">
                  <c:v>90.35</c:v>
                </c:pt>
                <c:pt idx="2">
                  <c:v>99.13</c:v>
                </c:pt>
                <c:pt idx="3">
                  <c:v>105.31</c:v>
                </c:pt>
                <c:pt idx="4">
                  <c:v>115.37</c:v>
                </c:pt>
              </c:numCache>
            </c:numRef>
          </c:val>
          <c:extLst>
            <c:ext xmlns:c16="http://schemas.microsoft.com/office/drawing/2014/chart" uri="{C3380CC4-5D6E-409C-BE32-E72D297353CC}">
              <c16:uniqueId val="{00000000-A72B-4EAE-8DD9-231A922210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A72B-4EAE-8DD9-231A922210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392.8</c:v>
                </c:pt>
                <c:pt idx="1">
                  <c:v>367.13</c:v>
                </c:pt>
                <c:pt idx="2">
                  <c:v>351.43</c:v>
                </c:pt>
                <c:pt idx="3">
                  <c:v>336.22</c:v>
                </c:pt>
                <c:pt idx="4">
                  <c:v>348.14</c:v>
                </c:pt>
              </c:numCache>
            </c:numRef>
          </c:val>
          <c:extLst>
            <c:ext xmlns:c16="http://schemas.microsoft.com/office/drawing/2014/chart" uri="{C3380CC4-5D6E-409C-BE32-E72D297353CC}">
              <c16:uniqueId val="{00000000-5E3F-454A-93D3-83881047A4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5E3F-454A-93D3-83881047A4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115.1</c:v>
                </c:pt>
                <c:pt idx="1">
                  <c:v>114.85</c:v>
                </c:pt>
                <c:pt idx="2">
                  <c:v>118.56</c:v>
                </c:pt>
                <c:pt idx="3">
                  <c:v>116.63</c:v>
                </c:pt>
                <c:pt idx="4">
                  <c:v>110.53</c:v>
                </c:pt>
              </c:numCache>
            </c:numRef>
          </c:val>
          <c:extLst>
            <c:ext xmlns:c16="http://schemas.microsoft.com/office/drawing/2014/chart" uri="{C3380CC4-5D6E-409C-BE32-E72D297353CC}">
              <c16:uniqueId val="{00000000-18F7-43B6-A64E-078DC469A8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18F7-43B6-A64E-078DC469A8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189.81</c:v>
                </c:pt>
                <c:pt idx="1">
                  <c:v>190.84</c:v>
                </c:pt>
                <c:pt idx="2">
                  <c:v>184.88</c:v>
                </c:pt>
                <c:pt idx="3">
                  <c:v>187.23</c:v>
                </c:pt>
                <c:pt idx="4">
                  <c:v>187.63</c:v>
                </c:pt>
              </c:numCache>
            </c:numRef>
          </c:val>
          <c:extLst>
            <c:ext xmlns:c16="http://schemas.microsoft.com/office/drawing/2014/chart" uri="{C3380CC4-5D6E-409C-BE32-E72D297353CC}">
              <c16:uniqueId val="{00000000-2E1B-4A23-811B-307BBE9E38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2E1B-4A23-811B-307BBE9E38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35" sqref="CC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福岡県　福岡市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政令市等</v>
      </c>
      <c r="X8" s="86"/>
      <c r="Y8" s="86"/>
      <c r="Z8" s="86"/>
      <c r="AA8" s="86"/>
      <c r="AB8" s="86"/>
      <c r="AC8" s="86"/>
      <c r="AD8" s="86" t="str">
        <f>データ!$M$6</f>
        <v>自治体職員</v>
      </c>
      <c r="AE8" s="86"/>
      <c r="AF8" s="86"/>
      <c r="AG8" s="86"/>
      <c r="AH8" s="86"/>
      <c r="AI8" s="86"/>
      <c r="AJ8" s="86"/>
      <c r="AK8" s="4"/>
      <c r="AL8" s="74">
        <f>データ!$R$6</f>
        <v>1562767</v>
      </c>
      <c r="AM8" s="74"/>
      <c r="AN8" s="74"/>
      <c r="AO8" s="74"/>
      <c r="AP8" s="74"/>
      <c r="AQ8" s="74"/>
      <c r="AR8" s="74"/>
      <c r="AS8" s="74"/>
      <c r="AT8" s="70">
        <f>データ!$S$6</f>
        <v>343.46</v>
      </c>
      <c r="AU8" s="71"/>
      <c r="AV8" s="71"/>
      <c r="AW8" s="71"/>
      <c r="AX8" s="71"/>
      <c r="AY8" s="71"/>
      <c r="AZ8" s="71"/>
      <c r="BA8" s="71"/>
      <c r="BB8" s="73">
        <f>データ!$T$6</f>
        <v>4550.07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68.69</v>
      </c>
      <c r="J10" s="71"/>
      <c r="K10" s="71"/>
      <c r="L10" s="71"/>
      <c r="M10" s="71"/>
      <c r="N10" s="71"/>
      <c r="O10" s="72"/>
      <c r="P10" s="73">
        <f>データ!$P$6</f>
        <v>99.51</v>
      </c>
      <c r="Q10" s="73"/>
      <c r="R10" s="73"/>
      <c r="S10" s="73"/>
      <c r="T10" s="73"/>
      <c r="U10" s="73"/>
      <c r="V10" s="73"/>
      <c r="W10" s="74">
        <f>データ!$Q$6</f>
        <v>2827</v>
      </c>
      <c r="X10" s="74"/>
      <c r="Y10" s="74"/>
      <c r="Z10" s="74"/>
      <c r="AA10" s="74"/>
      <c r="AB10" s="74"/>
      <c r="AC10" s="74"/>
      <c r="AD10" s="2"/>
      <c r="AE10" s="2"/>
      <c r="AF10" s="2"/>
      <c r="AG10" s="2"/>
      <c r="AH10" s="4"/>
      <c r="AI10" s="4"/>
      <c r="AJ10" s="4"/>
      <c r="AK10" s="4"/>
      <c r="AL10" s="74">
        <f>データ!$U$6</f>
        <v>1556561</v>
      </c>
      <c r="AM10" s="74"/>
      <c r="AN10" s="74"/>
      <c r="AO10" s="74"/>
      <c r="AP10" s="74"/>
      <c r="AQ10" s="74"/>
      <c r="AR10" s="74"/>
      <c r="AS10" s="74"/>
      <c r="AT10" s="70">
        <f>データ!$V$6</f>
        <v>235.16</v>
      </c>
      <c r="AU10" s="71"/>
      <c r="AV10" s="71"/>
      <c r="AW10" s="71"/>
      <c r="AX10" s="71"/>
      <c r="AY10" s="71"/>
      <c r="AZ10" s="71"/>
      <c r="BA10" s="71"/>
      <c r="BB10" s="73">
        <f>データ!$W$6</f>
        <v>6619.16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110</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AuQ+6v1VxeBrea1rglvjVJcrytISD0rHGKkR3FLI10O7gWZzoqz2OENpF904Y4FEuoBqx0n7ES6xN2LzryJBw==" saltValue="bTU1aG15LrbR2nwOPxdq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401307</v>
      </c>
      <c r="D6" s="34">
        <f t="shared" si="3"/>
        <v>46</v>
      </c>
      <c r="E6" s="34">
        <f t="shared" si="3"/>
        <v>1</v>
      </c>
      <c r="F6" s="34">
        <f t="shared" si="3"/>
        <v>0</v>
      </c>
      <c r="G6" s="34">
        <f t="shared" si="3"/>
        <v>1</v>
      </c>
      <c r="H6" s="34" t="str">
        <f t="shared" si="3"/>
        <v>福岡県　福岡市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68.69</v>
      </c>
      <c r="P6" s="35">
        <f t="shared" si="3"/>
        <v>99.51</v>
      </c>
      <c r="Q6" s="35">
        <f t="shared" si="3"/>
        <v>2827</v>
      </c>
      <c r="R6" s="35">
        <f t="shared" si="3"/>
        <v>1562767</v>
      </c>
      <c r="S6" s="35">
        <f t="shared" si="3"/>
        <v>343.46</v>
      </c>
      <c r="T6" s="35">
        <f t="shared" si="3"/>
        <v>4550.07</v>
      </c>
      <c r="U6" s="35">
        <f t="shared" si="3"/>
        <v>1556561</v>
      </c>
      <c r="V6" s="35">
        <f t="shared" si="3"/>
        <v>235.16</v>
      </c>
      <c r="W6" s="35">
        <f t="shared" si="3"/>
        <v>6619.16</v>
      </c>
      <c r="X6" s="36">
        <f>IF(X7="",NA(),X7)</f>
        <v>121.95</v>
      </c>
      <c r="Y6" s="36">
        <f t="shared" ref="Y6:AG6" si="4">IF(Y7="",NA(),Y7)</f>
        <v>121.16</v>
      </c>
      <c r="Z6" s="36">
        <f t="shared" si="4"/>
        <v>124.54</v>
      </c>
      <c r="AA6" s="36">
        <f t="shared" si="4"/>
        <v>122.7</v>
      </c>
      <c r="AB6" s="36">
        <f t="shared" si="4"/>
        <v>116.99</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90.64</v>
      </c>
      <c r="AU6" s="36">
        <f t="shared" ref="AU6:BC6" si="6">IF(AU7="",NA(),AU7)</f>
        <v>90.35</v>
      </c>
      <c r="AV6" s="36">
        <f t="shared" si="6"/>
        <v>99.13</v>
      </c>
      <c r="AW6" s="36">
        <f t="shared" si="6"/>
        <v>105.31</v>
      </c>
      <c r="AX6" s="36">
        <f t="shared" si="6"/>
        <v>115.37</v>
      </c>
      <c r="AY6" s="36">
        <f t="shared" si="6"/>
        <v>159.12</v>
      </c>
      <c r="AZ6" s="36">
        <f t="shared" si="6"/>
        <v>169.68</v>
      </c>
      <c r="BA6" s="36">
        <f t="shared" si="6"/>
        <v>166.51</v>
      </c>
      <c r="BB6" s="36">
        <f t="shared" si="6"/>
        <v>172.47</v>
      </c>
      <c r="BC6" s="36">
        <f t="shared" si="6"/>
        <v>170.76</v>
      </c>
      <c r="BD6" s="35" t="str">
        <f>IF(BD7="","",IF(BD7="-","【-】","【"&amp;SUBSTITUTE(TEXT(BD7,"#,##0.00"),"-","△")&amp;"】"))</f>
        <v>【260.31】</v>
      </c>
      <c r="BE6" s="36">
        <f>IF(BE7="",NA(),BE7)</f>
        <v>392.8</v>
      </c>
      <c r="BF6" s="36">
        <f t="shared" ref="BF6:BN6" si="7">IF(BF7="",NA(),BF7)</f>
        <v>367.13</v>
      </c>
      <c r="BG6" s="36">
        <f t="shared" si="7"/>
        <v>351.43</v>
      </c>
      <c r="BH6" s="36">
        <f t="shared" si="7"/>
        <v>336.22</v>
      </c>
      <c r="BI6" s="36">
        <f t="shared" si="7"/>
        <v>348.14</v>
      </c>
      <c r="BJ6" s="36">
        <f t="shared" si="7"/>
        <v>206.16</v>
      </c>
      <c r="BK6" s="36">
        <f t="shared" si="7"/>
        <v>203.63</v>
      </c>
      <c r="BL6" s="36">
        <f t="shared" si="7"/>
        <v>198.51</v>
      </c>
      <c r="BM6" s="36">
        <f t="shared" si="7"/>
        <v>193.57</v>
      </c>
      <c r="BN6" s="36">
        <f t="shared" si="7"/>
        <v>200.12</v>
      </c>
      <c r="BO6" s="35" t="str">
        <f>IF(BO7="","",IF(BO7="-","【-】","【"&amp;SUBSTITUTE(TEXT(BO7,"#,##0.00"),"-","△")&amp;"】"))</f>
        <v>【275.67】</v>
      </c>
      <c r="BP6" s="36">
        <f>IF(BP7="",NA(),BP7)</f>
        <v>115.1</v>
      </c>
      <c r="BQ6" s="36">
        <f t="shared" ref="BQ6:BY6" si="8">IF(BQ7="",NA(),BQ7)</f>
        <v>114.85</v>
      </c>
      <c r="BR6" s="36">
        <f t="shared" si="8"/>
        <v>118.56</v>
      </c>
      <c r="BS6" s="36">
        <f t="shared" si="8"/>
        <v>116.63</v>
      </c>
      <c r="BT6" s="36">
        <f t="shared" si="8"/>
        <v>110.53</v>
      </c>
      <c r="BU6" s="36">
        <f t="shared" si="8"/>
        <v>104.03</v>
      </c>
      <c r="BV6" s="36">
        <f t="shared" si="8"/>
        <v>103.04</v>
      </c>
      <c r="BW6" s="36">
        <f t="shared" si="8"/>
        <v>103.28</v>
      </c>
      <c r="BX6" s="36">
        <f t="shared" si="8"/>
        <v>102.26</v>
      </c>
      <c r="BY6" s="36">
        <f t="shared" si="8"/>
        <v>98.26</v>
      </c>
      <c r="BZ6" s="35" t="str">
        <f>IF(BZ7="","",IF(BZ7="-","【-】","【"&amp;SUBSTITUTE(TEXT(BZ7,"#,##0.00"),"-","△")&amp;"】"))</f>
        <v>【100.05】</v>
      </c>
      <c r="CA6" s="36">
        <f>IF(CA7="",NA(),CA7)</f>
        <v>189.81</v>
      </c>
      <c r="CB6" s="36">
        <f t="shared" ref="CB6:CJ6" si="9">IF(CB7="",NA(),CB7)</f>
        <v>190.84</v>
      </c>
      <c r="CC6" s="36">
        <f t="shared" si="9"/>
        <v>184.88</v>
      </c>
      <c r="CD6" s="36">
        <f t="shared" si="9"/>
        <v>187.23</v>
      </c>
      <c r="CE6" s="36">
        <f t="shared" si="9"/>
        <v>187.63</v>
      </c>
      <c r="CF6" s="36">
        <f t="shared" si="9"/>
        <v>171.54</v>
      </c>
      <c r="CG6" s="36">
        <f t="shared" si="9"/>
        <v>173</v>
      </c>
      <c r="CH6" s="36">
        <f t="shared" si="9"/>
        <v>173.11</v>
      </c>
      <c r="CI6" s="36">
        <f t="shared" si="9"/>
        <v>174.34</v>
      </c>
      <c r="CJ6" s="36">
        <f t="shared" si="9"/>
        <v>172.33</v>
      </c>
      <c r="CK6" s="35" t="str">
        <f>IF(CK7="","",IF(CK7="-","【-】","【"&amp;SUBSTITUTE(TEXT(CK7,"#,##0.00"),"-","△")&amp;"】"))</f>
        <v>【166.40】</v>
      </c>
      <c r="CL6" s="36">
        <f>IF(CL7="",NA(),CL7)</f>
        <v>52.31</v>
      </c>
      <c r="CM6" s="36">
        <f t="shared" ref="CM6:CU6" si="10">IF(CM7="",NA(),CM7)</f>
        <v>52.77</v>
      </c>
      <c r="CN6" s="36">
        <f t="shared" si="10"/>
        <v>53.09</v>
      </c>
      <c r="CO6" s="36">
        <f t="shared" si="10"/>
        <v>52.86</v>
      </c>
      <c r="CP6" s="36">
        <f t="shared" si="10"/>
        <v>53.41</v>
      </c>
      <c r="CQ6" s="36">
        <f t="shared" si="10"/>
        <v>59</v>
      </c>
      <c r="CR6" s="36">
        <f t="shared" si="10"/>
        <v>59.36</v>
      </c>
      <c r="CS6" s="36">
        <f t="shared" si="10"/>
        <v>59.32</v>
      </c>
      <c r="CT6" s="36">
        <f t="shared" si="10"/>
        <v>59.12</v>
      </c>
      <c r="CU6" s="36">
        <f t="shared" si="10"/>
        <v>59.37</v>
      </c>
      <c r="CV6" s="35" t="str">
        <f>IF(CV7="","",IF(CV7="-","【-】","【"&amp;SUBSTITUTE(TEXT(CV7,"#,##0.00"),"-","△")&amp;"】"))</f>
        <v>【60.69】</v>
      </c>
      <c r="CW6" s="36">
        <f>IF(CW7="",NA(),CW7)</f>
        <v>96.56</v>
      </c>
      <c r="CX6" s="36">
        <f t="shared" ref="CX6:DF6" si="11">IF(CX7="",NA(),CX7)</f>
        <v>96.84</v>
      </c>
      <c r="CY6" s="36">
        <f t="shared" si="11"/>
        <v>96.49</v>
      </c>
      <c r="CZ6" s="36">
        <f t="shared" si="11"/>
        <v>97</v>
      </c>
      <c r="DA6" s="36">
        <f t="shared" si="11"/>
        <v>96.52</v>
      </c>
      <c r="DB6" s="36">
        <f t="shared" si="11"/>
        <v>93.69</v>
      </c>
      <c r="DC6" s="36">
        <f t="shared" si="11"/>
        <v>93.82</v>
      </c>
      <c r="DD6" s="36">
        <f t="shared" si="11"/>
        <v>93.74</v>
      </c>
      <c r="DE6" s="36">
        <f t="shared" si="11"/>
        <v>93.64</v>
      </c>
      <c r="DF6" s="36">
        <f t="shared" si="11"/>
        <v>93.68</v>
      </c>
      <c r="DG6" s="35" t="str">
        <f>IF(DG7="","",IF(DG7="-","【-】","【"&amp;SUBSTITUTE(TEXT(DG7,"#,##0.00"),"-","△")&amp;"】"))</f>
        <v>【89.82】</v>
      </c>
      <c r="DH6" s="36">
        <f>IF(DH7="",NA(),DH7)</f>
        <v>45.49</v>
      </c>
      <c r="DI6" s="36">
        <f t="shared" ref="DI6:DQ6" si="12">IF(DI7="",NA(),DI7)</f>
        <v>46.42</v>
      </c>
      <c r="DJ6" s="36">
        <f t="shared" si="12"/>
        <v>47.18</v>
      </c>
      <c r="DK6" s="36">
        <f t="shared" si="12"/>
        <v>45.75</v>
      </c>
      <c r="DL6" s="36">
        <f t="shared" si="12"/>
        <v>46.51</v>
      </c>
      <c r="DM6" s="36">
        <f t="shared" si="12"/>
        <v>48.05</v>
      </c>
      <c r="DN6" s="36">
        <f t="shared" si="12"/>
        <v>48.64</v>
      </c>
      <c r="DO6" s="36">
        <f t="shared" si="12"/>
        <v>49.23</v>
      </c>
      <c r="DP6" s="36">
        <f t="shared" si="12"/>
        <v>49.78</v>
      </c>
      <c r="DQ6" s="36">
        <f t="shared" si="12"/>
        <v>50.32</v>
      </c>
      <c r="DR6" s="35" t="str">
        <f>IF(DR7="","",IF(DR7="-","【-】","【"&amp;SUBSTITUTE(TEXT(DR7,"#,##0.00"),"-","△")&amp;"】"))</f>
        <v>【50.19】</v>
      </c>
      <c r="DS6" s="36">
        <f>IF(DS7="",NA(),DS7)</f>
        <v>20.149999999999999</v>
      </c>
      <c r="DT6" s="36">
        <f t="shared" ref="DT6:EB6" si="13">IF(DT7="",NA(),DT7)</f>
        <v>20.94</v>
      </c>
      <c r="DU6" s="36">
        <f t="shared" si="13"/>
        <v>24.41</v>
      </c>
      <c r="DV6" s="36">
        <f t="shared" si="13"/>
        <v>26.45</v>
      </c>
      <c r="DW6" s="36">
        <f t="shared" si="13"/>
        <v>28.84</v>
      </c>
      <c r="DX6" s="36">
        <f t="shared" si="13"/>
        <v>17.97</v>
      </c>
      <c r="DY6" s="36">
        <f t="shared" si="13"/>
        <v>19.95</v>
      </c>
      <c r="DZ6" s="36">
        <f t="shared" si="13"/>
        <v>21.62</v>
      </c>
      <c r="EA6" s="36">
        <f t="shared" si="13"/>
        <v>22.79</v>
      </c>
      <c r="EB6" s="36">
        <f t="shared" si="13"/>
        <v>24.26</v>
      </c>
      <c r="EC6" s="35" t="str">
        <f>IF(EC7="","",IF(EC7="-","【-】","【"&amp;SUBSTITUTE(TEXT(EC7,"#,##0.00"),"-","△")&amp;"】"))</f>
        <v>【20.63】</v>
      </c>
      <c r="ED6" s="36">
        <f>IF(ED7="",NA(),ED7)</f>
        <v>0.87</v>
      </c>
      <c r="EE6" s="36">
        <f t="shared" ref="EE6:EM6" si="14">IF(EE7="",NA(),EE7)</f>
        <v>1.1599999999999999</v>
      </c>
      <c r="EF6" s="36">
        <f t="shared" si="14"/>
        <v>1.02</v>
      </c>
      <c r="EG6" s="36">
        <f t="shared" si="14"/>
        <v>1.1100000000000001</v>
      </c>
      <c r="EH6" s="36">
        <f t="shared" si="14"/>
        <v>1.1000000000000001</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401307</v>
      </c>
      <c r="D7" s="38">
        <v>46</v>
      </c>
      <c r="E7" s="38">
        <v>1</v>
      </c>
      <c r="F7" s="38">
        <v>0</v>
      </c>
      <c r="G7" s="38">
        <v>1</v>
      </c>
      <c r="H7" s="38" t="s">
        <v>93</v>
      </c>
      <c r="I7" s="38" t="s">
        <v>94</v>
      </c>
      <c r="J7" s="38" t="s">
        <v>95</v>
      </c>
      <c r="K7" s="38" t="s">
        <v>96</v>
      </c>
      <c r="L7" s="38" t="s">
        <v>97</v>
      </c>
      <c r="M7" s="38" t="s">
        <v>98</v>
      </c>
      <c r="N7" s="39" t="s">
        <v>99</v>
      </c>
      <c r="O7" s="39">
        <v>68.69</v>
      </c>
      <c r="P7" s="39">
        <v>99.51</v>
      </c>
      <c r="Q7" s="39">
        <v>2827</v>
      </c>
      <c r="R7" s="39">
        <v>1562767</v>
      </c>
      <c r="S7" s="39">
        <v>343.46</v>
      </c>
      <c r="T7" s="39">
        <v>4550.07</v>
      </c>
      <c r="U7" s="39">
        <v>1556561</v>
      </c>
      <c r="V7" s="39">
        <v>235.16</v>
      </c>
      <c r="W7" s="39">
        <v>6619.16</v>
      </c>
      <c r="X7" s="39">
        <v>121.95</v>
      </c>
      <c r="Y7" s="39">
        <v>121.16</v>
      </c>
      <c r="Z7" s="39">
        <v>124.54</v>
      </c>
      <c r="AA7" s="39">
        <v>122.7</v>
      </c>
      <c r="AB7" s="39">
        <v>116.99</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90.64</v>
      </c>
      <c r="AU7" s="39">
        <v>90.35</v>
      </c>
      <c r="AV7" s="39">
        <v>99.13</v>
      </c>
      <c r="AW7" s="39">
        <v>105.31</v>
      </c>
      <c r="AX7" s="39">
        <v>115.37</v>
      </c>
      <c r="AY7" s="39">
        <v>159.12</v>
      </c>
      <c r="AZ7" s="39">
        <v>169.68</v>
      </c>
      <c r="BA7" s="39">
        <v>166.51</v>
      </c>
      <c r="BB7" s="39">
        <v>172.47</v>
      </c>
      <c r="BC7" s="39">
        <v>170.76</v>
      </c>
      <c r="BD7" s="39">
        <v>260.31</v>
      </c>
      <c r="BE7" s="39">
        <v>392.8</v>
      </c>
      <c r="BF7" s="39">
        <v>367.13</v>
      </c>
      <c r="BG7" s="39">
        <v>351.43</v>
      </c>
      <c r="BH7" s="39">
        <v>336.22</v>
      </c>
      <c r="BI7" s="39">
        <v>348.14</v>
      </c>
      <c r="BJ7" s="39">
        <v>206.16</v>
      </c>
      <c r="BK7" s="39">
        <v>203.63</v>
      </c>
      <c r="BL7" s="39">
        <v>198.51</v>
      </c>
      <c r="BM7" s="39">
        <v>193.57</v>
      </c>
      <c r="BN7" s="39">
        <v>200.12</v>
      </c>
      <c r="BO7" s="39">
        <v>275.67</v>
      </c>
      <c r="BP7" s="39">
        <v>115.1</v>
      </c>
      <c r="BQ7" s="39">
        <v>114.85</v>
      </c>
      <c r="BR7" s="39">
        <v>118.56</v>
      </c>
      <c r="BS7" s="39">
        <v>116.63</v>
      </c>
      <c r="BT7" s="39">
        <v>110.53</v>
      </c>
      <c r="BU7" s="39">
        <v>104.03</v>
      </c>
      <c r="BV7" s="39">
        <v>103.04</v>
      </c>
      <c r="BW7" s="39">
        <v>103.28</v>
      </c>
      <c r="BX7" s="39">
        <v>102.26</v>
      </c>
      <c r="BY7" s="39">
        <v>98.26</v>
      </c>
      <c r="BZ7" s="39">
        <v>100.05</v>
      </c>
      <c r="CA7" s="39">
        <v>189.81</v>
      </c>
      <c r="CB7" s="39">
        <v>190.84</v>
      </c>
      <c r="CC7" s="39">
        <v>184.88</v>
      </c>
      <c r="CD7" s="39">
        <v>187.23</v>
      </c>
      <c r="CE7" s="39">
        <v>187.63</v>
      </c>
      <c r="CF7" s="39">
        <v>171.54</v>
      </c>
      <c r="CG7" s="39">
        <v>173</v>
      </c>
      <c r="CH7" s="39">
        <v>173.11</v>
      </c>
      <c r="CI7" s="39">
        <v>174.34</v>
      </c>
      <c r="CJ7" s="39">
        <v>172.33</v>
      </c>
      <c r="CK7" s="39">
        <v>166.4</v>
      </c>
      <c r="CL7" s="39">
        <v>52.31</v>
      </c>
      <c r="CM7" s="39">
        <v>52.77</v>
      </c>
      <c r="CN7" s="39">
        <v>53.09</v>
      </c>
      <c r="CO7" s="39">
        <v>52.86</v>
      </c>
      <c r="CP7" s="39">
        <v>53.41</v>
      </c>
      <c r="CQ7" s="39">
        <v>59</v>
      </c>
      <c r="CR7" s="39">
        <v>59.36</v>
      </c>
      <c r="CS7" s="39">
        <v>59.32</v>
      </c>
      <c r="CT7" s="39">
        <v>59.12</v>
      </c>
      <c r="CU7" s="39">
        <v>59.37</v>
      </c>
      <c r="CV7" s="39">
        <v>60.69</v>
      </c>
      <c r="CW7" s="39">
        <v>96.56</v>
      </c>
      <c r="CX7" s="39">
        <v>96.84</v>
      </c>
      <c r="CY7" s="39">
        <v>96.49</v>
      </c>
      <c r="CZ7" s="39">
        <v>97</v>
      </c>
      <c r="DA7" s="39">
        <v>96.52</v>
      </c>
      <c r="DB7" s="39">
        <v>93.69</v>
      </c>
      <c r="DC7" s="39">
        <v>93.82</v>
      </c>
      <c r="DD7" s="39">
        <v>93.74</v>
      </c>
      <c r="DE7" s="39">
        <v>93.64</v>
      </c>
      <c r="DF7" s="39">
        <v>93.68</v>
      </c>
      <c r="DG7" s="39">
        <v>89.82</v>
      </c>
      <c r="DH7" s="39">
        <v>45.49</v>
      </c>
      <c r="DI7" s="39">
        <v>46.42</v>
      </c>
      <c r="DJ7" s="39">
        <v>47.18</v>
      </c>
      <c r="DK7" s="39">
        <v>45.75</v>
      </c>
      <c r="DL7" s="39">
        <v>46.51</v>
      </c>
      <c r="DM7" s="39">
        <v>48.05</v>
      </c>
      <c r="DN7" s="39">
        <v>48.64</v>
      </c>
      <c r="DO7" s="39">
        <v>49.23</v>
      </c>
      <c r="DP7" s="39">
        <v>49.78</v>
      </c>
      <c r="DQ7" s="39">
        <v>50.32</v>
      </c>
      <c r="DR7" s="39">
        <v>50.19</v>
      </c>
      <c r="DS7" s="39">
        <v>20.149999999999999</v>
      </c>
      <c r="DT7" s="39">
        <v>20.94</v>
      </c>
      <c r="DU7" s="39">
        <v>24.41</v>
      </c>
      <c r="DV7" s="39">
        <v>26.45</v>
      </c>
      <c r="DW7" s="39">
        <v>28.84</v>
      </c>
      <c r="DX7" s="39">
        <v>17.97</v>
      </c>
      <c r="DY7" s="39">
        <v>19.95</v>
      </c>
      <c r="DZ7" s="39">
        <v>21.62</v>
      </c>
      <c r="EA7" s="39">
        <v>22.79</v>
      </c>
      <c r="EB7" s="39">
        <v>24.26</v>
      </c>
      <c r="EC7" s="39">
        <v>20.63</v>
      </c>
      <c r="ED7" s="39">
        <v>0.87</v>
      </c>
      <c r="EE7" s="39">
        <v>1.1599999999999999</v>
      </c>
      <c r="EF7" s="39">
        <v>1.02</v>
      </c>
      <c r="EG7" s="39">
        <v>1.1100000000000001</v>
      </c>
      <c r="EH7" s="39">
        <v>1.1000000000000001</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SUIDO_FINE_User</cp:lastModifiedBy>
  <cp:lastPrinted>2022-01-19T09:56:02Z</cp:lastPrinted>
  <dcterms:created xsi:type="dcterms:W3CDTF">2021-12-03T06:57:12Z</dcterms:created>
  <dcterms:modified xsi:type="dcterms:W3CDTF">2022-01-21T09:13:41Z</dcterms:modified>
  <cp:category/>
</cp:coreProperties>
</file>