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wfile01\ADSOUMU\経営企画課\00_共有\02_照会・回答・通知\2021年度（R3年度）\R04.01.18【経理課１月21日〆切】Fw 【〆切126（水）】公営企業に係る経営比較分析表（令和２年度決算）の分析等について（依頼）\"/>
    </mc:Choice>
  </mc:AlternateContent>
  <workbookProtection workbookAlgorithmName="SHA-512" workbookHashValue="7vlzCmVv8e9Rmd1ueHWYeljGHF14VHASmoSurvu+bJ2dMZbevVKT8Fpv/E/uKoJHNHM3L007xTrILwv1Gj/JDw==" workbookSaltValue="7Je05T8z5hmNjXh6cj4Z4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G10" i="5" l="1"/>
  <c r="BY10" i="5"/>
  <c r="BO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AQ10" i="5"/>
  <c r="AU10" i="5"/>
  <c r="BE10" i="5"/>
  <c r="CI10" i="5"/>
  <c r="CM10" i="5"/>
  <c r="CW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<sst xmlns="http://schemas.openxmlformats.org/spreadsheetml/2006/main" count="262" uniqueCount="109">
  <si>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</si>
  <si>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</si>
  <si>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</si>
  <si>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</si>
  <si>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</si>
  <si>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</si>
  <si>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</si>
  <si>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</si>
  <si>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</si>
  <si>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</si>
  <si>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</si>
  <si>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</si>
  <si>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</si>
  <si>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</si>
  <si>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</si>
  <si>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</si>
  <si>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</si>
  <si>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</si>
  <si>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</si>
  <si>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</si>
  <si>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</si>
  <si>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</si>
  <si>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</si>
  <si>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</si>
  <si>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</si>
  <si>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</si>
  <si>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</si>
  <si>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</si>
  <si>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</si>
  <si>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</si>
  <si>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</si>
  <si>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</si>
  <si>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</si>
  <si>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</si>
  <si>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</si>
  <si>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</si>
  <si>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</si>
  <si>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</si>
  <si>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</si>
  <si>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</si>
  <si>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</si>
  <si>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</si>
  <si>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</si>
  <si>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</si>
  <si>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</si>
  <si>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</si>
  <si>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</si>
  <si>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</si>
  <si>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</si>
  <si>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</si>
  <si>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</si>
  <si>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</si>
  <si>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</si>
  <si>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</si>
  <si>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</si>
  <si>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</si>
  <si>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</si>
  <si>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</si>
  <si>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</si>
  <si>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</si>
  <si>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</si>
  <si>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</si>
  <si>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</si>
  <si>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</si>
  <si>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</si>
  <si>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</si>
  <si>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</si>
  <si>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</si>
  <si>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</si>
  <si>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</si>
  <si>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</si>
  <si>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</si>
  <si>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</si>
  <si>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</si>
  <si>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</si>
  <si>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</si>
  <si>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</si>
  <si>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</si>
  <si>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</si>
  <si>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</si>
  <si>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</si>
  <si>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</si>
  <si>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</si>
  <si>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</si>
  <si>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</si>
  <si>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</si>
  <si>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</si>
  <si>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</si>
  <si>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</si>
  <si>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</si>
  <si>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401307</t>
  </si>
  <si>
    <t>46</t>
  </si>
  <si>
    <t>02</t>
  </si>
  <si>
    <t>0</t>
  </si>
  <si>
    <t>000</t>
  </si>
  <si>
    <t>福岡県　福岡市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</si>
  <si>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</si>
  <si>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</si>
  <si>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</si>
  <si>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</si>
  <si>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</si>
  <si>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</si>
  <si>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</si>
  <si>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</si>
  <si>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</si>
  <si>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</si>
  <si>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経常収支比率は安定して100％を超え、累積欠損金は生じていないことから、類似団体と比較して健全な状態を維持している。
　一方で、老朽化した基幹管路更新のために企業債を活用してきたことにより、企業債残高は給水収益の約7.7倍と、類似団体平均よりも高くなっている。
　給水原価は類似団体平均より高く、供給単価も累積欠損金を生じさせないようにするため高くなっており、結果として、料金回収率も高い傾向にある。
　流動比率については、類似団体平均を大きく下回っているものの、例年100％を上回っているため、支払い能力に問題はない。
　また、効率性について、施設利用率・契約率ともに類似団体平均を下回っており、新規ユーザーの獲得や契約水量の増加が課題となっている。</t>
    <rPh sb="123" eb="124">
      <t>タカ</t>
    </rPh>
    <phoneticPr fontId="5"/>
  </si>
  <si>
    <t>　管路経年化率は、法定耐用年数である「40年」を経過した基幹管路を現在も運用中のため、ほとんど一定の値を示している。なお、現在基幹管路の更新工事を既設管と別路線で整備しており、その完了後、支管の更新を行う計画で事業を進めている。
　また、管路更新率については、事業の主たる部分が基幹管路布設工事となっており、撤去する管がほとんどないことから更新率が0の年度もあるが、一部配水支管の更新を行う年度もあるため、数値としては年度によってバラつきがある。</t>
  </si>
  <si>
    <t>　毎年度安定的に純利益を確保しており、経営の健全性は維持しているが、依然として多額の企業債残高を抱えており、中長期的に経営は厳しい状況にある。
　現在、老朽化した配水管の更新事業を進めており、企業債残高増が見込まれるため、安定経営のために経営の効率化や需要拡大が課題となっている。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</si>
</sst>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54.1</c:v>
                </c:pt>
                <c:pt idx="1">
                  <c:v>49.68</c:v>
                </c:pt>
                <c:pt idx="2">
                  <c:v>51.34</c:v>
                </c:pt>
                <c:pt idx="3">
                  <c:v>52.84</c:v>
                </c:pt>
                <c:pt idx="4">
                  <c:v>54.92</c:v>
                </c:pt>
              </c:numCache>
            </c:numRef>
          </c:val>
          <c:extLst>
            <c:ext xmlns:c16="http://schemas.microsoft.com/office/drawing/2014/chart" uri="{C3380CC4-5D6E-409C-BE32-E72D297353CC}">
              <c16:uniqueId val="{00000000-FFFD-4FD3-93D2-0B0B948F87E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51.15</c:v>
                </c:pt>
                <c:pt idx="1">
                  <c:v>52.15</c:v>
                </c:pt>
                <c:pt idx="2">
                  <c:v>52.21</c:v>
                </c:pt>
                <c:pt idx="3">
                  <c:v>54.51</c:v>
                </c:pt>
                <c:pt idx="4">
                  <c:v>55.38</c:v>
                </c:pt>
              </c:numCache>
            </c:numRef>
          </c:val>
          <c:smooth val="0"/>
          <c:extLst>
            <c:ext xmlns:c16="http://schemas.microsoft.com/office/drawing/2014/chart" uri="{C3380CC4-5D6E-409C-BE32-E72D297353CC}">
              <c16:uniqueId val="{00000001-FFFD-4FD3-93D2-0B0B948F87E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83-4341-AEA5-1F0551EBD6F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83.56</c:v>
                </c:pt>
                <c:pt idx="1">
                  <c:v>82.78</c:v>
                </c:pt>
                <c:pt idx="2">
                  <c:v>79.27</c:v>
                </c:pt>
                <c:pt idx="3">
                  <c:v>75.56</c:v>
                </c:pt>
                <c:pt idx="4">
                  <c:v>68.38</c:v>
                </c:pt>
              </c:numCache>
            </c:numRef>
          </c:val>
          <c:smooth val="0"/>
          <c:extLst>
            <c:ext xmlns:c16="http://schemas.microsoft.com/office/drawing/2014/chart" uri="{C3380CC4-5D6E-409C-BE32-E72D297353CC}">
              <c16:uniqueId val="{00000001-0B83-4341-AEA5-1F0551EBD6F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120.4</c:v>
                </c:pt>
                <c:pt idx="1">
                  <c:v>119.16</c:v>
                </c:pt>
                <c:pt idx="2">
                  <c:v>126.22</c:v>
                </c:pt>
                <c:pt idx="3">
                  <c:v>122.3</c:v>
                </c:pt>
                <c:pt idx="4">
                  <c:v>135.86000000000001</c:v>
                </c:pt>
              </c:numCache>
            </c:numRef>
          </c:val>
          <c:extLst>
            <c:ext xmlns:c16="http://schemas.microsoft.com/office/drawing/2014/chart" uri="{C3380CC4-5D6E-409C-BE32-E72D297353CC}">
              <c16:uniqueId val="{00000000-8512-42A2-AC40-7272E7A9AB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109.99</c:v>
                </c:pt>
                <c:pt idx="1">
                  <c:v>109.1</c:v>
                </c:pt>
                <c:pt idx="2">
                  <c:v>108.18</c:v>
                </c:pt>
                <c:pt idx="3">
                  <c:v>114.99</c:v>
                </c:pt>
                <c:pt idx="4">
                  <c:v>110.04</c:v>
                </c:pt>
              </c:numCache>
            </c:numRef>
          </c:val>
          <c:smooth val="0"/>
          <c:extLst>
            <c:ext xmlns:c16="http://schemas.microsoft.com/office/drawing/2014/chart" uri="{C3380CC4-5D6E-409C-BE32-E72D297353CC}">
              <c16:uniqueId val="{00000001-8512-42A2-AC40-7272E7A9AB1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62.41</c:v>
                </c:pt>
                <c:pt idx="1">
                  <c:v>60.5</c:v>
                </c:pt>
                <c:pt idx="2">
                  <c:v>59.97</c:v>
                </c:pt>
                <c:pt idx="3">
                  <c:v>59.97</c:v>
                </c:pt>
                <c:pt idx="4">
                  <c:v>64.489999999999995</c:v>
                </c:pt>
              </c:numCache>
            </c:numRef>
          </c:val>
          <c:extLst>
            <c:ext xmlns:c16="http://schemas.microsoft.com/office/drawing/2014/chart" uri="{C3380CC4-5D6E-409C-BE32-E72D297353CC}">
              <c16:uniqueId val="{00000000-1C4E-4CDF-BD57-2C8636C1A1E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20.8</c:v>
                </c:pt>
                <c:pt idx="1">
                  <c:v>29.43</c:v>
                </c:pt>
                <c:pt idx="2">
                  <c:v>32.03</c:v>
                </c:pt>
                <c:pt idx="3">
                  <c:v>36.58</c:v>
                </c:pt>
                <c:pt idx="4">
                  <c:v>40.880000000000003</c:v>
                </c:pt>
              </c:numCache>
            </c:numRef>
          </c:val>
          <c:smooth val="0"/>
          <c:extLst>
            <c:ext xmlns:c16="http://schemas.microsoft.com/office/drawing/2014/chart" uri="{C3380CC4-5D6E-409C-BE32-E72D297353CC}">
              <c16:uniqueId val="{00000001-1C4E-4CDF-BD57-2C8636C1A1E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1.28</c:v>
                </c:pt>
                <c:pt idx="1">
                  <c:v>0</c:v>
                </c:pt>
                <c:pt idx="2">
                  <c:v>0.21</c:v>
                </c:pt>
                <c:pt idx="3">
                  <c:v>0.21</c:v>
                </c:pt>
                <c:pt idx="4">
                  <c:v>0</c:v>
                </c:pt>
              </c:numCache>
            </c:numRef>
          </c:val>
          <c:extLst>
            <c:ext xmlns:c16="http://schemas.microsoft.com/office/drawing/2014/chart" uri="{C3380CC4-5D6E-409C-BE32-E72D297353CC}">
              <c16:uniqueId val="{00000000-D886-400D-BEE4-8891D2E1679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0.11</c:v>
                </c:pt>
                <c:pt idx="1">
                  <c:v>0.11</c:v>
                </c:pt>
                <c:pt idx="2">
                  <c:v>0.11</c:v>
                </c:pt>
                <c:pt idx="3">
                  <c:v>0.36</c:v>
                </c:pt>
                <c:pt idx="4">
                  <c:v>0.12</c:v>
                </c:pt>
              </c:numCache>
            </c:numRef>
          </c:val>
          <c:smooth val="0"/>
          <c:extLst>
            <c:ext xmlns:c16="http://schemas.microsoft.com/office/drawing/2014/chart" uri="{C3380CC4-5D6E-409C-BE32-E72D297353CC}">
              <c16:uniqueId val="{00000001-D886-400D-BEE4-8891D2E1679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297.07</c:v>
                </c:pt>
                <c:pt idx="1">
                  <c:v>214.7</c:v>
                </c:pt>
                <c:pt idx="2">
                  <c:v>186.92</c:v>
                </c:pt>
                <c:pt idx="3">
                  <c:v>385.2</c:v>
                </c:pt>
                <c:pt idx="4">
                  <c:v>220.35</c:v>
                </c:pt>
              </c:numCache>
            </c:numRef>
          </c:val>
          <c:extLst>
            <c:ext xmlns:c16="http://schemas.microsoft.com/office/drawing/2014/chart" uri="{C3380CC4-5D6E-409C-BE32-E72D297353CC}">
              <c16:uniqueId val="{00000000-7094-46CA-9B16-83F406A55B8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688.41</c:v>
                </c:pt>
                <c:pt idx="1">
                  <c:v>649.91999999999996</c:v>
                </c:pt>
                <c:pt idx="2">
                  <c:v>680.22</c:v>
                </c:pt>
                <c:pt idx="3">
                  <c:v>786.06</c:v>
                </c:pt>
                <c:pt idx="4">
                  <c:v>771.18</c:v>
                </c:pt>
              </c:numCache>
            </c:numRef>
          </c:val>
          <c:smooth val="0"/>
          <c:extLst>
            <c:ext xmlns:c16="http://schemas.microsoft.com/office/drawing/2014/chart" uri="{C3380CC4-5D6E-409C-BE32-E72D297353CC}">
              <c16:uniqueId val="{00000001-7094-46CA-9B16-83F406A55B8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278.86</c:v>
                </c:pt>
                <c:pt idx="1">
                  <c:v>378.49</c:v>
                </c:pt>
                <c:pt idx="2">
                  <c:v>518.85</c:v>
                </c:pt>
                <c:pt idx="3">
                  <c:v>528.79</c:v>
                </c:pt>
                <c:pt idx="4">
                  <c:v>772.82</c:v>
                </c:pt>
              </c:numCache>
            </c:numRef>
          </c:val>
          <c:extLst>
            <c:ext xmlns:c16="http://schemas.microsoft.com/office/drawing/2014/chart" uri="{C3380CC4-5D6E-409C-BE32-E72D297353CC}">
              <c16:uniqueId val="{00000000-92C7-40CF-9A56-39FAD4F69FD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505.25</c:v>
                </c:pt>
                <c:pt idx="1">
                  <c:v>531.53</c:v>
                </c:pt>
                <c:pt idx="2">
                  <c:v>504.73</c:v>
                </c:pt>
                <c:pt idx="3">
                  <c:v>450.91</c:v>
                </c:pt>
                <c:pt idx="4">
                  <c:v>444.01</c:v>
                </c:pt>
              </c:numCache>
            </c:numRef>
          </c:val>
          <c:smooth val="0"/>
          <c:extLst>
            <c:ext xmlns:c16="http://schemas.microsoft.com/office/drawing/2014/chart" uri="{C3380CC4-5D6E-409C-BE32-E72D297353CC}">
              <c16:uniqueId val="{00000001-92C7-40CF-9A56-39FAD4F69FD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120.98</c:v>
                </c:pt>
                <c:pt idx="1">
                  <c:v>119.77</c:v>
                </c:pt>
                <c:pt idx="2">
                  <c:v>127.36</c:v>
                </c:pt>
                <c:pt idx="3">
                  <c:v>123.18</c:v>
                </c:pt>
                <c:pt idx="4">
                  <c:v>137.61000000000001</c:v>
                </c:pt>
              </c:numCache>
            </c:numRef>
          </c:val>
          <c:extLst>
            <c:ext xmlns:c16="http://schemas.microsoft.com/office/drawing/2014/chart" uri="{C3380CC4-5D6E-409C-BE32-E72D297353CC}">
              <c16:uniqueId val="{00000000-3D58-475D-8CAD-09F49E3A7E0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93.58</c:v>
                </c:pt>
                <c:pt idx="1">
                  <c:v>93.31</c:v>
                </c:pt>
                <c:pt idx="2">
                  <c:v>92.2</c:v>
                </c:pt>
                <c:pt idx="3">
                  <c:v>103.39</c:v>
                </c:pt>
                <c:pt idx="4">
                  <c:v>96.49</c:v>
                </c:pt>
              </c:numCache>
            </c:numRef>
          </c:val>
          <c:smooth val="0"/>
          <c:extLst>
            <c:ext xmlns:c16="http://schemas.microsoft.com/office/drawing/2014/chart" uri="{C3380CC4-5D6E-409C-BE32-E72D297353CC}">
              <c16:uniqueId val="{00000001-3D58-475D-8CAD-09F49E3A7E0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51.66</c:v>
                </c:pt>
                <c:pt idx="1">
                  <c:v>57.18</c:v>
                </c:pt>
                <c:pt idx="2">
                  <c:v>53.67</c:v>
                </c:pt>
                <c:pt idx="3">
                  <c:v>55.62</c:v>
                </c:pt>
                <c:pt idx="4">
                  <c:v>49.51</c:v>
                </c:pt>
              </c:numCache>
            </c:numRef>
          </c:val>
          <c:extLst>
            <c:ext xmlns:c16="http://schemas.microsoft.com/office/drawing/2014/chart" uri="{C3380CC4-5D6E-409C-BE32-E72D297353CC}">
              <c16:uniqueId val="{00000000-0746-46AD-92D4-89AF1D4E466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33.79</c:v>
                </c:pt>
                <c:pt idx="1">
                  <c:v>33.81</c:v>
                </c:pt>
                <c:pt idx="2">
                  <c:v>34.33</c:v>
                </c:pt>
                <c:pt idx="3">
                  <c:v>30.96</c:v>
                </c:pt>
                <c:pt idx="4">
                  <c:v>33.229999999999997</c:v>
                </c:pt>
              </c:numCache>
            </c:numRef>
          </c:val>
          <c:smooth val="0"/>
          <c:extLst>
            <c:ext xmlns:c16="http://schemas.microsoft.com/office/drawing/2014/chart" uri="{C3380CC4-5D6E-409C-BE32-E72D297353CC}">
              <c16:uniqueId val="{00000001-0746-46AD-92D4-89AF1D4E466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28.15</c:v>
                </c:pt>
                <c:pt idx="1">
                  <c:v>28.75</c:v>
                </c:pt>
                <c:pt idx="2">
                  <c:v>29.09</c:v>
                </c:pt>
                <c:pt idx="3">
                  <c:v>29.96</c:v>
                </c:pt>
                <c:pt idx="4">
                  <c:v>25.09</c:v>
                </c:pt>
              </c:numCache>
            </c:numRef>
          </c:val>
          <c:extLst>
            <c:ext xmlns:c16="http://schemas.microsoft.com/office/drawing/2014/chart" uri="{C3380CC4-5D6E-409C-BE32-E72D297353CC}">
              <c16:uniqueId val="{00000000-5A76-4402-85D0-79E254E1600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43.12</c:v>
                </c:pt>
                <c:pt idx="1">
                  <c:v>43.85</c:v>
                </c:pt>
                <c:pt idx="2">
                  <c:v>44.05</c:v>
                </c:pt>
                <c:pt idx="3">
                  <c:v>45.51</c:v>
                </c:pt>
                <c:pt idx="4">
                  <c:v>44.67</c:v>
                </c:pt>
              </c:numCache>
            </c:numRef>
          </c:val>
          <c:smooth val="0"/>
          <c:extLst>
            <c:ext xmlns:c16="http://schemas.microsoft.com/office/drawing/2014/chart" uri="{C3380CC4-5D6E-409C-BE32-E72D297353CC}">
              <c16:uniqueId val="{00000001-5A76-4402-85D0-79E254E1600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41.83</c:v>
                </c:pt>
                <c:pt idx="1">
                  <c:v>42.87</c:v>
                </c:pt>
                <c:pt idx="2">
                  <c:v>44.58</c:v>
                </c:pt>
                <c:pt idx="3">
                  <c:v>43.18</c:v>
                </c:pt>
                <c:pt idx="4">
                  <c:v>42.3</c:v>
                </c:pt>
              </c:numCache>
            </c:numRef>
          </c:val>
          <c:extLst>
            <c:ext xmlns:c16="http://schemas.microsoft.com/office/drawing/2014/chart" uri="{C3380CC4-5D6E-409C-BE32-E72D297353CC}">
              <c16:uniqueId val="{00000000-2F88-402C-916C-302FA4F5689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61.62</c:v>
                </c:pt>
                <c:pt idx="1">
                  <c:v>61.64</c:v>
                </c:pt>
                <c:pt idx="2">
                  <c:v>61.85</c:v>
                </c:pt>
                <c:pt idx="3">
                  <c:v>64.14</c:v>
                </c:pt>
                <c:pt idx="4">
                  <c:v>63.89</c:v>
                </c:pt>
              </c:numCache>
            </c:numRef>
          </c:val>
          <c:smooth val="0"/>
          <c:extLst>
            <c:ext xmlns:c16="http://schemas.microsoft.com/office/drawing/2014/chart" uri="{C3380CC4-5D6E-409C-BE32-E72D297353CC}">
              <c16:uniqueId val="{00000001-2F88-402C-916C-302FA4F5689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IQ45" zoomScaleNormal="100"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福岡県　福岡市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20000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5017</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41.2</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30</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8460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120.4</v>
      </c>
      <c r="Y32" s="129"/>
      <c r="Z32" s="129"/>
      <c r="AA32" s="129"/>
      <c r="AB32" s="129"/>
      <c r="AC32" s="129"/>
      <c r="AD32" s="129"/>
      <c r="AE32" s="129"/>
      <c r="AF32" s="129"/>
      <c r="AG32" s="129"/>
      <c r="AH32" s="129"/>
      <c r="AI32" s="129"/>
      <c r="AJ32" s="129"/>
      <c r="AK32" s="129"/>
      <c r="AL32" s="129"/>
      <c r="AM32" s="129"/>
      <c r="AN32" s="129"/>
      <c r="AO32" s="129"/>
      <c r="AP32" s="129"/>
      <c r="AQ32" s="130"/>
      <c r="AR32" s="128">
        <f>データ!U6</f>
        <v>119.16</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126.22</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122.3</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135.86000000000001</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297.07</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214.7</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186.92</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385.2</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220.35</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278.86</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378.49</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518.85</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528.79</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772.82</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109.99</v>
      </c>
      <c r="Y33" s="129"/>
      <c r="Z33" s="129"/>
      <c r="AA33" s="129"/>
      <c r="AB33" s="129"/>
      <c r="AC33" s="129"/>
      <c r="AD33" s="129"/>
      <c r="AE33" s="129"/>
      <c r="AF33" s="129"/>
      <c r="AG33" s="129"/>
      <c r="AH33" s="129"/>
      <c r="AI33" s="129"/>
      <c r="AJ33" s="129"/>
      <c r="AK33" s="129"/>
      <c r="AL33" s="129"/>
      <c r="AM33" s="129"/>
      <c r="AN33" s="129"/>
      <c r="AO33" s="129"/>
      <c r="AP33" s="129"/>
      <c r="AQ33" s="130"/>
      <c r="AR33" s="128">
        <f>データ!Z6</f>
        <v>109.1</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108.18</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114.99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110.04</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83.56</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82.78</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79.27</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75.56</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68.38</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688.41</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649.91999999999996</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680.22</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786.06</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771.18</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505.25</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531.53</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504.73</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450.91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444.01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107</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120.98</v>
      </c>
      <c r="Y55" s="129"/>
      <c r="Z55" s="129"/>
      <c r="AA55" s="129"/>
      <c r="AB55" s="129"/>
      <c r="AC55" s="129"/>
      <c r="AD55" s="129"/>
      <c r="AE55" s="129"/>
      <c r="AF55" s="129"/>
      <c r="AG55" s="129"/>
      <c r="AH55" s="129"/>
      <c r="AI55" s="129"/>
      <c r="AJ55" s="129"/>
      <c r="AK55" s="129"/>
      <c r="AL55" s="129"/>
      <c r="AM55" s="129"/>
      <c r="AN55" s="129"/>
      <c r="AO55" s="129"/>
      <c r="AP55" s="129"/>
      <c r="AQ55" s="130"/>
      <c r="AR55" s="128">
        <f>データ!BM6</f>
        <v>119.77</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127.36</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123.18</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137.61000000000001</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51.66</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57.18</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53.67</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55.62</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49.51</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28.15</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28.75</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29.09</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29.96</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25.09</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41.83</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42.87</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44.58</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43.18</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42.3</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93.58</v>
      </c>
      <c r="Y56" s="129"/>
      <c r="Z56" s="129"/>
      <c r="AA56" s="129"/>
      <c r="AB56" s="129"/>
      <c r="AC56" s="129"/>
      <c r="AD56" s="129"/>
      <c r="AE56" s="129"/>
      <c r="AF56" s="129"/>
      <c r="AG56" s="129"/>
      <c r="AH56" s="129"/>
      <c r="AI56" s="129"/>
      <c r="AJ56" s="129"/>
      <c r="AK56" s="129"/>
      <c r="AL56" s="129"/>
      <c r="AM56" s="129"/>
      <c r="AN56" s="129"/>
      <c r="AO56" s="129"/>
      <c r="AP56" s="129"/>
      <c r="AQ56" s="130"/>
      <c r="AR56" s="128">
        <f>データ!BR6</f>
        <v>93.31</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92.2</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103.39</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96.49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33.79</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33.81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34.33</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30.96</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33.229999999999997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43.12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43.85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44.05</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45.51</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44.67</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61.62</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61.64</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61.85</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64.14</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63.89</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108</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54.1</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49.68</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51.34</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52.84</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54.92</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62.41</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60.5</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59.97</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59.97</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64.489999999999995</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1.28</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0.21</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0.21</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51.15</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52.15</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52.21</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54.51</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55.38</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20.8</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29.43</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32.03</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36.58</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40.880000000000003</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0.11</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0.11</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0.11</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0.36</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0.12</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37</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38</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【76.89】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【59.52】</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【49.06】</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【0.39】</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RvL0lnmMy8l8BtjzH2IA9cHRCS6fpOMNBfWCSKWkCTJ55IZdK89nktgXYGVtuQlIGWi/+eLxG4kY9wBWtchogw==" saltValue="MFxyj9hr2xMD44muN99Jtw=="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41</v>
      </c>
      <c r="B3" s="46" t="s">
        <v>42</v>
      </c>
      <c r="C3" s="46" t="s">
        <v>43</v>
      </c>
      <c r="D3" s="46" t="s">
        <v>44</v>
      </c>
      <c r="E3" s="46" t="s">
        <v>45</v>
      </c>
      <c r="F3" s="46" t="s">
        <v>46</v>
      </c>
      <c r="G3" s="46" t="s">
        <v>47</v>
      </c>
      <c r="H3" s="154" t="s">
        <v>48</v>
      </c>
      <c r="I3" s="155"/>
      <c r="J3" s="155"/>
      <c r="K3" s="155"/>
      <c r="L3" s="155"/>
      <c r="M3" s="155"/>
      <c r="N3" s="155"/>
      <c r="O3" s="155"/>
      <c r="P3" s="155"/>
      <c r="Q3" s="155"/>
      <c r="R3" s="155"/>
      <c r="S3" s="155"/>
      <c r="T3" s="158" t="s">
        <v>49</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50</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51</v>
      </c>
      <c r="B4" s="47"/>
      <c r="C4" s="47"/>
      <c r="D4" s="47"/>
      <c r="E4" s="47"/>
      <c r="F4" s="47"/>
      <c r="G4" s="47"/>
      <c r="H4" s="156"/>
      <c r="I4" s="157"/>
      <c r="J4" s="157"/>
      <c r="K4" s="157"/>
      <c r="L4" s="157"/>
      <c r="M4" s="157"/>
      <c r="N4" s="157"/>
      <c r="O4" s="157"/>
      <c r="P4" s="157"/>
      <c r="Q4" s="157"/>
      <c r="R4" s="157"/>
      <c r="S4" s="157"/>
      <c r="T4" s="153" t="s">
        <v>52</v>
      </c>
      <c r="U4" s="153"/>
      <c r="V4" s="153"/>
      <c r="W4" s="153"/>
      <c r="X4" s="153"/>
      <c r="Y4" s="153"/>
      <c r="Z4" s="153"/>
      <c r="AA4" s="153"/>
      <c r="AB4" s="153"/>
      <c r="AC4" s="153"/>
      <c r="AD4" s="153"/>
      <c r="AE4" s="153" t="s">
        <v>53</v>
      </c>
      <c r="AF4" s="153"/>
      <c r="AG4" s="153"/>
      <c r="AH4" s="153"/>
      <c r="AI4" s="153"/>
      <c r="AJ4" s="153"/>
      <c r="AK4" s="153"/>
      <c r="AL4" s="153"/>
      <c r="AM4" s="153"/>
      <c r="AN4" s="153"/>
      <c r="AO4" s="153"/>
      <c r="AP4" s="153" t="s">
        <v>54</v>
      </c>
      <c r="AQ4" s="153"/>
      <c r="AR4" s="153"/>
      <c r="AS4" s="153"/>
      <c r="AT4" s="153"/>
      <c r="AU4" s="153"/>
      <c r="AV4" s="153"/>
      <c r="AW4" s="153"/>
      <c r="AX4" s="153"/>
      <c r="AY4" s="153"/>
      <c r="AZ4" s="153"/>
      <c r="BA4" s="153" t="s">
        <v>55</v>
      </c>
      <c r="BB4" s="153"/>
      <c r="BC4" s="153"/>
      <c r="BD4" s="153"/>
      <c r="BE4" s="153"/>
      <c r="BF4" s="153"/>
      <c r="BG4" s="153"/>
      <c r="BH4" s="153"/>
      <c r="BI4" s="153"/>
      <c r="BJ4" s="153"/>
      <c r="BK4" s="153"/>
      <c r="BL4" s="153" t="s">
        <v>56</v>
      </c>
      <c r="BM4" s="153"/>
      <c r="BN4" s="153"/>
      <c r="BO4" s="153"/>
      <c r="BP4" s="153"/>
      <c r="BQ4" s="153"/>
      <c r="BR4" s="153"/>
      <c r="BS4" s="153"/>
      <c r="BT4" s="153"/>
      <c r="BU4" s="153"/>
      <c r="BV4" s="153"/>
      <c r="BW4" s="153" t="s">
        <v>57</v>
      </c>
      <c r="BX4" s="153"/>
      <c r="BY4" s="153"/>
      <c r="BZ4" s="153"/>
      <c r="CA4" s="153"/>
      <c r="CB4" s="153"/>
      <c r="CC4" s="153"/>
      <c r="CD4" s="153"/>
      <c r="CE4" s="153"/>
      <c r="CF4" s="153"/>
      <c r="CG4" s="153"/>
      <c r="CH4" s="153" t="s">
        <v>58</v>
      </c>
      <c r="CI4" s="153"/>
      <c r="CJ4" s="153"/>
      <c r="CK4" s="153"/>
      <c r="CL4" s="153"/>
      <c r="CM4" s="153"/>
      <c r="CN4" s="153"/>
      <c r="CO4" s="153"/>
      <c r="CP4" s="153"/>
      <c r="CQ4" s="153"/>
      <c r="CR4" s="153"/>
      <c r="CS4" s="153" t="s">
        <v>59</v>
      </c>
      <c r="CT4" s="153"/>
      <c r="CU4" s="153"/>
      <c r="CV4" s="153"/>
      <c r="CW4" s="153"/>
      <c r="CX4" s="153"/>
      <c r="CY4" s="153"/>
      <c r="CZ4" s="153"/>
      <c r="DA4" s="153"/>
      <c r="DB4" s="153"/>
      <c r="DC4" s="153"/>
      <c r="DD4" s="153" t="s">
        <v>60</v>
      </c>
      <c r="DE4" s="153"/>
      <c r="DF4" s="153"/>
      <c r="DG4" s="153"/>
      <c r="DH4" s="153"/>
      <c r="DI4" s="153"/>
      <c r="DJ4" s="153"/>
      <c r="DK4" s="153"/>
      <c r="DL4" s="153"/>
      <c r="DM4" s="153"/>
      <c r="DN4" s="153"/>
      <c r="DO4" s="153" t="s">
        <v>61</v>
      </c>
      <c r="DP4" s="153"/>
      <c r="DQ4" s="153"/>
      <c r="DR4" s="153"/>
      <c r="DS4" s="153"/>
      <c r="DT4" s="153"/>
      <c r="DU4" s="153"/>
      <c r="DV4" s="153"/>
      <c r="DW4" s="153"/>
      <c r="DX4" s="153"/>
      <c r="DY4" s="153"/>
      <c r="DZ4" s="153" t="s">
        <v>62</v>
      </c>
      <c r="EA4" s="153"/>
      <c r="EB4" s="153"/>
      <c r="EC4" s="153"/>
      <c r="ED4" s="153"/>
      <c r="EE4" s="153"/>
      <c r="EF4" s="153"/>
      <c r="EG4" s="153"/>
      <c r="EH4" s="153"/>
      <c r="EI4" s="153"/>
      <c r="EJ4" s="153"/>
    </row>
    <row r="5" spans="1:140" x14ac:dyDescent="0.15">
      <c r="A5" s="45" t="s">
        <v>63</v>
      </c>
      <c r="B5" s="48"/>
      <c r="C5" s="48"/>
      <c r="D5" s="48"/>
      <c r="E5" s="48"/>
      <c r="F5" s="48"/>
      <c r="G5" s="48"/>
      <c r="H5" s="49" t="s">
        <v>64</v>
      </c>
      <c r="I5" s="49" t="s">
        <v>65</v>
      </c>
      <c r="J5" s="49" t="s">
        <v>66</v>
      </c>
      <c r="K5" s="49" t="s">
        <v>67</v>
      </c>
      <c r="L5" s="49" t="s">
        <v>68</v>
      </c>
      <c r="M5" s="49" t="s">
        <v>69</v>
      </c>
      <c r="N5" s="49" t="s">
        <v>70</v>
      </c>
      <c r="O5" s="49" t="s">
        <v>71</v>
      </c>
      <c r="P5" s="49" t="s">
        <v>72</v>
      </c>
      <c r="Q5" s="49" t="s">
        <v>73</v>
      </c>
      <c r="R5" s="49" t="s">
        <v>74</v>
      </c>
      <c r="S5" s="49" t="s">
        <v>75</v>
      </c>
      <c r="T5" s="49" t="s">
        <v>76</v>
      </c>
      <c r="U5" s="49" t="s">
        <v>77</v>
      </c>
      <c r="V5" s="49" t="s">
        <v>78</v>
      </c>
      <c r="W5" s="49" t="s">
        <v>79</v>
      </c>
      <c r="X5" s="49" t="s">
        <v>80</v>
      </c>
      <c r="Y5" s="49" t="s">
        <v>81</v>
      </c>
      <c r="Z5" s="49" t="s">
        <v>82</v>
      </c>
      <c r="AA5" s="49" t="s">
        <v>83</v>
      </c>
      <c r="AB5" s="49" t="s">
        <v>84</v>
      </c>
      <c r="AC5" s="49" t="s">
        <v>85</v>
      </c>
      <c r="AD5" s="49" t="s">
        <v>86</v>
      </c>
      <c r="AE5" s="49" t="s">
        <v>76</v>
      </c>
      <c r="AF5" s="49" t="s">
        <v>77</v>
      </c>
      <c r="AG5" s="49" t="s">
        <v>78</v>
      </c>
      <c r="AH5" s="49" t="s">
        <v>79</v>
      </c>
      <c r="AI5" s="49" t="s">
        <v>80</v>
      </c>
      <c r="AJ5" s="49" t="s">
        <v>81</v>
      </c>
      <c r="AK5" s="49" t="s">
        <v>82</v>
      </c>
      <c r="AL5" s="49" t="s">
        <v>83</v>
      </c>
      <c r="AM5" s="49" t="s">
        <v>84</v>
      </c>
      <c r="AN5" s="49" t="s">
        <v>85</v>
      </c>
      <c r="AO5" s="49" t="s">
        <v>87</v>
      </c>
      <c r="AP5" s="49" t="s">
        <v>76</v>
      </c>
      <c r="AQ5" s="49" t="s">
        <v>77</v>
      </c>
      <c r="AR5" s="49" t="s">
        <v>78</v>
      </c>
      <c r="AS5" s="49" t="s">
        <v>79</v>
      </c>
      <c r="AT5" s="49" t="s">
        <v>80</v>
      </c>
      <c r="AU5" s="49" t="s">
        <v>81</v>
      </c>
      <c r="AV5" s="49" t="s">
        <v>82</v>
      </c>
      <c r="AW5" s="49" t="s">
        <v>83</v>
      </c>
      <c r="AX5" s="49" t="s">
        <v>84</v>
      </c>
      <c r="AY5" s="49" t="s">
        <v>85</v>
      </c>
      <c r="AZ5" s="49" t="s">
        <v>87</v>
      </c>
      <c r="BA5" s="49" t="s">
        <v>76</v>
      </c>
      <c r="BB5" s="49" t="s">
        <v>77</v>
      </c>
      <c r="BC5" s="49" t="s">
        <v>78</v>
      </c>
      <c r="BD5" s="49" t="s">
        <v>79</v>
      </c>
      <c r="BE5" s="49" t="s">
        <v>80</v>
      </c>
      <c r="BF5" s="49" t="s">
        <v>81</v>
      </c>
      <c r="BG5" s="49" t="s">
        <v>82</v>
      </c>
      <c r="BH5" s="49" t="s">
        <v>83</v>
      </c>
      <c r="BI5" s="49" t="s">
        <v>84</v>
      </c>
      <c r="BJ5" s="49" t="s">
        <v>85</v>
      </c>
      <c r="BK5" s="49" t="s">
        <v>87</v>
      </c>
      <c r="BL5" s="49" t="s">
        <v>76</v>
      </c>
      <c r="BM5" s="49" t="s">
        <v>77</v>
      </c>
      <c r="BN5" s="49" t="s">
        <v>78</v>
      </c>
      <c r="BO5" s="49" t="s">
        <v>79</v>
      </c>
      <c r="BP5" s="49" t="s">
        <v>80</v>
      </c>
      <c r="BQ5" s="49" t="s">
        <v>81</v>
      </c>
      <c r="BR5" s="49" t="s">
        <v>82</v>
      </c>
      <c r="BS5" s="49" t="s">
        <v>83</v>
      </c>
      <c r="BT5" s="49" t="s">
        <v>84</v>
      </c>
      <c r="BU5" s="49" t="s">
        <v>85</v>
      </c>
      <c r="BV5" s="49" t="s">
        <v>87</v>
      </c>
      <c r="BW5" s="49" t="s">
        <v>76</v>
      </c>
      <c r="BX5" s="49" t="s">
        <v>77</v>
      </c>
      <c r="BY5" s="49" t="s">
        <v>78</v>
      </c>
      <c r="BZ5" s="49" t="s">
        <v>79</v>
      </c>
      <c r="CA5" s="49" t="s">
        <v>80</v>
      </c>
      <c r="CB5" s="49" t="s">
        <v>81</v>
      </c>
      <c r="CC5" s="49" t="s">
        <v>82</v>
      </c>
      <c r="CD5" s="49" t="s">
        <v>83</v>
      </c>
      <c r="CE5" s="49" t="s">
        <v>84</v>
      </c>
      <c r="CF5" s="49" t="s">
        <v>85</v>
      </c>
      <c r="CG5" s="49" t="s">
        <v>87</v>
      </c>
      <c r="CH5" s="49" t="s">
        <v>76</v>
      </c>
      <c r="CI5" s="49" t="s">
        <v>77</v>
      </c>
      <c r="CJ5" s="49" t="s">
        <v>78</v>
      </c>
      <c r="CK5" s="49" t="s">
        <v>79</v>
      </c>
      <c r="CL5" s="49" t="s">
        <v>80</v>
      </c>
      <c r="CM5" s="49" t="s">
        <v>81</v>
      </c>
      <c r="CN5" s="49" t="s">
        <v>82</v>
      </c>
      <c r="CO5" s="49" t="s">
        <v>83</v>
      </c>
      <c r="CP5" s="49" t="s">
        <v>84</v>
      </c>
      <c r="CQ5" s="49" t="s">
        <v>85</v>
      </c>
      <c r="CR5" s="49" t="s">
        <v>87</v>
      </c>
      <c r="CS5" s="49" t="s">
        <v>76</v>
      </c>
      <c r="CT5" s="49" t="s">
        <v>77</v>
      </c>
      <c r="CU5" s="49" t="s">
        <v>78</v>
      </c>
      <c r="CV5" s="49" t="s">
        <v>79</v>
      </c>
      <c r="CW5" s="49" t="s">
        <v>80</v>
      </c>
      <c r="CX5" s="49" t="s">
        <v>81</v>
      </c>
      <c r="CY5" s="49" t="s">
        <v>82</v>
      </c>
      <c r="CZ5" s="49" t="s">
        <v>83</v>
      </c>
      <c r="DA5" s="49" t="s">
        <v>84</v>
      </c>
      <c r="DB5" s="49" t="s">
        <v>85</v>
      </c>
      <c r="DC5" s="49" t="s">
        <v>87</v>
      </c>
      <c r="DD5" s="49" t="s">
        <v>76</v>
      </c>
      <c r="DE5" s="49" t="s">
        <v>77</v>
      </c>
      <c r="DF5" s="49" t="s">
        <v>78</v>
      </c>
      <c r="DG5" s="49" t="s">
        <v>79</v>
      </c>
      <c r="DH5" s="49" t="s">
        <v>80</v>
      </c>
      <c r="DI5" s="49" t="s">
        <v>81</v>
      </c>
      <c r="DJ5" s="49" t="s">
        <v>82</v>
      </c>
      <c r="DK5" s="49" t="s">
        <v>83</v>
      </c>
      <c r="DL5" s="49" t="s">
        <v>84</v>
      </c>
      <c r="DM5" s="49" t="s">
        <v>85</v>
      </c>
      <c r="DN5" s="49" t="s">
        <v>87</v>
      </c>
      <c r="DO5" s="49" t="s">
        <v>76</v>
      </c>
      <c r="DP5" s="49" t="s">
        <v>77</v>
      </c>
      <c r="DQ5" s="49" t="s">
        <v>78</v>
      </c>
      <c r="DR5" s="49" t="s">
        <v>79</v>
      </c>
      <c r="DS5" s="49" t="s">
        <v>80</v>
      </c>
      <c r="DT5" s="49" t="s">
        <v>81</v>
      </c>
      <c r="DU5" s="49" t="s">
        <v>82</v>
      </c>
      <c r="DV5" s="49" t="s">
        <v>83</v>
      </c>
      <c r="DW5" s="49" t="s">
        <v>84</v>
      </c>
      <c r="DX5" s="49" t="s">
        <v>85</v>
      </c>
      <c r="DY5" s="49" t="s">
        <v>87</v>
      </c>
      <c r="DZ5" s="49" t="s">
        <v>76</v>
      </c>
      <c r="EA5" s="49" t="s">
        <v>77</v>
      </c>
      <c r="EB5" s="49" t="s">
        <v>78</v>
      </c>
      <c r="EC5" s="49" t="s">
        <v>79</v>
      </c>
      <c r="ED5" s="49" t="s">
        <v>80</v>
      </c>
      <c r="EE5" s="49" t="s">
        <v>81</v>
      </c>
      <c r="EF5" s="49" t="s">
        <v>82</v>
      </c>
      <c r="EG5" s="49" t="s">
        <v>83</v>
      </c>
      <c r="EH5" s="49" t="s">
        <v>84</v>
      </c>
      <c r="EI5" s="49" t="s">
        <v>85</v>
      </c>
      <c r="EJ5" s="49" t="s">
        <v>87</v>
      </c>
    </row>
    <row r="6" spans="1:140" s="53" customFormat="1" x14ac:dyDescent="0.15">
      <c r="A6" s="45" t="s">
        <v>88</v>
      </c>
      <c r="B6" s="50"/>
      <c r="C6" s="50"/>
      <c r="D6" s="50"/>
      <c r="E6" s="50"/>
      <c r="F6" s="50"/>
      <c r="G6" s="50"/>
      <c r="H6" s="50"/>
      <c r="I6" s="50"/>
      <c r="J6" s="50"/>
      <c r="K6" s="50"/>
      <c r="L6" s="50"/>
      <c r="M6" s="50"/>
      <c r="N6" s="50"/>
      <c r="O6" s="50"/>
      <c r="P6" s="50"/>
      <c r="Q6" s="51"/>
      <c r="R6" s="50"/>
      <c r="S6" s="50"/>
      <c r="T6" s="52">
        <f t="shared" ref="T6:CE6" si="3">T7</f>
        <v>120.4</v>
      </c>
      <c r="U6" s="52">
        <f>U7</f>
        <v>119.16</v>
      </c>
      <c r="V6" s="52">
        <f>V7</f>
        <v>126.22</v>
      </c>
      <c r="W6" s="52">
        <f>W7</f>
        <v>122.3</v>
      </c>
      <c r="X6" s="52">
        <f t="shared" si="3"/>
        <v>135.86000000000001</v>
      </c>
      <c r="Y6" s="52">
        <f t="shared" si="3"/>
        <v>109.99</v>
      </c>
      <c r="Z6" s="52">
        <f t="shared" si="3"/>
        <v>109.1</v>
      </c>
      <c r="AA6" s="52">
        <f t="shared" si="3"/>
        <v>108.18</v>
      </c>
      <c r="AB6" s="52">
        <f t="shared" si="3"/>
        <v>114.99</v>
      </c>
      <c r="AC6" s="52">
        <f t="shared" si="3"/>
        <v>110.04</v>
      </c>
      <c r="AD6" s="50" t="str">
        <f>IF(AD7="-","【-】","【"&amp;SUBSTITUTE(TEXT(AD7,"#,##0.00"),"-","△")&amp;"】")</f>
        <v>【118.49】</v>
      </c>
      <c r="AE6" s="52">
        <f t="shared" si="3"/>
        <v>0</v>
      </c>
      <c r="AF6" s="52">
        <f>AF7</f>
        <v>0</v>
      </c>
      <c r="AG6" s="52">
        <f>AG7</f>
        <v>0</v>
      </c>
      <c r="AH6" s="52">
        <f>AH7</f>
        <v>0</v>
      </c>
      <c r="AI6" s="52">
        <f t="shared" si="3"/>
        <v>0</v>
      </c>
      <c r="AJ6" s="52">
        <f t="shared" si="3"/>
        <v>83.56</v>
      </c>
      <c r="AK6" s="52">
        <f t="shared" si="3"/>
        <v>82.78</v>
      </c>
      <c r="AL6" s="52">
        <f t="shared" si="3"/>
        <v>79.27</v>
      </c>
      <c r="AM6" s="52">
        <f t="shared" si="3"/>
        <v>75.56</v>
      </c>
      <c r="AN6" s="52">
        <f t="shared" si="3"/>
        <v>68.38</v>
      </c>
      <c r="AO6" s="50" t="str">
        <f>IF(AO7="-","【-】","【"&amp;SUBSTITUTE(TEXT(AO7,"#,##0.00"),"-","△")&amp;"】")</f>
        <v>【19.58】</v>
      </c>
      <c r="AP6" s="52">
        <f t="shared" si="3"/>
        <v>297.07</v>
      </c>
      <c r="AQ6" s="52">
        <f>AQ7</f>
        <v>214.7</v>
      </c>
      <c r="AR6" s="52">
        <f>AR7</f>
        <v>186.92</v>
      </c>
      <c r="AS6" s="52">
        <f>AS7</f>
        <v>385.2</v>
      </c>
      <c r="AT6" s="52">
        <f t="shared" si="3"/>
        <v>220.35</v>
      </c>
      <c r="AU6" s="52">
        <f t="shared" si="3"/>
        <v>688.41</v>
      </c>
      <c r="AV6" s="52">
        <f t="shared" si="3"/>
        <v>649.91999999999996</v>
      </c>
      <c r="AW6" s="52">
        <f t="shared" si="3"/>
        <v>680.22</v>
      </c>
      <c r="AX6" s="52">
        <f t="shared" si="3"/>
        <v>786.06</v>
      </c>
      <c r="AY6" s="52">
        <f t="shared" si="3"/>
        <v>771.18</v>
      </c>
      <c r="AZ6" s="50" t="str">
        <f>IF(AZ7="-","【-】","【"&amp;SUBSTITUTE(TEXT(AZ7,"#,##0.00"),"-","△")&amp;"】")</f>
        <v>【436.32】</v>
      </c>
      <c r="BA6" s="52">
        <f t="shared" si="3"/>
        <v>278.86</v>
      </c>
      <c r="BB6" s="52">
        <f>BB7</f>
        <v>378.49</v>
      </c>
      <c r="BC6" s="52">
        <f>BC7</f>
        <v>518.85</v>
      </c>
      <c r="BD6" s="52">
        <f>BD7</f>
        <v>528.79</v>
      </c>
      <c r="BE6" s="52">
        <f t="shared" si="3"/>
        <v>772.82</v>
      </c>
      <c r="BF6" s="52">
        <f t="shared" si="3"/>
        <v>505.25</v>
      </c>
      <c r="BG6" s="52">
        <f t="shared" si="3"/>
        <v>531.53</v>
      </c>
      <c r="BH6" s="52">
        <f t="shared" si="3"/>
        <v>504.73</v>
      </c>
      <c r="BI6" s="52">
        <f t="shared" si="3"/>
        <v>450.91</v>
      </c>
      <c r="BJ6" s="52">
        <f t="shared" si="3"/>
        <v>444.01</v>
      </c>
      <c r="BK6" s="50" t="str">
        <f>IF(BK7="-","【-】","【"&amp;SUBSTITUTE(TEXT(BK7,"#,##0.00"),"-","△")&amp;"】")</f>
        <v>【238.21】</v>
      </c>
      <c r="BL6" s="52">
        <f t="shared" si="3"/>
        <v>120.98</v>
      </c>
      <c r="BM6" s="52">
        <f>BM7</f>
        <v>119.77</v>
      </c>
      <c r="BN6" s="52">
        <f>BN7</f>
        <v>127.36</v>
      </c>
      <c r="BO6" s="52">
        <f>BO7</f>
        <v>123.18</v>
      </c>
      <c r="BP6" s="52">
        <f t="shared" si="3"/>
        <v>137.61000000000001</v>
      </c>
      <c r="BQ6" s="52">
        <f t="shared" si="3"/>
        <v>93.58</v>
      </c>
      <c r="BR6" s="52">
        <f t="shared" si="3"/>
        <v>93.31</v>
      </c>
      <c r="BS6" s="52">
        <f t="shared" si="3"/>
        <v>92.2</v>
      </c>
      <c r="BT6" s="52">
        <f t="shared" si="3"/>
        <v>103.39</v>
      </c>
      <c r="BU6" s="52">
        <f t="shared" si="3"/>
        <v>96.49</v>
      </c>
      <c r="BV6" s="50" t="str">
        <f>IF(BV7="-","【-】","【"&amp;SUBSTITUTE(TEXT(BV7,"#,##0.00"),"-","△")&amp;"】")</f>
        <v>【113.30】</v>
      </c>
      <c r="BW6" s="52">
        <f t="shared" si="3"/>
        <v>51.66</v>
      </c>
      <c r="BX6" s="52">
        <f>BX7</f>
        <v>57.18</v>
      </c>
      <c r="BY6" s="52">
        <f>BY7</f>
        <v>53.67</v>
      </c>
      <c r="BZ6" s="52">
        <f>BZ7</f>
        <v>55.62</v>
      </c>
      <c r="CA6" s="52">
        <f t="shared" si="3"/>
        <v>49.51</v>
      </c>
      <c r="CB6" s="52">
        <f t="shared" si="3"/>
        <v>33.79</v>
      </c>
      <c r="CC6" s="52">
        <f t="shared" si="3"/>
        <v>33.81</v>
      </c>
      <c r="CD6" s="52">
        <f t="shared" si="3"/>
        <v>34.33</v>
      </c>
      <c r="CE6" s="52">
        <f t="shared" si="3"/>
        <v>30.96</v>
      </c>
      <c r="CF6" s="52">
        <f t="shared" ref="CF6" si="4">CF7</f>
        <v>33.229999999999997</v>
      </c>
      <c r="CG6" s="50" t="str">
        <f>IF(CG7="-","【-】","【"&amp;SUBSTITUTE(TEXT(CG7,"#,##0.00"),"-","△")&amp;"】")</f>
        <v>【18.87】</v>
      </c>
      <c r="CH6" s="52">
        <f t="shared" ref="CH6:CQ6" si="5">CH7</f>
        <v>28.15</v>
      </c>
      <c r="CI6" s="52">
        <f>CI7</f>
        <v>28.75</v>
      </c>
      <c r="CJ6" s="52">
        <f>CJ7</f>
        <v>29.09</v>
      </c>
      <c r="CK6" s="52">
        <f>CK7</f>
        <v>29.96</v>
      </c>
      <c r="CL6" s="52">
        <f t="shared" si="5"/>
        <v>25.09</v>
      </c>
      <c r="CM6" s="52">
        <f t="shared" si="5"/>
        <v>43.12</v>
      </c>
      <c r="CN6" s="52">
        <f t="shared" si="5"/>
        <v>43.85</v>
      </c>
      <c r="CO6" s="52">
        <f t="shared" si="5"/>
        <v>44.05</v>
      </c>
      <c r="CP6" s="52">
        <f t="shared" si="5"/>
        <v>45.51</v>
      </c>
      <c r="CQ6" s="52">
        <f t="shared" si="5"/>
        <v>44.67</v>
      </c>
      <c r="CR6" s="50" t="str">
        <f>IF(CR7="-","【-】","【"&amp;SUBSTITUTE(TEXT(CR7,"#,##0.00"),"-","△")&amp;"】")</f>
        <v>【53.39】</v>
      </c>
      <c r="CS6" s="52">
        <f t="shared" ref="CS6:DB6" si="6">CS7</f>
        <v>41.83</v>
      </c>
      <c r="CT6" s="52">
        <f>CT7</f>
        <v>42.87</v>
      </c>
      <c r="CU6" s="52">
        <f>CU7</f>
        <v>44.58</v>
      </c>
      <c r="CV6" s="52">
        <f>CV7</f>
        <v>43.18</v>
      </c>
      <c r="CW6" s="52">
        <f t="shared" si="6"/>
        <v>42.3</v>
      </c>
      <c r="CX6" s="52">
        <f t="shared" si="6"/>
        <v>61.62</v>
      </c>
      <c r="CY6" s="52">
        <f t="shared" si="6"/>
        <v>61.64</v>
      </c>
      <c r="CZ6" s="52">
        <f t="shared" si="6"/>
        <v>61.85</v>
      </c>
      <c r="DA6" s="52">
        <f t="shared" si="6"/>
        <v>64.14</v>
      </c>
      <c r="DB6" s="52">
        <f t="shared" si="6"/>
        <v>63.89</v>
      </c>
      <c r="DC6" s="50" t="str">
        <f>IF(DC7="-","【-】","【"&amp;SUBSTITUTE(TEXT(DC7,"#,##0.00"),"-","△")&amp;"】")</f>
        <v>【76.89】</v>
      </c>
      <c r="DD6" s="52">
        <f t="shared" ref="DD6:DM6" si="7">DD7</f>
        <v>54.1</v>
      </c>
      <c r="DE6" s="52">
        <f>DE7</f>
        <v>49.68</v>
      </c>
      <c r="DF6" s="52">
        <f>DF7</f>
        <v>51.34</v>
      </c>
      <c r="DG6" s="52">
        <f>DG7</f>
        <v>52.84</v>
      </c>
      <c r="DH6" s="52">
        <f t="shared" si="7"/>
        <v>54.92</v>
      </c>
      <c r="DI6" s="52">
        <f t="shared" si="7"/>
        <v>51.15</v>
      </c>
      <c r="DJ6" s="52">
        <f t="shared" si="7"/>
        <v>52.15</v>
      </c>
      <c r="DK6" s="52">
        <f t="shared" si="7"/>
        <v>52.21</v>
      </c>
      <c r="DL6" s="52">
        <f t="shared" si="7"/>
        <v>54.51</v>
      </c>
      <c r="DM6" s="52">
        <f t="shared" si="7"/>
        <v>55.38</v>
      </c>
      <c r="DN6" s="50" t="str">
        <f>IF(DN7="-","【-】","【"&amp;SUBSTITUTE(TEXT(DN7,"#,##0.00"),"-","△")&amp;"】")</f>
        <v>【59.52】</v>
      </c>
      <c r="DO6" s="52">
        <f t="shared" ref="DO6:DX6" si="8">DO7</f>
        <v>62.41</v>
      </c>
      <c r="DP6" s="52">
        <f>DP7</f>
        <v>60.5</v>
      </c>
      <c r="DQ6" s="52">
        <f>DQ7</f>
        <v>59.97</v>
      </c>
      <c r="DR6" s="52">
        <f>DR7</f>
        <v>59.97</v>
      </c>
      <c r="DS6" s="52">
        <f t="shared" si="8"/>
        <v>64.489999999999995</v>
      </c>
      <c r="DT6" s="52">
        <f t="shared" si="8"/>
        <v>20.8</v>
      </c>
      <c r="DU6" s="52">
        <f t="shared" si="8"/>
        <v>29.43</v>
      </c>
      <c r="DV6" s="52">
        <f t="shared" si="8"/>
        <v>32.03</v>
      </c>
      <c r="DW6" s="52">
        <f t="shared" si="8"/>
        <v>36.58</v>
      </c>
      <c r="DX6" s="52">
        <f t="shared" si="8"/>
        <v>40.880000000000003</v>
      </c>
      <c r="DY6" s="50" t="str">
        <f>IF(DY7="-","【-】","【"&amp;SUBSTITUTE(TEXT(DY7,"#,##0.00"),"-","△")&amp;"】")</f>
        <v>【49.06】</v>
      </c>
      <c r="DZ6" s="52">
        <f t="shared" ref="DZ6:EI6" si="9">DZ7</f>
        <v>1.28</v>
      </c>
      <c r="EA6" s="52">
        <f>EA7</f>
        <v>0</v>
      </c>
      <c r="EB6" s="52">
        <f>EB7</f>
        <v>0.21</v>
      </c>
      <c r="EC6" s="52">
        <f>EC7</f>
        <v>0.21</v>
      </c>
      <c r="ED6" s="52">
        <f t="shared" si="9"/>
        <v>0</v>
      </c>
      <c r="EE6" s="52">
        <f t="shared" si="9"/>
        <v>0.11</v>
      </c>
      <c r="EF6" s="52">
        <f t="shared" si="9"/>
        <v>0.11</v>
      </c>
      <c r="EG6" s="52">
        <f t="shared" si="9"/>
        <v>0.11</v>
      </c>
      <c r="EH6" s="52">
        <f t="shared" si="9"/>
        <v>0.36</v>
      </c>
      <c r="EI6" s="52">
        <f t="shared" si="9"/>
        <v>0.12</v>
      </c>
      <c r="EJ6" s="50" t="str">
        <f>IF(EJ7="-","【-】","【"&amp;SUBSTITUTE(TEXT(EJ7,"#,##0.00"),"-","△")&amp;"】")</f>
        <v>【0.39】</v>
      </c>
    </row>
    <row r="7" spans="1:140" s="53" customFormat="1" x14ac:dyDescent="0.15">
      <c r="A7"/>
      <c r="B7" s="54" t="s">
        <v>89</v>
      </c>
      <c r="C7" s="54" t="s">
        <v>90</v>
      </c>
      <c r="D7" s="54" t="s">
        <v>91</v>
      </c>
      <c r="E7" s="54" t="s">
        <v>92</v>
      </c>
      <c r="F7" s="54" t="s">
        <v>93</v>
      </c>
      <c r="G7" s="54" t="s">
        <v>94</v>
      </c>
      <c r="H7" s="54" t="s">
        <v>95</v>
      </c>
      <c r="I7" s="54" t="s">
        <v>96</v>
      </c>
      <c r="J7" s="54" t="s">
        <v>97</v>
      </c>
      <c r="K7" s="55">
        <v>20000</v>
      </c>
      <c r="L7" s="54" t="s">
        <v>98</v>
      </c>
      <c r="M7" s="55">
        <v>1</v>
      </c>
      <c r="N7" s="55">
        <v>5017</v>
      </c>
      <c r="O7" s="56" t="s">
        <v>99</v>
      </c>
      <c r="P7" s="56">
        <v>41.2</v>
      </c>
      <c r="Q7" s="55">
        <v>30</v>
      </c>
      <c r="R7" s="55">
        <v>8460</v>
      </c>
      <c r="S7" s="54" t="s">
        <v>100</v>
      </c>
      <c r="T7" s="57">
        <v>120.4</v>
      </c>
      <c r="U7" s="57">
        <v>119.16</v>
      </c>
      <c r="V7" s="57">
        <v>126.22</v>
      </c>
      <c r="W7" s="57">
        <v>122.3</v>
      </c>
      <c r="X7" s="57">
        <v>135.86000000000001</v>
      </c>
      <c r="Y7" s="57">
        <v>109.99</v>
      </c>
      <c r="Z7" s="57">
        <v>109.1</v>
      </c>
      <c r="AA7" s="57">
        <v>108.18</v>
      </c>
      <c r="AB7" s="57">
        <v>114.99</v>
      </c>
      <c r="AC7" s="58">
        <v>110.04</v>
      </c>
      <c r="AD7" s="57">
        <v>118.49</v>
      </c>
      <c r="AE7" s="57">
        <v>0</v>
      </c>
      <c r="AF7" s="57">
        <v>0</v>
      </c>
      <c r="AG7" s="57">
        <v>0</v>
      </c>
      <c r="AH7" s="57">
        <v>0</v>
      </c>
      <c r="AI7" s="57">
        <v>0</v>
      </c>
      <c r="AJ7" s="57">
        <v>83.56</v>
      </c>
      <c r="AK7" s="57">
        <v>82.78</v>
      </c>
      <c r="AL7" s="57">
        <v>79.27</v>
      </c>
      <c r="AM7" s="57">
        <v>75.56</v>
      </c>
      <c r="AN7" s="57">
        <v>68.38</v>
      </c>
      <c r="AO7" s="57">
        <v>19.579999999999998</v>
      </c>
      <c r="AP7" s="57">
        <v>297.07</v>
      </c>
      <c r="AQ7" s="57">
        <v>214.7</v>
      </c>
      <c r="AR7" s="57">
        <v>186.92</v>
      </c>
      <c r="AS7" s="57">
        <v>385.2</v>
      </c>
      <c r="AT7" s="57">
        <v>220.35</v>
      </c>
      <c r="AU7" s="57">
        <v>688.41</v>
      </c>
      <c r="AV7" s="57">
        <v>649.91999999999996</v>
      </c>
      <c r="AW7" s="57">
        <v>680.22</v>
      </c>
      <c r="AX7" s="57">
        <v>786.06</v>
      </c>
      <c r="AY7" s="57">
        <v>771.18</v>
      </c>
      <c r="AZ7" s="57">
        <v>436.32</v>
      </c>
      <c r="BA7" s="57">
        <v>278.86</v>
      </c>
      <c r="BB7" s="57">
        <v>378.49</v>
      </c>
      <c r="BC7" s="57">
        <v>518.85</v>
      </c>
      <c r="BD7" s="57">
        <v>528.79</v>
      </c>
      <c r="BE7" s="57">
        <v>772.82</v>
      </c>
      <c r="BF7" s="57">
        <v>505.25</v>
      </c>
      <c r="BG7" s="57">
        <v>531.53</v>
      </c>
      <c r="BH7" s="57">
        <v>504.73</v>
      </c>
      <c r="BI7" s="57">
        <v>450.91</v>
      </c>
      <c r="BJ7" s="57">
        <v>444.01</v>
      </c>
      <c r="BK7" s="57">
        <v>238.21</v>
      </c>
      <c r="BL7" s="57">
        <v>120.98</v>
      </c>
      <c r="BM7" s="57">
        <v>119.77</v>
      </c>
      <c r="BN7" s="57">
        <v>127.36</v>
      </c>
      <c r="BO7" s="57">
        <v>123.18</v>
      </c>
      <c r="BP7" s="57">
        <v>137.61000000000001</v>
      </c>
      <c r="BQ7" s="57">
        <v>93.58</v>
      </c>
      <c r="BR7" s="57">
        <v>93.31</v>
      </c>
      <c r="BS7" s="57">
        <v>92.2</v>
      </c>
      <c r="BT7" s="57">
        <v>103.39</v>
      </c>
      <c r="BU7" s="57">
        <v>96.49</v>
      </c>
      <c r="BV7" s="57">
        <v>113.3</v>
      </c>
      <c r="BW7" s="57">
        <v>51.66</v>
      </c>
      <c r="BX7" s="57">
        <v>57.18</v>
      </c>
      <c r="BY7" s="57">
        <v>53.67</v>
      </c>
      <c r="BZ7" s="57">
        <v>55.62</v>
      </c>
      <c r="CA7" s="57">
        <v>49.51</v>
      </c>
      <c r="CB7" s="57">
        <v>33.79</v>
      </c>
      <c r="CC7" s="57">
        <v>33.81</v>
      </c>
      <c r="CD7" s="57">
        <v>34.33</v>
      </c>
      <c r="CE7" s="57">
        <v>30.96</v>
      </c>
      <c r="CF7" s="57">
        <v>33.229999999999997</v>
      </c>
      <c r="CG7" s="57">
        <v>18.87</v>
      </c>
      <c r="CH7" s="57">
        <v>28.15</v>
      </c>
      <c r="CI7" s="57">
        <v>28.75</v>
      </c>
      <c r="CJ7" s="57">
        <v>29.09</v>
      </c>
      <c r="CK7" s="57">
        <v>29.96</v>
      </c>
      <c r="CL7" s="57">
        <v>25.09</v>
      </c>
      <c r="CM7" s="57">
        <v>43.12</v>
      </c>
      <c r="CN7" s="57">
        <v>43.85</v>
      </c>
      <c r="CO7" s="57">
        <v>44.05</v>
      </c>
      <c r="CP7" s="57">
        <v>45.51</v>
      </c>
      <c r="CQ7" s="57">
        <v>44.67</v>
      </c>
      <c r="CR7" s="57">
        <v>53.39</v>
      </c>
      <c r="CS7" s="57">
        <v>41.83</v>
      </c>
      <c r="CT7" s="57">
        <v>42.87</v>
      </c>
      <c r="CU7" s="57">
        <v>44.58</v>
      </c>
      <c r="CV7" s="57">
        <v>43.18</v>
      </c>
      <c r="CW7" s="57">
        <v>42.3</v>
      </c>
      <c r="CX7" s="57">
        <v>61.62</v>
      </c>
      <c r="CY7" s="57">
        <v>61.64</v>
      </c>
      <c r="CZ7" s="57">
        <v>61.85</v>
      </c>
      <c r="DA7" s="57">
        <v>64.14</v>
      </c>
      <c r="DB7" s="57">
        <v>63.89</v>
      </c>
      <c r="DC7" s="57">
        <v>76.89</v>
      </c>
      <c r="DD7" s="57">
        <v>54.1</v>
      </c>
      <c r="DE7" s="57">
        <v>49.68</v>
      </c>
      <c r="DF7" s="57">
        <v>51.34</v>
      </c>
      <c r="DG7" s="57">
        <v>52.84</v>
      </c>
      <c r="DH7" s="57">
        <v>54.92</v>
      </c>
      <c r="DI7" s="57">
        <v>51.15</v>
      </c>
      <c r="DJ7" s="57">
        <v>52.15</v>
      </c>
      <c r="DK7" s="57">
        <v>52.21</v>
      </c>
      <c r="DL7" s="57">
        <v>54.51</v>
      </c>
      <c r="DM7" s="57">
        <v>55.38</v>
      </c>
      <c r="DN7" s="57">
        <v>59.52</v>
      </c>
      <c r="DO7" s="57">
        <v>62.41</v>
      </c>
      <c r="DP7" s="57">
        <v>60.5</v>
      </c>
      <c r="DQ7" s="57">
        <v>59.97</v>
      </c>
      <c r="DR7" s="57">
        <v>59.97</v>
      </c>
      <c r="DS7" s="57">
        <v>64.489999999999995</v>
      </c>
      <c r="DT7" s="57">
        <v>20.8</v>
      </c>
      <c r="DU7" s="57">
        <v>29.43</v>
      </c>
      <c r="DV7" s="57">
        <v>32.03</v>
      </c>
      <c r="DW7" s="57">
        <v>36.58</v>
      </c>
      <c r="DX7" s="57">
        <v>40.880000000000003</v>
      </c>
      <c r="DY7" s="57">
        <v>49.06</v>
      </c>
      <c r="DZ7" s="57">
        <v>1.28</v>
      </c>
      <c r="EA7" s="57">
        <v>0</v>
      </c>
      <c r="EB7" s="57">
        <v>0.21</v>
      </c>
      <c r="EC7" s="57">
        <v>0.21</v>
      </c>
      <c r="ED7" s="57">
        <v>0</v>
      </c>
      <c r="EE7" s="57">
        <v>0.11</v>
      </c>
      <c r="EF7" s="57">
        <v>0.11</v>
      </c>
      <c r="EG7" s="57">
        <v>0.11</v>
      </c>
      <c r="EH7" s="57">
        <v>0.36</v>
      </c>
      <c r="EI7" s="57">
        <v>0.12</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101</v>
      </c>
      <c r="C9" s="60" t="s">
        <v>102</v>
      </c>
      <c r="D9" s="60" t="s">
        <v>103</v>
      </c>
      <c r="E9" s="60" t="s">
        <v>104</v>
      </c>
      <c r="F9" s="60" t="s">
        <v>105</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42</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120.4</v>
      </c>
      <c r="V11" s="65">
        <f>IF(U6="-",NA(),U6)</f>
        <v>119.16</v>
      </c>
      <c r="W11" s="65">
        <f>IF(V6="-",NA(),V6)</f>
        <v>126.22</v>
      </c>
      <c r="X11" s="65">
        <f>IF(W6="-",NA(),W6)</f>
        <v>122.3</v>
      </c>
      <c r="Y11" s="65">
        <f>IF(X6="-",NA(),X6)</f>
        <v>135.86000000000001</v>
      </c>
      <c r="AE11" s="64" t="s">
        <v>23</v>
      </c>
      <c r="AF11" s="65">
        <f>IF(AE6="-",NA(),AE6)</f>
        <v>0</v>
      </c>
      <c r="AG11" s="65">
        <f>IF(AF6="-",NA(),AF6)</f>
        <v>0</v>
      </c>
      <c r="AH11" s="65">
        <f>IF(AG6="-",NA(),AG6)</f>
        <v>0</v>
      </c>
      <c r="AI11" s="65">
        <f>IF(AH6="-",NA(),AH6)</f>
        <v>0</v>
      </c>
      <c r="AJ11" s="65">
        <f>IF(AI6="-",NA(),AI6)</f>
        <v>0</v>
      </c>
      <c r="AP11" s="64" t="s">
        <v>23</v>
      </c>
      <c r="AQ11" s="65">
        <f>IF(AP6="-",NA(),AP6)</f>
        <v>297.07</v>
      </c>
      <c r="AR11" s="65">
        <f>IF(AQ6="-",NA(),AQ6)</f>
        <v>214.7</v>
      </c>
      <c r="AS11" s="65">
        <f>IF(AR6="-",NA(),AR6)</f>
        <v>186.92</v>
      </c>
      <c r="AT11" s="65">
        <f>IF(AS6="-",NA(),AS6)</f>
        <v>385.2</v>
      </c>
      <c r="AU11" s="65">
        <f>IF(AT6="-",NA(),AT6)</f>
        <v>220.35</v>
      </c>
      <c r="BA11" s="64" t="s">
        <v>23</v>
      </c>
      <c r="BB11" s="65">
        <f>IF(BA6="-",NA(),BA6)</f>
        <v>278.86</v>
      </c>
      <c r="BC11" s="65">
        <f>IF(BB6="-",NA(),BB6)</f>
        <v>378.49</v>
      </c>
      <c r="BD11" s="65">
        <f>IF(BC6="-",NA(),BC6)</f>
        <v>518.85</v>
      </c>
      <c r="BE11" s="65">
        <f>IF(BD6="-",NA(),BD6)</f>
        <v>528.79</v>
      </c>
      <c r="BF11" s="65">
        <f>IF(BE6="-",NA(),BE6)</f>
        <v>772.82</v>
      </c>
      <c r="BL11" s="64" t="s">
        <v>23</v>
      </c>
      <c r="BM11" s="65">
        <f>IF(BL6="-",NA(),BL6)</f>
        <v>120.98</v>
      </c>
      <c r="BN11" s="65">
        <f>IF(BM6="-",NA(),BM6)</f>
        <v>119.77</v>
      </c>
      <c r="BO11" s="65">
        <f>IF(BN6="-",NA(),BN6)</f>
        <v>127.36</v>
      </c>
      <c r="BP11" s="65">
        <f>IF(BO6="-",NA(),BO6)</f>
        <v>123.18</v>
      </c>
      <c r="BQ11" s="65">
        <f>IF(BP6="-",NA(),BP6)</f>
        <v>137.61000000000001</v>
      </c>
      <c r="BW11" s="64" t="s">
        <v>23</v>
      </c>
      <c r="BX11" s="65">
        <f>IF(BW6="-",NA(),BW6)</f>
        <v>51.66</v>
      </c>
      <c r="BY11" s="65">
        <f>IF(BX6="-",NA(),BX6)</f>
        <v>57.18</v>
      </c>
      <c r="BZ11" s="65">
        <f>IF(BY6="-",NA(),BY6)</f>
        <v>53.67</v>
      </c>
      <c r="CA11" s="65">
        <f>IF(BZ6="-",NA(),BZ6)</f>
        <v>55.62</v>
      </c>
      <c r="CB11" s="65">
        <f>IF(CA6="-",NA(),CA6)</f>
        <v>49.51</v>
      </c>
      <c r="CH11" s="64" t="s">
        <v>23</v>
      </c>
      <c r="CI11" s="65">
        <f>IF(CH6="-",NA(),CH6)</f>
        <v>28.15</v>
      </c>
      <c r="CJ11" s="65">
        <f>IF(CI6="-",NA(),CI6)</f>
        <v>28.75</v>
      </c>
      <c r="CK11" s="65">
        <f>IF(CJ6="-",NA(),CJ6)</f>
        <v>29.09</v>
      </c>
      <c r="CL11" s="65">
        <f>IF(CK6="-",NA(),CK6)</f>
        <v>29.96</v>
      </c>
      <c r="CM11" s="65">
        <f>IF(CL6="-",NA(),CL6)</f>
        <v>25.09</v>
      </c>
      <c r="CS11" s="64" t="s">
        <v>23</v>
      </c>
      <c r="CT11" s="65">
        <f>IF(CS6="-",NA(),CS6)</f>
        <v>41.83</v>
      </c>
      <c r="CU11" s="65">
        <f>IF(CT6="-",NA(),CT6)</f>
        <v>42.87</v>
      </c>
      <c r="CV11" s="65">
        <f>IF(CU6="-",NA(),CU6)</f>
        <v>44.58</v>
      </c>
      <c r="CW11" s="65">
        <f>IF(CV6="-",NA(),CV6)</f>
        <v>43.18</v>
      </c>
      <c r="CX11" s="65">
        <f>IF(CW6="-",NA(),CW6)</f>
        <v>42.3</v>
      </c>
      <c r="DD11" s="64" t="s">
        <v>23</v>
      </c>
      <c r="DE11" s="65">
        <f>IF(DD6="-",NA(),DD6)</f>
        <v>54.1</v>
      </c>
      <c r="DF11" s="65">
        <f>IF(DE6="-",NA(),DE6)</f>
        <v>49.68</v>
      </c>
      <c r="DG11" s="65">
        <f>IF(DF6="-",NA(),DF6)</f>
        <v>51.34</v>
      </c>
      <c r="DH11" s="65">
        <f>IF(DG6="-",NA(),DG6)</f>
        <v>52.84</v>
      </c>
      <c r="DI11" s="65">
        <f>IF(DH6="-",NA(),DH6)</f>
        <v>54.92</v>
      </c>
      <c r="DO11" s="64" t="s">
        <v>23</v>
      </c>
      <c r="DP11" s="65">
        <f>IF(DO6="-",NA(),DO6)</f>
        <v>62.41</v>
      </c>
      <c r="DQ11" s="65">
        <f>IF(DP6="-",NA(),DP6)</f>
        <v>60.5</v>
      </c>
      <c r="DR11" s="65">
        <f>IF(DQ6="-",NA(),DQ6)</f>
        <v>59.97</v>
      </c>
      <c r="DS11" s="65">
        <f>IF(DR6="-",NA(),DR6)</f>
        <v>59.97</v>
      </c>
      <c r="DT11" s="65">
        <f>IF(DS6="-",NA(),DS6)</f>
        <v>64.489999999999995</v>
      </c>
      <c r="DZ11" s="64" t="s">
        <v>23</v>
      </c>
      <c r="EA11" s="65">
        <f>IF(DZ6="-",NA(),DZ6)</f>
        <v>1.28</v>
      </c>
      <c r="EB11" s="65">
        <f>IF(EA6="-",NA(),EA6)</f>
        <v>0</v>
      </c>
      <c r="EC11" s="65">
        <f>IF(EB6="-",NA(),EB6)</f>
        <v>0.21</v>
      </c>
      <c r="ED11" s="65">
        <f>IF(EC6="-",NA(),EC6)</f>
        <v>0.21</v>
      </c>
      <c r="EE11" s="65">
        <f>IF(ED6="-",NA(),ED6)</f>
        <v>0</v>
      </c>
    </row>
    <row r="12" spans="1:140" x14ac:dyDescent="0.15">
      <c r="T12" s="64" t="s">
        <v>24</v>
      </c>
      <c r="U12" s="65">
        <f>IF(Y6="-",NA(),Y6)</f>
        <v>109.99</v>
      </c>
      <c r="V12" s="65">
        <f>IF(Z6="-",NA(),Z6)</f>
        <v>109.1</v>
      </c>
      <c r="W12" s="65">
        <f>IF(AA6="-",NA(),AA6)</f>
        <v>108.18</v>
      </c>
      <c r="X12" s="65">
        <f>IF(AB6="-",NA(),AB6)</f>
        <v>114.99</v>
      </c>
      <c r="Y12" s="65">
        <f>IF(AC6="-",NA(),AC6)</f>
        <v>110.04</v>
      </c>
      <c r="AE12" s="64" t="s">
        <v>24</v>
      </c>
      <c r="AF12" s="65">
        <f>IF(AJ6="-",NA(),AJ6)</f>
        <v>83.56</v>
      </c>
      <c r="AG12" s="65">
        <f t="shared" ref="AG12:AJ12" si="10">IF(AK6="-",NA(),AK6)</f>
        <v>82.78</v>
      </c>
      <c r="AH12" s="65">
        <f t="shared" si="10"/>
        <v>79.27</v>
      </c>
      <c r="AI12" s="65">
        <f t="shared" si="10"/>
        <v>75.56</v>
      </c>
      <c r="AJ12" s="65">
        <f t="shared" si="10"/>
        <v>68.38</v>
      </c>
      <c r="AP12" s="64" t="s">
        <v>24</v>
      </c>
      <c r="AQ12" s="65">
        <f>IF(AU6="-",NA(),AU6)</f>
        <v>688.41</v>
      </c>
      <c r="AR12" s="65">
        <f t="shared" ref="AR12:AU12" si="11">IF(AV6="-",NA(),AV6)</f>
        <v>649.91999999999996</v>
      </c>
      <c r="AS12" s="65">
        <f t="shared" si="11"/>
        <v>680.22</v>
      </c>
      <c r="AT12" s="65">
        <f t="shared" si="11"/>
        <v>786.06</v>
      </c>
      <c r="AU12" s="65">
        <f t="shared" si="11"/>
        <v>771.18</v>
      </c>
      <c r="BA12" s="64" t="s">
        <v>24</v>
      </c>
      <c r="BB12" s="65">
        <f>IF(BF6="-",NA(),BF6)</f>
        <v>505.25</v>
      </c>
      <c r="BC12" s="65">
        <f t="shared" ref="BC12:BF12" si="12">IF(BG6="-",NA(),BG6)</f>
        <v>531.53</v>
      </c>
      <c r="BD12" s="65">
        <f t="shared" si="12"/>
        <v>504.73</v>
      </c>
      <c r="BE12" s="65">
        <f t="shared" si="12"/>
        <v>450.91</v>
      </c>
      <c r="BF12" s="65">
        <f t="shared" si="12"/>
        <v>444.01</v>
      </c>
      <c r="BL12" s="64" t="s">
        <v>24</v>
      </c>
      <c r="BM12" s="65">
        <f>IF(BQ6="-",NA(),BQ6)</f>
        <v>93.58</v>
      </c>
      <c r="BN12" s="65">
        <f t="shared" ref="BN12:BQ12" si="13">IF(BR6="-",NA(),BR6)</f>
        <v>93.31</v>
      </c>
      <c r="BO12" s="65">
        <f t="shared" si="13"/>
        <v>92.2</v>
      </c>
      <c r="BP12" s="65">
        <f t="shared" si="13"/>
        <v>103.39</v>
      </c>
      <c r="BQ12" s="65">
        <f t="shared" si="13"/>
        <v>96.49</v>
      </c>
      <c r="BW12" s="64" t="s">
        <v>24</v>
      </c>
      <c r="BX12" s="65">
        <f>IF(CB6="-",NA(),CB6)</f>
        <v>33.79</v>
      </c>
      <c r="BY12" s="65">
        <f t="shared" ref="BY12:CB12" si="14">IF(CC6="-",NA(),CC6)</f>
        <v>33.81</v>
      </c>
      <c r="BZ12" s="65">
        <f t="shared" si="14"/>
        <v>34.33</v>
      </c>
      <c r="CA12" s="65">
        <f t="shared" si="14"/>
        <v>30.96</v>
      </c>
      <c r="CB12" s="65">
        <f t="shared" si="14"/>
        <v>33.229999999999997</v>
      </c>
      <c r="CH12" s="64" t="s">
        <v>24</v>
      </c>
      <c r="CI12" s="65">
        <f>IF(CM6="-",NA(),CM6)</f>
        <v>43.12</v>
      </c>
      <c r="CJ12" s="65">
        <f t="shared" ref="CJ12:CM12" si="15">IF(CN6="-",NA(),CN6)</f>
        <v>43.85</v>
      </c>
      <c r="CK12" s="65">
        <f t="shared" si="15"/>
        <v>44.05</v>
      </c>
      <c r="CL12" s="65">
        <f t="shared" si="15"/>
        <v>45.51</v>
      </c>
      <c r="CM12" s="65">
        <f t="shared" si="15"/>
        <v>44.67</v>
      </c>
      <c r="CS12" s="64" t="s">
        <v>24</v>
      </c>
      <c r="CT12" s="65">
        <f>IF(CX6="-",NA(),CX6)</f>
        <v>61.62</v>
      </c>
      <c r="CU12" s="65">
        <f t="shared" ref="CU12:CX12" si="16">IF(CY6="-",NA(),CY6)</f>
        <v>61.64</v>
      </c>
      <c r="CV12" s="65">
        <f t="shared" si="16"/>
        <v>61.85</v>
      </c>
      <c r="CW12" s="65">
        <f t="shared" si="16"/>
        <v>64.14</v>
      </c>
      <c r="CX12" s="65">
        <f t="shared" si="16"/>
        <v>63.89</v>
      </c>
      <c r="DD12" s="64" t="s">
        <v>24</v>
      </c>
      <c r="DE12" s="65">
        <f>IF(DI6="-",NA(),DI6)</f>
        <v>51.15</v>
      </c>
      <c r="DF12" s="65">
        <f t="shared" ref="DF12:DI12" si="17">IF(DJ6="-",NA(),DJ6)</f>
        <v>52.15</v>
      </c>
      <c r="DG12" s="65">
        <f t="shared" si="17"/>
        <v>52.21</v>
      </c>
      <c r="DH12" s="65">
        <f t="shared" si="17"/>
        <v>54.51</v>
      </c>
      <c r="DI12" s="65">
        <f t="shared" si="17"/>
        <v>55.38</v>
      </c>
      <c r="DO12" s="64" t="s">
        <v>24</v>
      </c>
      <c r="DP12" s="65">
        <f>IF(DT6="-",NA(),DT6)</f>
        <v>20.8</v>
      </c>
      <c r="DQ12" s="65">
        <f t="shared" ref="DQ12:DT12" si="18">IF(DU6="-",NA(),DU6)</f>
        <v>29.43</v>
      </c>
      <c r="DR12" s="65">
        <f t="shared" si="18"/>
        <v>32.03</v>
      </c>
      <c r="DS12" s="65">
        <f t="shared" si="18"/>
        <v>36.58</v>
      </c>
      <c r="DT12" s="65">
        <f t="shared" si="18"/>
        <v>40.880000000000003</v>
      </c>
      <c r="DZ12" s="64" t="s">
        <v>24</v>
      </c>
      <c r="EA12" s="65">
        <f>IF(EE6="-",NA(),EE6)</f>
        <v>0.11</v>
      </c>
      <c r="EB12" s="65">
        <f t="shared" ref="EB12:EE12" si="19">IF(EF6="-",NA(),EF6)</f>
        <v>0.11</v>
      </c>
      <c r="EC12" s="65">
        <f t="shared" si="19"/>
        <v>0.11</v>
      </c>
      <c r="ED12" s="65">
        <f t="shared" si="19"/>
        <v>0.36</v>
      </c>
      <c r="EE12" s="65">
        <f t="shared" si="19"/>
        <v>0.12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経営企画課　井上</cp:lastModifiedBy>
  <dcterms:created xsi:type="dcterms:W3CDTF">2021-12-03T09:00:06Z</dcterms:created>
  <dcterms:modified xsi:type="dcterms:W3CDTF">2022-01-18T11:58:23Z</dcterms:modified>
  <cp:category/>
</cp:coreProperties>
</file>