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9\Desktop\02_照会・回答（野口）\20220106_【121（金）経理〆】公営企業に係る経営比較分析表（令和２年度決算）の分析等について（依頼）\回答\"/>
    </mc:Choice>
  </mc:AlternateContent>
  <workbookProtection workbookAlgorithmName="SHA-512" workbookHashValue="LHeyAGxeaDsEEJAt40vBeMJ+6zdeiFBeHuiWCSh/ixi6J8XCuwjGzWR2UPKauUJ2DrsV35SvmHUMOkjW8WfDMA==" workbookSaltValue="0tclSd55TLFDrDR1lKF1g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GQ30" i="4"/>
  <c r="BZ30" i="4"/>
  <c r="LT76" i="4"/>
  <c r="GQ51" i="4"/>
  <c r="LH30" i="4"/>
  <c r="BZ51" i="4"/>
  <c r="IE76" i="4"/>
  <c r="HP76" i="4"/>
  <c r="BG30" i="4"/>
  <c r="FX51" i="4"/>
  <c r="AV76" i="4"/>
  <c r="KO51" i="4"/>
  <c r="LE76" i="4"/>
  <c r="KO30" i="4"/>
  <c r="BG51" i="4"/>
  <c r="FX30" i="4"/>
  <c r="HA76" i="4"/>
  <c r="AN51" i="4"/>
  <c r="FE30" i="4"/>
  <c r="AN30" i="4"/>
  <c r="FE51" i="4"/>
  <c r="JV30" i="4"/>
  <c r="AG76" i="4"/>
  <c r="JV51" i="4"/>
  <c r="KP76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<sst xmlns="http://schemas.openxmlformats.org/spreadsheetml/2006/main" count="278" uniqueCount="133">
  <si>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</si>
  <si>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</si>
  <si>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</si>
  <si>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</si>
  <si>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</si>
  <si>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</si>
  <si>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</si>
  <si>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</si>
  <si>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</si>
  <si>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</si>
  <si>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</si>
  <si>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</si>
  <si>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</si>
  <si>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</si>
  <si>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</si>
  <si>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</si>
  <si>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</si>
  <si>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</si>
  <si>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</si>
  <si>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</si>
  <si>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</si>
  <si>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</si>
  <si>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</si>
  <si>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</si>
  <si>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</si>
  <si>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</si>
  <si>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</si>
  <si>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</si>
  <si>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</si>
  <si>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</si>
  <si>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</si>
  <si>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</si>
  <si>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</si>
  <si>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</si>
  <si>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</si>
  <si>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</si>
  <si>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</si>
  <si>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</si>
  <si>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</si>
  <si>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</si>
  <si>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</si>
  <si>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</si>
  <si>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</si>
  <si>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</si>
  <si>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</si>
  <si>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</si>
  <si>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</si>
  <si>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</si>
  <si>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</si>
  <si>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</si>
  <si>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</si>
  <si>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</si>
  <si>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</si>
  <si>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</si>
  <si>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</si>
  <si>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</si>
  <si>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</si>
  <si>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</si>
  <si>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</si>
  <si>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</si>
  <si>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</si>
  <si>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</si>
  <si>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</si>
  <si>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</si>
  <si>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</si>
  <si>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</si>
  <si>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</si>
  <si>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</si>
  <si>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</si>
  <si>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</si>
  <si>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</si>
  <si>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</si>
  <si>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</si>
  <si>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</si>
  <si>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</si>
  <si>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</si>
  <si>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</si>
  <si>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</si>
  <si>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</si>
  <si>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</si>
  <si>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</si>
  <si>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</si>
  <si>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</si>
  <si>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</si>
  <si>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</si>
  <si>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</si>
  <si>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</si>
  <si>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</si>
  <si>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</si>
  <si>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</si>
  <si>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</si>
  <si>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</si>
  <si>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</si>
  <si>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</si>
  <si>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</si>
  <si>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</si>
  <si>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</si>
  <si>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</si>
  <si>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</si>
  <si>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</si>
  <si>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</si>
  <si>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</si>
  <si>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</si>
  <si>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</si>
  <si>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</si>
  <si>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</si>
  <si>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</si>
  <si>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</si>
  <si>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</si>
  <si>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</si>
  <si>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</si>
  <si>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福岡市</t>
  </si>
  <si>
    <t>築港駐車場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</si>
  <si>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</si>
  <si>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</si>
  <si>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</si>
  <si>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</si>
  <si>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</si>
  <si>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</si>
  <si>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</si>
  <si>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</si>
  <si>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商業施設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</si>
  <si>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</si>
  <si>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</si>
  <si>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</si>
  <si>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</si>
  <si>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</si>
  <si>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</si>
  <si>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</si>
  <si>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・収益的収支比率は昨年度と同程度で推移している。
・売上高GOP比率とEBITDAが減少しているのは、営業収益の減少による。</t>
    <phoneticPr fontId="5"/>
  </si>
  <si>
    <t>・今後10年間の設備投資見込額については、令和２年度に作成したアセットマネジメント事業費中期見込による。</t>
    <phoneticPr fontId="5"/>
  </si>
  <si>
    <t>・稼働率は類似施設平均を下回っており、前年度比で微減である。</t>
    <phoneticPr fontId="5"/>
  </si>
  <si>
    <t>・市営築港駐車場については、令和４年４月以降、施設の貸付により民営化を予定している。</t>
    <rPh sb="3" eb="5">
      <t>チッコウ</t>
    </rPh>
    <rPh sb="23" eb="25">
      <t>シセツ</t>
    </rPh>
    <rPh sb="26" eb="28">
      <t>カシツケ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</si>
</sst>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154</c:v>
                </c:pt>
                <c:pt idx="1">
                  <c:v>186.6</c:v>
                </c:pt>
                <c:pt idx="2">
                  <c:v>165.2</c:v>
                </c:pt>
                <c:pt idx="3">
                  <c:v>127.9</c:v>
                </c:pt>
                <c:pt idx="4">
                  <c:v>113.8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4-4E04-A848-496BCEAE8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4-4E04-A848-496BCEAE8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4-47B6-97CD-B0095311A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4-47B6-97CD-B0095311A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185-42CB-A808-4B643ECE9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5-42CB-A808-4B643ECE9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366-4796-A991-8E0EBEDF8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6-4796-A991-8E0EBEDF8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0-422C-B59F-4D58D21D1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F0-422C-B59F-4D58D21D1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E-4EF6-83A8-4AED491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E-4EF6-83A8-4AED491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64.900000000000006</c:v>
                </c:pt>
                <c:pt idx="1">
                  <c:v>67.099999999999994</c:v>
                </c:pt>
                <c:pt idx="2">
                  <c:v>67.400000000000006</c:v>
                </c:pt>
                <c:pt idx="3">
                  <c:v>66</c:v>
                </c:pt>
                <c:pt idx="4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C-4FFA-AE1F-C06384BF4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C-4FFA-AE1F-C06384BF4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40.4</c:v>
                </c:pt>
                <c:pt idx="1">
                  <c:v>51.7</c:v>
                </c:pt>
                <c:pt idx="2">
                  <c:v>43.9</c:v>
                </c:pt>
                <c:pt idx="3">
                  <c:v>27.1</c:v>
                </c:pt>
                <c:pt idx="4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8-4A58-9B48-E8F9A9B16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8-4A58-9B48-E8F9A9B16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20671</c:v>
                </c:pt>
                <c:pt idx="1">
                  <c:v>27937</c:v>
                </c:pt>
                <c:pt idx="2">
                  <c:v>23636</c:v>
                </c:pt>
                <c:pt idx="3">
                  <c:v>10705</c:v>
                </c:pt>
                <c:pt idx="4">
                  <c:v>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4-4445-B91A-448D93BE0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4-4445-B91A-448D93BE0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D39" zoomScale="55" zoomScaleNormal="5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福岡県福岡市　築港駐車場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7882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359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154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186.6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165.2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127.9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113.8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64.900000000000006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67.099999999999994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67.400000000000006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66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42.3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156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218.3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255.1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225.1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130.80000000000001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135.6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134.5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134.9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129.9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105.7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40.4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51.7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43.9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27.1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18.3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20671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27937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23636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10705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5272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4426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27.9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30.9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13.1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-0.7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19504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18068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25902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23067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4197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625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406046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283.7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263.39999999999998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178.3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1310.7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PHh9EGwWObp/5yLrpiea9xljM7/W1LjFfGB5cz9yd0D1cF3yJ8F7Rdq1NR5zy5dljgL0m5BVyDV/hxzmlF+VQ==" saltValue="LWJCCE4Wt+4tIl8poVEUr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101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103</v>
      </c>
      <c r="AW5" s="59" t="s">
        <v>91</v>
      </c>
      <c r="AX5" s="59" t="s">
        <v>102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103</v>
      </c>
      <c r="BH5" s="59" t="s">
        <v>91</v>
      </c>
      <c r="BI5" s="59" t="s">
        <v>102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101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103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104</v>
      </c>
      <c r="CP5" s="59" t="s">
        <v>105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103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91</v>
      </c>
      <c r="DN5" s="59" t="s">
        <v>92</v>
      </c>
      <c r="DO5" s="59" t="s">
        <v>106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107</v>
      </c>
      <c r="B6" s="60">
        <f>B8</f>
        <v>2020</v>
      </c>
      <c r="C6" s="60">
        <f t="shared" ref="C6:X6" si="1">C8</f>
        <v>401307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福岡県福岡市</v>
      </c>
      <c r="I6" s="60" t="str">
        <f t="shared" si="1"/>
        <v>築港駐車場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39</v>
      </c>
      <c r="S6" s="62" t="str">
        <f t="shared" si="1"/>
        <v>商業施設</v>
      </c>
      <c r="T6" s="62" t="str">
        <f t="shared" si="1"/>
        <v>有</v>
      </c>
      <c r="U6" s="63">
        <f t="shared" si="1"/>
        <v>7882</v>
      </c>
      <c r="V6" s="63">
        <f t="shared" si="1"/>
        <v>359</v>
      </c>
      <c r="W6" s="63">
        <f t="shared" si="1"/>
        <v>200</v>
      </c>
      <c r="X6" s="62" t="str">
        <f t="shared" si="1"/>
        <v>代行制</v>
      </c>
      <c r="Y6" s="64">
        <f>IF(Y8="-",NA(),Y8)</f>
        <v>154</v>
      </c>
      <c r="Z6" s="64">
        <f t="shared" ref="Z6:AH6" si="2">IF(Z8="-",NA(),Z8)</f>
        <v>186.6</v>
      </c>
      <c r="AA6" s="64">
        <f t="shared" si="2"/>
        <v>165.2</v>
      </c>
      <c r="AB6" s="64">
        <f t="shared" si="2"/>
        <v>127.9</v>
      </c>
      <c r="AC6" s="64">
        <f t="shared" si="2"/>
        <v>113.8</v>
      </c>
      <c r="AD6" s="64">
        <f t="shared" si="2"/>
        <v>156</v>
      </c>
      <c r="AE6" s="64">
        <f t="shared" si="2"/>
        <v>218.3</v>
      </c>
      <c r="AF6" s="64">
        <f t="shared" si="2"/>
        <v>255.1</v>
      </c>
      <c r="AG6" s="64">
        <f t="shared" si="2"/>
        <v>225.1</v>
      </c>
      <c r="AH6" s="64">
        <f t="shared" si="2"/>
        <v>130.80000000000001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5.6</v>
      </c>
      <c r="AP6" s="64">
        <f t="shared" si="3"/>
        <v>3.5</v>
      </c>
      <c r="AQ6" s="64">
        <f t="shared" si="3"/>
        <v>3.8</v>
      </c>
      <c r="AR6" s="64">
        <f t="shared" si="3"/>
        <v>3.2</v>
      </c>
      <c r="AS6" s="64">
        <f t="shared" si="3"/>
        <v>9.5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40</v>
      </c>
      <c r="BA6" s="65">
        <f t="shared" si="4"/>
        <v>28</v>
      </c>
      <c r="BB6" s="65">
        <f t="shared" si="4"/>
        <v>27</v>
      </c>
      <c r="BC6" s="65">
        <f t="shared" si="4"/>
        <v>14</v>
      </c>
      <c r="BD6" s="65">
        <f t="shared" si="4"/>
        <v>4426</v>
      </c>
      <c r="BE6" s="63" t="str">
        <f>IF(BE8="-","",IF(BE8="-","【-】","【"&amp;SUBSTITUTE(TEXT(BE8,"#,##0"),"-","△")&amp;"】"))</f>
        <v>【2,345】</v>
      </c>
      <c r="BF6" s="64">
        <f>IF(BF8="-",NA(),BF8)</f>
        <v>40.4</v>
      </c>
      <c r="BG6" s="64">
        <f t="shared" ref="BG6:BO6" si="5">IF(BG8="-",NA(),BG8)</f>
        <v>51.7</v>
      </c>
      <c r="BH6" s="64">
        <f t="shared" si="5"/>
        <v>43.9</v>
      </c>
      <c r="BI6" s="64">
        <f t="shared" si="5"/>
        <v>27.1</v>
      </c>
      <c r="BJ6" s="64">
        <f t="shared" si="5"/>
        <v>18.3</v>
      </c>
      <c r="BK6" s="64">
        <f t="shared" si="5"/>
        <v>27.9</v>
      </c>
      <c r="BL6" s="64">
        <f t="shared" si="5"/>
        <v>30.9</v>
      </c>
      <c r="BM6" s="64">
        <f t="shared" si="5"/>
        <v>32.4</v>
      </c>
      <c r="BN6" s="64">
        <f t="shared" si="5"/>
        <v>13.1</v>
      </c>
      <c r="BO6" s="64">
        <f t="shared" si="5"/>
        <v>-0.7</v>
      </c>
      <c r="BP6" s="61" t="str">
        <f>IF(BP8="-","",IF(BP8="-","【-】","【"&amp;SUBSTITUTE(TEXT(BP8,"#,##0.0"),"-","△")&amp;"】"))</f>
        <v>【△65.9】</v>
      </c>
      <c r="BQ6" s="65">
        <f>IF(BQ8="-",NA(),BQ8)</f>
        <v>20671</v>
      </c>
      <c r="BR6" s="65">
        <f t="shared" ref="BR6:BZ6" si="6">IF(BR8="-",NA(),BR8)</f>
        <v>27937</v>
      </c>
      <c r="BS6" s="65">
        <f t="shared" si="6"/>
        <v>23636</v>
      </c>
      <c r="BT6" s="65">
        <f t="shared" si="6"/>
        <v>10705</v>
      </c>
      <c r="BU6" s="65">
        <f t="shared" si="6"/>
        <v>5272</v>
      </c>
      <c r="BV6" s="65">
        <f t="shared" si="6"/>
        <v>19504</v>
      </c>
      <c r="BW6" s="65">
        <f t="shared" si="6"/>
        <v>18068</v>
      </c>
      <c r="BX6" s="65">
        <f t="shared" si="6"/>
        <v>25902</v>
      </c>
      <c r="BY6" s="65">
        <f t="shared" si="6"/>
        <v>23067</v>
      </c>
      <c r="BZ6" s="65">
        <f t="shared" si="6"/>
        <v>4197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625</v>
      </c>
      <c r="CN6" s="63">
        <f t="shared" si="7"/>
        <v>406046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283.7</v>
      </c>
      <c r="DF6" s="64">
        <f t="shared" si="8"/>
        <v>263.39999999999998</v>
      </c>
      <c r="DG6" s="64">
        <f t="shared" si="8"/>
        <v>178.3</v>
      </c>
      <c r="DH6" s="64">
        <f t="shared" si="8"/>
        <v>1310.7</v>
      </c>
      <c r="DI6" s="64">
        <f t="shared" si="8"/>
        <v>110.8</v>
      </c>
      <c r="DJ6" s="61" t="str">
        <f>IF(DJ8="-","",IF(DJ8="-","【-】","【"&amp;SUBSTITUTE(TEXT(DJ8,"#,##0.0"),"-","△")&amp;"】"))</f>
        <v>【183.4】</v>
      </c>
      <c r="DK6" s="64">
        <f>IF(DK8="-",NA(),DK8)</f>
        <v>64.900000000000006</v>
      </c>
      <c r="DL6" s="64">
        <f t="shared" ref="DL6:DT6" si="9">IF(DL8="-",NA(),DL8)</f>
        <v>67.099999999999994</v>
      </c>
      <c r="DM6" s="64">
        <f t="shared" si="9"/>
        <v>67.400000000000006</v>
      </c>
      <c r="DN6" s="64">
        <f t="shared" si="9"/>
        <v>66</v>
      </c>
      <c r="DO6" s="64">
        <f t="shared" si="9"/>
        <v>42.3</v>
      </c>
      <c r="DP6" s="64">
        <f t="shared" si="9"/>
        <v>135.6</v>
      </c>
      <c r="DQ6" s="64">
        <f t="shared" si="9"/>
        <v>134.5</v>
      </c>
      <c r="DR6" s="64">
        <f t="shared" si="9"/>
        <v>134.9</v>
      </c>
      <c r="DS6" s="64">
        <f t="shared" si="9"/>
        <v>129.9</v>
      </c>
      <c r="DT6" s="64">
        <f t="shared" si="9"/>
        <v>105.7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109</v>
      </c>
      <c r="B7" s="60">
        <f t="shared" ref="B7:X7" si="10">B8</f>
        <v>2020</v>
      </c>
      <c r="C7" s="60">
        <f t="shared" si="10"/>
        <v>401307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福岡県　福岡市</v>
      </c>
      <c r="I7" s="60" t="str">
        <f t="shared" si="10"/>
        <v>築港駐車場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39</v>
      </c>
      <c r="S7" s="62" t="str">
        <f t="shared" si="10"/>
        <v>商業施設</v>
      </c>
      <c r="T7" s="62" t="str">
        <f t="shared" si="10"/>
        <v>有</v>
      </c>
      <c r="U7" s="63">
        <f t="shared" si="10"/>
        <v>7882</v>
      </c>
      <c r="V7" s="63">
        <f t="shared" si="10"/>
        <v>359</v>
      </c>
      <c r="W7" s="63">
        <f t="shared" si="10"/>
        <v>200</v>
      </c>
      <c r="X7" s="62" t="str">
        <f t="shared" si="10"/>
        <v>代行制</v>
      </c>
      <c r="Y7" s="64">
        <f>Y8</f>
        <v>154</v>
      </c>
      <c r="Z7" s="64">
        <f t="shared" ref="Z7:AH7" si="11">Z8</f>
        <v>186.6</v>
      </c>
      <c r="AA7" s="64">
        <f t="shared" si="11"/>
        <v>165.2</v>
      </c>
      <c r="AB7" s="64">
        <f t="shared" si="11"/>
        <v>127.9</v>
      </c>
      <c r="AC7" s="64">
        <f t="shared" si="11"/>
        <v>113.8</v>
      </c>
      <c r="AD7" s="64">
        <f t="shared" si="11"/>
        <v>156</v>
      </c>
      <c r="AE7" s="64">
        <f t="shared" si="11"/>
        <v>218.3</v>
      </c>
      <c r="AF7" s="64">
        <f t="shared" si="11"/>
        <v>255.1</v>
      </c>
      <c r="AG7" s="64">
        <f t="shared" si="11"/>
        <v>225.1</v>
      </c>
      <c r="AH7" s="64">
        <f t="shared" si="11"/>
        <v>130.80000000000001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5.6</v>
      </c>
      <c r="AP7" s="64">
        <f t="shared" si="12"/>
        <v>3.5</v>
      </c>
      <c r="AQ7" s="64">
        <f t="shared" si="12"/>
        <v>3.8</v>
      </c>
      <c r="AR7" s="64">
        <f t="shared" si="12"/>
        <v>3.2</v>
      </c>
      <c r="AS7" s="64">
        <f t="shared" si="12"/>
        <v>9.5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40</v>
      </c>
      <c r="BA7" s="65">
        <f t="shared" si="13"/>
        <v>28</v>
      </c>
      <c r="BB7" s="65">
        <f t="shared" si="13"/>
        <v>27</v>
      </c>
      <c r="BC7" s="65">
        <f t="shared" si="13"/>
        <v>14</v>
      </c>
      <c r="BD7" s="65">
        <f t="shared" si="13"/>
        <v>4426</v>
      </c>
      <c r="BE7" s="63"/>
      <c r="BF7" s="64">
        <f>BF8</f>
        <v>40.4</v>
      </c>
      <c r="BG7" s="64">
        <f t="shared" ref="BG7:BO7" si="14">BG8</f>
        <v>51.7</v>
      </c>
      <c r="BH7" s="64">
        <f t="shared" si="14"/>
        <v>43.9</v>
      </c>
      <c r="BI7" s="64">
        <f t="shared" si="14"/>
        <v>27.1</v>
      </c>
      <c r="BJ7" s="64">
        <f t="shared" si="14"/>
        <v>18.3</v>
      </c>
      <c r="BK7" s="64">
        <f t="shared" si="14"/>
        <v>27.9</v>
      </c>
      <c r="BL7" s="64">
        <f t="shared" si="14"/>
        <v>30.9</v>
      </c>
      <c r="BM7" s="64">
        <f t="shared" si="14"/>
        <v>32.4</v>
      </c>
      <c r="BN7" s="64">
        <f t="shared" si="14"/>
        <v>13.1</v>
      </c>
      <c r="BO7" s="64">
        <f t="shared" si="14"/>
        <v>-0.7</v>
      </c>
      <c r="BP7" s="61"/>
      <c r="BQ7" s="65">
        <f>BQ8</f>
        <v>20671</v>
      </c>
      <c r="BR7" s="65">
        <f t="shared" ref="BR7:BZ7" si="15">BR8</f>
        <v>27937</v>
      </c>
      <c r="BS7" s="65">
        <f t="shared" si="15"/>
        <v>23636</v>
      </c>
      <c r="BT7" s="65">
        <f t="shared" si="15"/>
        <v>10705</v>
      </c>
      <c r="BU7" s="65">
        <f t="shared" si="15"/>
        <v>5272</v>
      </c>
      <c r="BV7" s="65">
        <f t="shared" si="15"/>
        <v>19504</v>
      </c>
      <c r="BW7" s="65">
        <f t="shared" si="15"/>
        <v>18068</v>
      </c>
      <c r="BX7" s="65">
        <f t="shared" si="15"/>
        <v>25902</v>
      </c>
      <c r="BY7" s="65">
        <f t="shared" si="15"/>
        <v>23067</v>
      </c>
      <c r="BZ7" s="65">
        <f t="shared" si="15"/>
        <v>4197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625</v>
      </c>
      <c r="CN7" s="63">
        <f>CN8</f>
        <v>406046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283.7</v>
      </c>
      <c r="DF7" s="64">
        <f t="shared" si="16"/>
        <v>263.39999999999998</v>
      </c>
      <c r="DG7" s="64">
        <f t="shared" si="16"/>
        <v>178.3</v>
      </c>
      <c r="DH7" s="64">
        <f t="shared" si="16"/>
        <v>1310.7</v>
      </c>
      <c r="DI7" s="64">
        <f t="shared" si="16"/>
        <v>110.8</v>
      </c>
      <c r="DJ7" s="61"/>
      <c r="DK7" s="64">
        <f>DK8</f>
        <v>64.900000000000006</v>
      </c>
      <c r="DL7" s="64">
        <f t="shared" ref="DL7:DT7" si="17">DL8</f>
        <v>67.099999999999994</v>
      </c>
      <c r="DM7" s="64">
        <f t="shared" si="17"/>
        <v>67.400000000000006</v>
      </c>
      <c r="DN7" s="64">
        <f t="shared" si="17"/>
        <v>66</v>
      </c>
      <c r="DO7" s="64">
        <f t="shared" si="17"/>
        <v>42.3</v>
      </c>
      <c r="DP7" s="64">
        <f t="shared" si="17"/>
        <v>135.6</v>
      </c>
      <c r="DQ7" s="64">
        <f t="shared" si="17"/>
        <v>134.5</v>
      </c>
      <c r="DR7" s="64">
        <f t="shared" si="17"/>
        <v>134.9</v>
      </c>
      <c r="DS7" s="64">
        <f t="shared" si="17"/>
        <v>129.9</v>
      </c>
      <c r="DT7" s="64">
        <f t="shared" si="17"/>
        <v>105.7</v>
      </c>
      <c r="DU7" s="61"/>
    </row>
    <row r="8" spans="1:125" s="66" customFormat="1" x14ac:dyDescent="0.15">
      <c r="A8" s="49"/>
      <c r="B8" s="67">
        <v>2020</v>
      </c>
      <c r="C8" s="67">
        <v>401307</v>
      </c>
      <c r="D8" s="67">
        <v>47</v>
      </c>
      <c r="E8" s="67">
        <v>14</v>
      </c>
      <c r="F8" s="67">
        <v>0</v>
      </c>
      <c r="G8" s="67">
        <v>3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39</v>
      </c>
      <c r="S8" s="69" t="s">
        <v>121</v>
      </c>
      <c r="T8" s="69" t="s">
        <v>122</v>
      </c>
      <c r="U8" s="70">
        <v>7882</v>
      </c>
      <c r="V8" s="70">
        <v>359</v>
      </c>
      <c r="W8" s="70">
        <v>200</v>
      </c>
      <c r="X8" s="69" t="s">
        <v>123</v>
      </c>
      <c r="Y8" s="71">
        <v>154</v>
      </c>
      <c r="Z8" s="71">
        <v>186.6</v>
      </c>
      <c r="AA8" s="71">
        <v>165.2</v>
      </c>
      <c r="AB8" s="71">
        <v>127.9</v>
      </c>
      <c r="AC8" s="71">
        <v>113.8</v>
      </c>
      <c r="AD8" s="71">
        <v>156</v>
      </c>
      <c r="AE8" s="71">
        <v>218.3</v>
      </c>
      <c r="AF8" s="71">
        <v>255.1</v>
      </c>
      <c r="AG8" s="71">
        <v>225.1</v>
      </c>
      <c r="AH8" s="71">
        <v>130.80000000000001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5.6</v>
      </c>
      <c r="AP8" s="71">
        <v>3.5</v>
      </c>
      <c r="AQ8" s="71">
        <v>3.8</v>
      </c>
      <c r="AR8" s="71">
        <v>3.2</v>
      </c>
      <c r="AS8" s="71">
        <v>9.5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40</v>
      </c>
      <c r="BA8" s="72">
        <v>28</v>
      </c>
      <c r="BB8" s="72">
        <v>27</v>
      </c>
      <c r="BC8" s="72">
        <v>14</v>
      </c>
      <c r="BD8" s="72">
        <v>4426</v>
      </c>
      <c r="BE8" s="72">
        <v>2345</v>
      </c>
      <c r="BF8" s="71">
        <v>40.4</v>
      </c>
      <c r="BG8" s="71">
        <v>51.7</v>
      </c>
      <c r="BH8" s="71">
        <v>43.9</v>
      </c>
      <c r="BI8" s="71">
        <v>27.1</v>
      </c>
      <c r="BJ8" s="71">
        <v>18.3</v>
      </c>
      <c r="BK8" s="71">
        <v>27.9</v>
      </c>
      <c r="BL8" s="71">
        <v>30.9</v>
      </c>
      <c r="BM8" s="71">
        <v>32.4</v>
      </c>
      <c r="BN8" s="71">
        <v>13.1</v>
      </c>
      <c r="BO8" s="71">
        <v>-0.7</v>
      </c>
      <c r="BP8" s="68">
        <v>-65.900000000000006</v>
      </c>
      <c r="BQ8" s="72">
        <v>20671</v>
      </c>
      <c r="BR8" s="72">
        <v>27937</v>
      </c>
      <c r="BS8" s="72">
        <v>23636</v>
      </c>
      <c r="BT8" s="73">
        <v>10705</v>
      </c>
      <c r="BU8" s="73">
        <v>5272</v>
      </c>
      <c r="BV8" s="72">
        <v>19504</v>
      </c>
      <c r="BW8" s="72">
        <v>18068</v>
      </c>
      <c r="BX8" s="72">
        <v>25902</v>
      </c>
      <c r="BY8" s="72">
        <v>23067</v>
      </c>
      <c r="BZ8" s="72">
        <v>4197</v>
      </c>
      <c r="CA8" s="70">
        <v>3932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625</v>
      </c>
      <c r="CN8" s="70">
        <v>406046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283.7</v>
      </c>
      <c r="DF8" s="71">
        <v>263.39999999999998</v>
      </c>
      <c r="DG8" s="71">
        <v>178.3</v>
      </c>
      <c r="DH8" s="71">
        <v>1310.7</v>
      </c>
      <c r="DI8" s="71">
        <v>110.8</v>
      </c>
      <c r="DJ8" s="68">
        <v>183.4</v>
      </c>
      <c r="DK8" s="71">
        <v>64.900000000000006</v>
      </c>
      <c r="DL8" s="71">
        <v>67.099999999999994</v>
      </c>
      <c r="DM8" s="71">
        <v>67.400000000000006</v>
      </c>
      <c r="DN8" s="71">
        <v>66</v>
      </c>
      <c r="DO8" s="71">
        <v>42.3</v>
      </c>
      <c r="DP8" s="71">
        <v>135.6</v>
      </c>
      <c r="DQ8" s="71">
        <v>134.5</v>
      </c>
      <c r="DR8" s="71">
        <v>134.9</v>
      </c>
      <c r="DS8" s="71">
        <v>129.9</v>
      </c>
      <c r="DT8" s="71">
        <v>105.7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FINE_User</cp:lastModifiedBy>
  <cp:lastPrinted>2022-01-26T05:37:56Z</cp:lastPrinted>
  <dcterms:created xsi:type="dcterms:W3CDTF">2021-12-17T06:08:49Z</dcterms:created>
  <dcterms:modified xsi:type="dcterms:W3CDTF">2022-01-26T23:57:13Z</dcterms:modified>
  <cp:category/>
</cp:coreProperties>
</file>