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9\Desktop\02_照会・回答（野口）\20220131_Fw Fw 【再送】【〆切128（金）】公営企業に係る経営比較分析表（令和２年度決算）の分析等について（依頼）\回答\"/>
    </mc:Choice>
  </mc:AlternateContent>
  <workbookProtection workbookPassword="9D77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DN7" i="5"/>
  <c r="DM7" i="5"/>
  <c r="KO31" i="4" s="1"/>
  <c r="DL7" i="5"/>
  <c r="DK7" i="5"/>
  <c r="DI7" i="5"/>
  <c r="MI78" i="4" s="1"/>
  <c r="DH7" i="5"/>
  <c r="DG7" i="5"/>
  <c r="LE78" i="4" s="1"/>
  <c r="DF7" i="5"/>
  <c r="DE7" i="5"/>
  <c r="KA78" i="4" s="1"/>
  <c r="DD7" i="5"/>
  <c r="MI77" i="4" s="1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LH52" i="4" s="1"/>
  <c r="BS7" i="5"/>
  <c r="BR7" i="5"/>
  <c r="JV52" i="4" s="1"/>
  <c r="BQ7" i="5"/>
  <c r="JC52" i="4" s="1"/>
  <c r="BO7" i="5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BZ31" i="4" s="1"/>
  <c r="AA7" i="5"/>
  <c r="Z7" i="5"/>
  <c r="AN31" i="4" s="1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FE53" i="4"/>
  <c r="CS53" i="4"/>
  <c r="BZ53" i="4"/>
  <c r="AN53" i="4"/>
  <c r="U53" i="4"/>
  <c r="MA52" i="4"/>
  <c r="KO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HJ32" i="4"/>
  <c r="GQ32" i="4"/>
  <c r="FX32" i="4"/>
  <c r="FE32" i="4"/>
  <c r="EL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BG31" i="4"/>
  <c r="LJ10" i="4"/>
  <c r="JQ10" i="4"/>
  <c r="HX10" i="4"/>
  <c r="B10" i="4"/>
  <c r="LJ8" i="4"/>
  <c r="JQ8" i="4"/>
  <c r="HX8" i="4"/>
  <c r="FJ8" i="4"/>
  <c r="DU8" i="4"/>
  <c r="AQ8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KO30" i="4"/>
  <c r="AV76" i="4"/>
  <c r="KO51" i="4"/>
  <c r="LE76" i="4"/>
  <c r="FX30" i="4"/>
  <c r="FX51" i="4"/>
  <c r="HP76" i="4"/>
  <c r="BG51" i="4"/>
  <c r="JV30" i="4"/>
  <c r="HA76" i="4"/>
  <c r="AN51" i="4"/>
  <c r="FE30" i="4"/>
  <c r="JV51" i="4"/>
  <c r="FE51" i="4"/>
  <c r="AN30" i="4"/>
  <c r="AG76" i="4"/>
  <c r="KP76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<sst xmlns="http://schemas.openxmlformats.org/spreadsheetml/2006/main" count="278" uniqueCount="131">
  <si>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</si>
  <si>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</si>
  <si>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</si>
  <si>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</si>
  <si>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</si>
  <si>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</si>
  <si>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</si>
  <si>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</si>
  <si>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</si>
  <si>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</si>
  <si>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</si>
  <si>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</si>
  <si>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</si>
  <si>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</si>
  <si>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</si>
  <si>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</si>
  <si>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</si>
  <si>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</si>
  <si>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</si>
  <si>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</si>
  <si>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</si>
  <si>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</si>
  <si>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</si>
  <si>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</si>
  <si>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</si>
  <si>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</si>
  <si>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</si>
  <si>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</si>
  <si>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</si>
  <si>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</si>
  <si>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</si>
  <si>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</si>
  <si>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</si>
  <si>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</si>
  <si>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</si>
  <si>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</si>
  <si>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</si>
  <si>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</si>
  <si>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</si>
  <si>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</si>
  <si>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</si>
  <si>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</si>
  <si>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</si>
  <si>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</si>
  <si>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</si>
  <si>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</si>
  <si>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</si>
  <si>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</si>
  <si>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</si>
  <si>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</si>
  <si>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</si>
  <si>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</si>
  <si>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</si>
  <si>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</si>
  <si>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</si>
  <si>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</si>
  <si>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</si>
  <si>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</si>
  <si>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</si>
  <si>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</si>
  <si>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</si>
  <si>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</si>
  <si>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</si>
  <si>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</si>
  <si>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</si>
  <si>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</si>
  <si>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</si>
  <si>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</si>
  <si>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</si>
  <si>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</si>
  <si>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</si>
  <si>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</si>
  <si>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</si>
  <si>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</si>
  <si>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</si>
  <si>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</si>
  <si>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</si>
  <si>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</si>
  <si>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</si>
  <si>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</si>
  <si>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</si>
  <si>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</si>
  <si>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</si>
  <si>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</si>
  <si>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</si>
  <si>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</si>
  <si>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</si>
  <si>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</si>
  <si>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</si>
  <si>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</si>
  <si>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</si>
  <si>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</si>
  <si>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</si>
  <si>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</si>
  <si>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</si>
  <si>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</si>
  <si>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</si>
  <si>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</si>
  <si>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</si>
  <si>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</si>
  <si>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</si>
  <si>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</si>
  <si>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</si>
  <si>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</si>
  <si>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</si>
  <si>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</si>
  <si>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</si>
  <si>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</si>
  <si>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</si>
  <si>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福岡市</t>
  </si>
  <si>
    <t>天神中央公園駐車場</t>
  </si>
  <si>
    <t>法非適用</t>
  </si>
  <si>
    <t>駐車場整備事業</t>
  </si>
  <si>
    <t>-</t>
  </si>
  <si>
    <t>非設置</t>
  </si>
  <si>
    <t>該当数値なし</t>
  </si>
  <si>
    <t>都市計画駐車場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</si>
  <si>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</si>
  <si>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</si>
  <si>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</si>
  <si>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</si>
  <si>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</si>
  <si>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</si>
  <si>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</si>
  <si>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</si>
  <si>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Ａ２Ｂ１</t>
  </si>
  <si>
    <t>地下式</t>
  </si>
  <si>
    <t>・収益的収支比率、売上高GOP比率、EBITDAは昨年度と同程度で推移している。</t>
    <phoneticPr fontId="5"/>
  </si>
  <si>
    <t>・今後10年間の設備投資見込額については、令和２年度に作成したアセットマネジメント事業費中期見込による。</t>
    <phoneticPr fontId="5"/>
  </si>
  <si>
    <t>・稼働率は類似施設平均を上回っているが、前年度比で微減である。</t>
    <phoneticPr fontId="5"/>
  </si>
  <si>
    <t>・市営天神中央公園駐車場については、令和４年４月以降、施設の貸付により民営化を予定している。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</si>
</sst>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177</c:v>
                </c:pt>
                <c:pt idx="1">
                  <c:v>210.1</c:v>
                </c:pt>
                <c:pt idx="2">
                  <c:v>184.7</c:v>
                </c:pt>
                <c:pt idx="3">
                  <c:v>127.9</c:v>
                </c:pt>
                <c:pt idx="4">
                  <c:v>124.4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7A6-A298-D5FC925BB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A-47A6-A298-D5FC925BB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85B-B2D7-8D79DB60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2-485B-B2D7-8D79DB60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2E-4D21-83BA-97648A79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E-4D21-83BA-97648A79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801-4276-9F07-3269C5243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1-4276-9F07-3269C5243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A-4BF1-BA9F-3C72703F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A-4BF1-BA9F-3C72703F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9-4F5B-871E-FDC4FAE6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9-4F5B-871E-FDC4FAE6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302.39999999999998</c:v>
                </c:pt>
                <c:pt idx="1">
                  <c:v>325.10000000000002</c:v>
                </c:pt>
                <c:pt idx="2">
                  <c:v>336.7</c:v>
                </c:pt>
                <c:pt idx="3">
                  <c:v>341.7</c:v>
                </c:pt>
                <c:pt idx="4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7-4D53-B25C-E2DA66C2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7-4D53-B25C-E2DA66C2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43.5</c:v>
                </c:pt>
                <c:pt idx="1">
                  <c:v>57.8</c:v>
                </c:pt>
                <c:pt idx="2">
                  <c:v>50.2</c:v>
                </c:pt>
                <c:pt idx="3">
                  <c:v>27.1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D-444B-8820-C0E09F1B0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D-444B-8820-C0E09F1B0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94133</c:v>
                </c:pt>
                <c:pt idx="1">
                  <c:v>115194</c:v>
                </c:pt>
                <c:pt idx="2">
                  <c:v>104403</c:v>
                </c:pt>
                <c:pt idx="3">
                  <c:v>37536</c:v>
                </c:pt>
                <c:pt idx="4">
                  <c:v>27224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C-4864-AD72-D17C47EEC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C-4864-AD72-D17C47EEC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B22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福岡県福岡市　天神中央公園駐車場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11963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247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177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210.1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184.7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127.9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124.4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302.39999999999998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325.10000000000002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336.7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341.7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238.5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206.5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124.4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126.3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121.8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100.6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17.100000000000001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16.899999999999999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12.1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9.8000000000000007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184.7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188.2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43.5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57.8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50.2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27.1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25.8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94133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115194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104403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37536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27224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158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117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96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9617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2.2000000000000002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-74.8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37773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33351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18755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16100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-74.8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11000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626330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320.39999999999998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243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193.1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163.69999999999999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117.8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4x/07Kx1qnYcMZywpo63qGJxhPojccHH5wZb60aFX7LY4aTjxwvgxh2HDOwp0f6LQe6h9xPpIBxjMkesJGTUg==" saltValue="kekFWcUgo2F9T17SoqPIQ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I1" workbookViewId="0">
      <selection activeCell="Q8" sqref="Q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91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102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100</v>
      </c>
      <c r="BI5" s="59" t="s">
        <v>91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89</v>
      </c>
      <c r="BS5" s="59" t="s">
        <v>100</v>
      </c>
      <c r="BT5" s="59" t="s">
        <v>104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99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99</v>
      </c>
      <c r="CQ5" s="59" t="s">
        <v>100</v>
      </c>
      <c r="CR5" s="59" t="s">
        <v>104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99</v>
      </c>
      <c r="DB5" s="59" t="s">
        <v>90</v>
      </c>
      <c r="DC5" s="59" t="s">
        <v>104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99</v>
      </c>
      <c r="DM5" s="59" t="s">
        <v>90</v>
      </c>
      <c r="DN5" s="59" t="s">
        <v>104</v>
      </c>
      <c r="DO5" s="59" t="s">
        <v>101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105</v>
      </c>
      <c r="B6" s="60">
        <f>B8</f>
        <v>2020</v>
      </c>
      <c r="C6" s="60">
        <f t="shared" ref="C6:X6" si="1">C8</f>
        <v>401307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福岡県福岡市</v>
      </c>
      <c r="I6" s="60" t="str">
        <f t="shared" si="1"/>
        <v>天神中央公園駐車場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35</v>
      </c>
      <c r="S6" s="62" t="str">
        <f t="shared" si="1"/>
        <v>商業施設</v>
      </c>
      <c r="T6" s="62" t="str">
        <f t="shared" si="1"/>
        <v>有</v>
      </c>
      <c r="U6" s="63">
        <f t="shared" si="1"/>
        <v>11963</v>
      </c>
      <c r="V6" s="63">
        <f t="shared" si="1"/>
        <v>247</v>
      </c>
      <c r="W6" s="63">
        <f t="shared" si="1"/>
        <v>400</v>
      </c>
      <c r="X6" s="62" t="str">
        <f t="shared" si="1"/>
        <v>代行制</v>
      </c>
      <c r="Y6" s="64">
        <f>IF(Y8="-",NA(),Y8)</f>
        <v>177</v>
      </c>
      <c r="Z6" s="64">
        <f t="shared" ref="Z6:AH6" si="2">IF(Z8="-",NA(),Z8)</f>
        <v>210.1</v>
      </c>
      <c r="AA6" s="64">
        <f t="shared" si="2"/>
        <v>184.7</v>
      </c>
      <c r="AB6" s="64">
        <f t="shared" si="2"/>
        <v>127.9</v>
      </c>
      <c r="AC6" s="64">
        <f t="shared" si="2"/>
        <v>124.4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43.5</v>
      </c>
      <c r="BG6" s="64">
        <f t="shared" ref="BG6:BO6" si="5">IF(BG8="-",NA(),BG8)</f>
        <v>57.8</v>
      </c>
      <c r="BH6" s="64">
        <f t="shared" si="5"/>
        <v>50.2</v>
      </c>
      <c r="BI6" s="64">
        <f t="shared" si="5"/>
        <v>27.1</v>
      </c>
      <c r="BJ6" s="64">
        <f t="shared" si="5"/>
        <v>25.8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94133</v>
      </c>
      <c r="BR6" s="65">
        <f t="shared" ref="BR6:BZ6" si="6">IF(BR8="-",NA(),BR8)</f>
        <v>115194</v>
      </c>
      <c r="BS6" s="65">
        <f t="shared" si="6"/>
        <v>104403</v>
      </c>
      <c r="BT6" s="65">
        <f t="shared" si="6"/>
        <v>37536</v>
      </c>
      <c r="BU6" s="65">
        <f t="shared" si="6"/>
        <v>27224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-74.8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11000</v>
      </c>
      <c r="CN6" s="63">
        <f t="shared" si="7"/>
        <v>626330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302.39999999999998</v>
      </c>
      <c r="DL6" s="64">
        <f t="shared" ref="DL6:DT6" si="9">IF(DL8="-",NA(),DL8)</f>
        <v>325.10000000000002</v>
      </c>
      <c r="DM6" s="64">
        <f t="shared" si="9"/>
        <v>336.7</v>
      </c>
      <c r="DN6" s="64">
        <f t="shared" si="9"/>
        <v>341.7</v>
      </c>
      <c r="DO6" s="64">
        <f t="shared" si="9"/>
        <v>238.5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107</v>
      </c>
      <c r="B7" s="60">
        <f t="shared" ref="B7:X7" si="10">B8</f>
        <v>2020</v>
      </c>
      <c r="C7" s="60">
        <f t="shared" si="10"/>
        <v>401307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福岡県　福岡市</v>
      </c>
      <c r="I7" s="60" t="str">
        <f t="shared" si="10"/>
        <v>天神中央公園駐車場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35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11963</v>
      </c>
      <c r="V7" s="63">
        <f t="shared" si="10"/>
        <v>247</v>
      </c>
      <c r="W7" s="63">
        <f t="shared" si="10"/>
        <v>400</v>
      </c>
      <c r="X7" s="62" t="str">
        <f t="shared" si="10"/>
        <v>代行制</v>
      </c>
      <c r="Y7" s="64">
        <f>Y8</f>
        <v>177</v>
      </c>
      <c r="Z7" s="64">
        <f t="shared" ref="Z7:AH7" si="11">Z8</f>
        <v>210.1</v>
      </c>
      <c r="AA7" s="64">
        <f t="shared" si="11"/>
        <v>184.7</v>
      </c>
      <c r="AB7" s="64">
        <f t="shared" si="11"/>
        <v>127.9</v>
      </c>
      <c r="AC7" s="64">
        <f t="shared" si="11"/>
        <v>124.4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43.5</v>
      </c>
      <c r="BG7" s="64">
        <f t="shared" ref="BG7:BO7" si="14">BG8</f>
        <v>57.8</v>
      </c>
      <c r="BH7" s="64">
        <f t="shared" si="14"/>
        <v>50.2</v>
      </c>
      <c r="BI7" s="64">
        <f t="shared" si="14"/>
        <v>27.1</v>
      </c>
      <c r="BJ7" s="64">
        <f t="shared" si="14"/>
        <v>25.8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94133</v>
      </c>
      <c r="BR7" s="65">
        <f t="shared" ref="BR7:BZ7" si="15">BR8</f>
        <v>115194</v>
      </c>
      <c r="BS7" s="65">
        <f t="shared" si="15"/>
        <v>104403</v>
      </c>
      <c r="BT7" s="65">
        <f t="shared" si="15"/>
        <v>37536</v>
      </c>
      <c r="BU7" s="65">
        <f t="shared" si="15"/>
        <v>27224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-74.8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11000</v>
      </c>
      <c r="CN7" s="63">
        <f>CN8</f>
        <v>626330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302.39999999999998</v>
      </c>
      <c r="DL7" s="64">
        <f t="shared" ref="DL7:DT7" si="17">DL8</f>
        <v>325.10000000000002</v>
      </c>
      <c r="DM7" s="64">
        <f t="shared" si="17"/>
        <v>336.7</v>
      </c>
      <c r="DN7" s="64">
        <f t="shared" si="17"/>
        <v>341.7</v>
      </c>
      <c r="DO7" s="64">
        <f t="shared" si="17"/>
        <v>238.5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401307</v>
      </c>
      <c r="D8" s="67">
        <v>47</v>
      </c>
      <c r="E8" s="67">
        <v>14</v>
      </c>
      <c r="F8" s="67">
        <v>0</v>
      </c>
      <c r="G8" s="67">
        <v>5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125</v>
      </c>
      <c r="N8" s="67" t="s">
        <v>114</v>
      </c>
      <c r="O8" s="68" t="s">
        <v>115</v>
      </c>
      <c r="P8" s="69" t="s">
        <v>116</v>
      </c>
      <c r="Q8" s="69" t="s">
        <v>126</v>
      </c>
      <c r="R8" s="70">
        <v>35</v>
      </c>
      <c r="S8" s="69" t="s">
        <v>117</v>
      </c>
      <c r="T8" s="69" t="s">
        <v>118</v>
      </c>
      <c r="U8" s="70">
        <v>11963</v>
      </c>
      <c r="V8" s="70">
        <v>247</v>
      </c>
      <c r="W8" s="70">
        <v>400</v>
      </c>
      <c r="X8" s="69" t="s">
        <v>119</v>
      </c>
      <c r="Y8" s="71">
        <v>177</v>
      </c>
      <c r="Z8" s="71">
        <v>210.1</v>
      </c>
      <c r="AA8" s="71">
        <v>184.7</v>
      </c>
      <c r="AB8" s="71">
        <v>127.9</v>
      </c>
      <c r="AC8" s="71">
        <v>124.4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43.5</v>
      </c>
      <c r="BG8" s="71">
        <v>57.8</v>
      </c>
      <c r="BH8" s="71">
        <v>50.2</v>
      </c>
      <c r="BI8" s="71">
        <v>27.1</v>
      </c>
      <c r="BJ8" s="71">
        <v>25.8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94133</v>
      </c>
      <c r="BR8" s="72">
        <v>115194</v>
      </c>
      <c r="BS8" s="72">
        <v>104403</v>
      </c>
      <c r="BT8" s="73">
        <v>37536</v>
      </c>
      <c r="BU8" s="73">
        <v>27224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-74.8</v>
      </c>
      <c r="CA8" s="70">
        <v>3932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11000</v>
      </c>
      <c r="CN8" s="70">
        <v>626330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302.39999999999998</v>
      </c>
      <c r="DL8" s="71">
        <v>325.10000000000002</v>
      </c>
      <c r="DM8" s="71">
        <v>336.7</v>
      </c>
      <c r="DN8" s="71">
        <v>341.7</v>
      </c>
      <c r="DO8" s="71">
        <v>238.5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FINE_User</cp:lastModifiedBy>
  <cp:lastPrinted>2022-02-01T05:40:13Z</cp:lastPrinted>
  <dcterms:created xsi:type="dcterms:W3CDTF">2021-12-17T06:08:52Z</dcterms:created>
  <dcterms:modified xsi:type="dcterms:W3CDTF">2022-02-01T05:40:14Z</dcterms:modified>
  <cp:category/>
</cp:coreProperties>
</file>