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09\Desktop\02_照会・回答（野口）\20220131_Fw Fw 【再送】【〆切128（金）】公営企業に係る経営比較分析表（令和２年度決算）の分析等について（依頼）\回答\"/>
    </mc:Choice>
  </mc:AlternateContent>
  <workbookProtection workbookPassword="9D77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JC32" i="4" s="1"/>
  <c r="DO7" i="5"/>
  <c r="DN7" i="5"/>
  <c r="DM7" i="5"/>
  <c r="KO31" i="4" s="1"/>
  <c r="DL7" i="5"/>
  <c r="DK7" i="5"/>
  <c r="DI7" i="5"/>
  <c r="MI78" i="4" s="1"/>
  <c r="DH7" i="5"/>
  <c r="DG7" i="5"/>
  <c r="LE78" i="4" s="1"/>
  <c r="DF7" i="5"/>
  <c r="DE7" i="5"/>
  <c r="KA78" i="4" s="1"/>
  <c r="DD7" i="5"/>
  <c r="MI77" i="4" s="1"/>
  <c r="DC7" i="5"/>
  <c r="DB7" i="5"/>
  <c r="DA7" i="5"/>
  <c r="CZ7" i="5"/>
  <c r="CN7" i="5"/>
  <c r="CM7" i="5"/>
  <c r="BZ7" i="5"/>
  <c r="MA53" i="4" s="1"/>
  <c r="BY7" i="5"/>
  <c r="LH53" i="4" s="1"/>
  <c r="BX7" i="5"/>
  <c r="BW7" i="5"/>
  <c r="BV7" i="5"/>
  <c r="BU7" i="5"/>
  <c r="BT7" i="5"/>
  <c r="LH52" i="4" s="1"/>
  <c r="BS7" i="5"/>
  <c r="BR7" i="5"/>
  <c r="JV52" i="4" s="1"/>
  <c r="BQ7" i="5"/>
  <c r="JC52" i="4" s="1"/>
  <c r="BO7" i="5"/>
  <c r="BN7" i="5"/>
  <c r="BM7" i="5"/>
  <c r="BL7" i="5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BZ32" i="4" s="1"/>
  <c r="AF7" i="5"/>
  <c r="AE7" i="5"/>
  <c r="AD7" i="5"/>
  <c r="AC7" i="5"/>
  <c r="AB7" i="5"/>
  <c r="BZ31" i="4" s="1"/>
  <c r="AA7" i="5"/>
  <c r="Z7" i="5"/>
  <c r="AN31" i="4" s="1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D88" i="4"/>
  <c r="C88" i="4"/>
  <c r="LT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JC53" i="4"/>
  <c r="HJ53" i="4"/>
  <c r="GQ53" i="4"/>
  <c r="FX53" i="4"/>
  <c r="FE53" i="4"/>
  <c r="CS53" i="4"/>
  <c r="BZ53" i="4"/>
  <c r="AN53" i="4"/>
  <c r="U53" i="4"/>
  <c r="MA52" i="4"/>
  <c r="KO52" i="4"/>
  <c r="HJ52" i="4"/>
  <c r="GQ52" i="4"/>
  <c r="FX52" i="4"/>
  <c r="FE52" i="4"/>
  <c r="EL52" i="4"/>
  <c r="BZ52" i="4"/>
  <c r="BG52" i="4"/>
  <c r="AN52" i="4"/>
  <c r="U52" i="4"/>
  <c r="MA32" i="4"/>
  <c r="LH32" i="4"/>
  <c r="KO32" i="4"/>
  <c r="JV32" i="4"/>
  <c r="HJ32" i="4"/>
  <c r="GQ32" i="4"/>
  <c r="FX32" i="4"/>
  <c r="FE32" i="4"/>
  <c r="EL32" i="4"/>
  <c r="BG32" i="4"/>
  <c r="AN32" i="4"/>
  <c r="U32" i="4"/>
  <c r="MA31" i="4"/>
  <c r="LH31" i="4"/>
  <c r="JV31" i="4"/>
  <c r="JC31" i="4"/>
  <c r="HJ31" i="4"/>
  <c r="GQ31" i="4"/>
  <c r="FX31" i="4"/>
  <c r="FE31" i="4"/>
  <c r="EL31" i="4"/>
  <c r="CS31" i="4"/>
  <c r="BG31" i="4"/>
  <c r="LJ10" i="4"/>
  <c r="JQ10" i="4"/>
  <c r="HX10" i="4"/>
  <c r="B10" i="4"/>
  <c r="LJ8" i="4"/>
  <c r="JQ8" i="4"/>
  <c r="HX8" i="4"/>
  <c r="FJ8" i="4"/>
  <c r="DU8" i="4"/>
  <c r="AQ8" i="4"/>
  <c r="BZ76" i="4" l="1"/>
  <c r="MA51" i="4"/>
  <c r="MI76" i="4"/>
  <c r="HJ51" i="4"/>
  <c r="MA30" i="4"/>
  <c r="CS30" i="4"/>
  <c r="IT76" i="4"/>
  <c r="CS51" i="4"/>
  <c r="HJ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30" i="4"/>
  <c r="KO30" i="4"/>
  <c r="AV76" i="4"/>
  <c r="KO51" i="4"/>
  <c r="LE76" i="4"/>
  <c r="FX30" i="4"/>
  <c r="FX51" i="4"/>
  <c r="HP76" i="4"/>
  <c r="BG51" i="4"/>
  <c r="JV30" i="4"/>
  <c r="HA76" i="4"/>
  <c r="AN51" i="4"/>
  <c r="FE30" i="4"/>
  <c r="JV51" i="4"/>
  <c r="FE51" i="4"/>
  <c r="AN30" i="4"/>
  <c r="AG76" i="4"/>
  <c r="KP76" i="4"/>
  <c r="KA76" i="4"/>
  <c r="EL51" i="4"/>
  <c r="JC30" i="4"/>
  <c r="GL76" i="4"/>
  <c r="U51" i="4"/>
  <c r="EL30" i="4"/>
  <c r="JC51" i="4"/>
  <c r="U30" i="4"/>
  <c r="R76" i="4"/>
</calcChain>
</file>

<file path=xl/sharedStrings.xml><?xml version="1.0" encoding="utf-8"?>
<sst xmlns="http://schemas.openxmlformats.org/spreadsheetml/2006/main" count="278" uniqueCount="131">
  <si>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</si>
  <si>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</si>
  <si>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</si>
  <si>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</si>
  <si>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</si>
  <si>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</si>
  <si>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</si>
  <si>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</si>
  <si>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</si>
  <si>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</si>
  <si>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</si>
  <si>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</si>
  <si>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</si>
  <si>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</si>
  <si>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</si>
  <si>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</si>
  <si>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</si>
  <si>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</si>
  <si>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</si>
  <si>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</si>
  <si>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</si>
  <si>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</si>
  <si>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</si>
  <si>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</si>
  <si>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</si>
  <si>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</si>
  <si>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</si>
  <si>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</si>
  <si>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</si>
  <si>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</si>
  <si>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</si>
  <si>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</si>
  <si>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</si>
  <si>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</si>
  <si>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</si>
  <si>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</si>
  <si>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</si>
  <si>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</si>
  <si>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</si>
  <si>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</si>
  <si>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</si>
  <si>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</si>
  <si>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</si>
  <si>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</si>
  <si>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</si>
  <si>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</si>
  <si>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</si>
  <si>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</si>
  <si>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</si>
  <si>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</si>
  <si>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</si>
  <si>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</si>
  <si>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</si>
  <si>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</si>
  <si>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</si>
  <si>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</si>
  <si>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</si>
  <si>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</si>
  <si>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</si>
  <si>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</si>
  <si>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</si>
  <si>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</si>
  <si>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</si>
  <si>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</si>
  <si>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</si>
  <si>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</si>
  <si>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</si>
  <si>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</si>
  <si>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</si>
  <si>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</si>
  <si>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</si>
  <si>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</si>
  <si>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</si>
  <si>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</si>
  <si>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</si>
  <si>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</si>
  <si>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</si>
  <si>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</si>
  <si>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</si>
  <si>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</si>
  <si>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</si>
  <si>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</si>
  <si>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</si>
  <si>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</si>
  <si>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</si>
  <si>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</si>
  <si>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</si>
  <si>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</si>
  <si>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</si>
  <si>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</si>
  <si>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</si>
  <si>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</si>
  <si>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</si>
  <si>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</si>
  <si>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</si>
  <si>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</si>
  <si>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</si>
  <si>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</si>
  <si>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</si>
  <si>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</si>
  <si>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</si>
  <si>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</si>
  <si>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</si>
  <si>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</si>
  <si>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</si>
  <si>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</si>
  <si>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</si>
  <si>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</si>
  <si>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</si>
  <si>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福岡県　福岡市</t>
  </si>
  <si>
    <t>天神中央公園駐車場</t>
  </si>
  <si>
    <t>法非適用</t>
  </si>
  <si>
    <t>駐車場整備事業</t>
  </si>
  <si>
    <t>-</t>
  </si>
  <si>
    <t>非設置</t>
  </si>
  <si>
    <t>該当数値なし</t>
  </si>
  <si>
    <t>都市計画駐車場</t>
  </si>
  <si>
    <t>商業施設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</si>
  <si>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</si>
  <si>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</si>
  <si>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</si>
  <si>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</si>
  <si>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</si>
  <si>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</si>
  <si>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</si>
  <si>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Ａ２Ｂ１</t>
  </si>
  <si>
    <t>地下式</t>
  </si>
  <si>
    <t>・収益的収支比率、売上高GOP比率、EBITDAは昨年度と同程度で推移している。</t>
    <phoneticPr fontId="5"/>
  </si>
  <si>
    <t>・今後10年間の設備投資見込額については、令和２年度に作成したアセットマネジメント事業費中期見込による。</t>
    <phoneticPr fontId="5"/>
  </si>
  <si>
    <t>・稼働率は類似施設平均を上回っているが、前年度比で微減である。</t>
    <phoneticPr fontId="5"/>
  </si>
  <si>
    <t>・市営天神中央公園駐車場については、令和４年４月以降、施設の貸付により民営化を予定している。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</si>
</sst>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177</c:v>
                </c:pt>
                <c:pt idx="1">
                  <c:v>210.1</c:v>
                </c:pt>
                <c:pt idx="2">
                  <c:v>184.7</c:v>
                </c:pt>
                <c:pt idx="3">
                  <c:v>127.9</c:v>
                </c:pt>
                <c:pt idx="4">
                  <c:v>124.4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A-47A6-A298-D5FC925BB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206.5</c:v>
                </c:pt>
                <c:pt idx="1">
                  <c:v>124.4</c:v>
                </c:pt>
                <c:pt idx="2">
                  <c:v>126.3</c:v>
                </c:pt>
                <c:pt idx="3">
                  <c:v>121.8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6A-47A6-A298-D5FC925BB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2-485B-B2D7-8D79DB60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320.39999999999998</c:v>
                </c:pt>
                <c:pt idx="1">
                  <c:v>243</c:v>
                </c:pt>
                <c:pt idx="2">
                  <c:v>193.1</c:v>
                </c:pt>
                <c:pt idx="3">
                  <c:v>163.69999999999999</c:v>
                </c:pt>
                <c:pt idx="4">
                  <c:v>117.8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2-485B-B2D7-8D79DB60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D2E-4D21-83BA-97648A794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E-4D21-83BA-97648A794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801-4276-9F07-3269C5243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1-4276-9F07-3269C5243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A-4BF1-BA9F-3C72703F8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17.100000000000001</c:v>
                </c:pt>
                <c:pt idx="1">
                  <c:v>16.899999999999999</c:v>
                </c:pt>
                <c:pt idx="2">
                  <c:v>12.1</c:v>
                </c:pt>
                <c:pt idx="3">
                  <c:v>6.5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A-4BF1-BA9F-3C72703F8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9-4F5B-871E-FDC4FAE69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158</c:v>
                </c:pt>
                <c:pt idx="1">
                  <c:v>117</c:v>
                </c:pt>
                <c:pt idx="2">
                  <c:v>96</c:v>
                </c:pt>
                <c:pt idx="3">
                  <c:v>37</c:v>
                </c:pt>
                <c:pt idx="4">
                  <c:v>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9-4F5B-871E-FDC4FAE69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302.39999999999998</c:v>
                </c:pt>
                <c:pt idx="1">
                  <c:v>325.10000000000002</c:v>
                </c:pt>
                <c:pt idx="2">
                  <c:v>336.7</c:v>
                </c:pt>
                <c:pt idx="3">
                  <c:v>341.7</c:v>
                </c:pt>
                <c:pt idx="4">
                  <c:v>238.5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7-4D53-B25C-E2DA66C2D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184.7</c:v>
                </c:pt>
                <c:pt idx="1">
                  <c:v>184.1</c:v>
                </c:pt>
                <c:pt idx="2">
                  <c:v>188.2</c:v>
                </c:pt>
                <c:pt idx="3">
                  <c:v>184.2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7-4D53-B25C-E2DA66C2D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43.5</c:v>
                </c:pt>
                <c:pt idx="1">
                  <c:v>57.8</c:v>
                </c:pt>
                <c:pt idx="2">
                  <c:v>50.2</c:v>
                </c:pt>
                <c:pt idx="3">
                  <c:v>27.1</c:v>
                </c:pt>
                <c:pt idx="4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D-444B-8820-C0E09F1B0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</c:v>
                </c:pt>
                <c:pt idx="1">
                  <c:v>11.7</c:v>
                </c:pt>
                <c:pt idx="2">
                  <c:v>9.6</c:v>
                </c:pt>
                <c:pt idx="3">
                  <c:v>2.2000000000000002</c:v>
                </c:pt>
                <c:pt idx="4">
                  <c:v>-74.8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D-444B-8820-C0E09F1B0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94133</c:v>
                </c:pt>
                <c:pt idx="1">
                  <c:v>115194</c:v>
                </c:pt>
                <c:pt idx="2">
                  <c:v>104403</c:v>
                </c:pt>
                <c:pt idx="3">
                  <c:v>37536</c:v>
                </c:pt>
                <c:pt idx="4">
                  <c:v>27224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C-4864-AD72-D17C47EEC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37773</c:v>
                </c:pt>
                <c:pt idx="1">
                  <c:v>33351</c:v>
                </c:pt>
                <c:pt idx="2">
                  <c:v>18755</c:v>
                </c:pt>
                <c:pt idx="3">
                  <c:v>16100</c:v>
                </c:pt>
                <c:pt idx="4">
                  <c:v>-74.8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C-4864-AD72-D17C47EEC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HB22" zoomScale="70" zoomScaleNormal="7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福岡県福岡市　天神中央公園駐車場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有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11963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35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247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400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177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210.1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184.7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127.9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124.4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302.39999999999998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325.10000000000002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336.7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341.7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238.5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206.5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124.4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126.3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121.8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100.6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17.100000000000001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16.899999999999999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12.1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6.5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9.8000000000000007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184.7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188.2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43.5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57.8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50.2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27.1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25.8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94133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115194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104403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37536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27224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158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117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96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37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9617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15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11.7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9.6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2.2000000000000002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-74.8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37773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33351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18755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16100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-74.8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11000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626330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320.39999999999998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243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193.1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163.69999999999999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117.8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w4x/07Kx1qnYcMZywpo63qGJxhPojccHH5wZb60aFX7LY4aTjxwvgxh2HDOwp0f6LQe6h9xPpIBxjMkesJGTUg==" saltValue="kekFWcUgo2F9T17SoqPIQ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I1" workbookViewId="0">
      <selection activeCell="Q8" sqref="Q8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99</v>
      </c>
      <c r="AL5" s="59" t="s">
        <v>100</v>
      </c>
      <c r="AM5" s="59" t="s">
        <v>91</v>
      </c>
      <c r="AN5" s="59" t="s">
        <v>101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90</v>
      </c>
      <c r="AX5" s="59" t="s">
        <v>102</v>
      </c>
      <c r="AY5" s="59" t="s">
        <v>101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89</v>
      </c>
      <c r="BH5" s="59" t="s">
        <v>100</v>
      </c>
      <c r="BI5" s="59" t="s">
        <v>91</v>
      </c>
      <c r="BJ5" s="59" t="s">
        <v>101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103</v>
      </c>
      <c r="BR5" s="59" t="s">
        <v>89</v>
      </c>
      <c r="BS5" s="59" t="s">
        <v>100</v>
      </c>
      <c r="BT5" s="59" t="s">
        <v>104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103</v>
      </c>
      <c r="CC5" s="59" t="s">
        <v>99</v>
      </c>
      <c r="CD5" s="59" t="s">
        <v>90</v>
      </c>
      <c r="CE5" s="59" t="s">
        <v>91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99</v>
      </c>
      <c r="CQ5" s="59" t="s">
        <v>100</v>
      </c>
      <c r="CR5" s="59" t="s">
        <v>104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103</v>
      </c>
      <c r="DA5" s="59" t="s">
        <v>99</v>
      </c>
      <c r="DB5" s="59" t="s">
        <v>90</v>
      </c>
      <c r="DC5" s="59" t="s">
        <v>104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99</v>
      </c>
      <c r="DM5" s="59" t="s">
        <v>90</v>
      </c>
      <c r="DN5" s="59" t="s">
        <v>104</v>
      </c>
      <c r="DO5" s="59" t="s">
        <v>101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105</v>
      </c>
      <c r="B6" s="60">
        <f>B8</f>
        <v>2020</v>
      </c>
      <c r="C6" s="60">
        <f t="shared" ref="C6:X6" si="1">C8</f>
        <v>401307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福岡県福岡市</v>
      </c>
      <c r="I6" s="60" t="str">
        <f t="shared" si="1"/>
        <v>天神中央公園駐車場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35</v>
      </c>
      <c r="S6" s="62" t="str">
        <f t="shared" si="1"/>
        <v>商業施設</v>
      </c>
      <c r="T6" s="62" t="str">
        <f t="shared" si="1"/>
        <v>有</v>
      </c>
      <c r="U6" s="63">
        <f t="shared" si="1"/>
        <v>11963</v>
      </c>
      <c r="V6" s="63">
        <f t="shared" si="1"/>
        <v>247</v>
      </c>
      <c r="W6" s="63">
        <f t="shared" si="1"/>
        <v>400</v>
      </c>
      <c r="X6" s="62" t="str">
        <f t="shared" si="1"/>
        <v>代行制</v>
      </c>
      <c r="Y6" s="64">
        <f>IF(Y8="-",NA(),Y8)</f>
        <v>177</v>
      </c>
      <c r="Z6" s="64">
        <f t="shared" ref="Z6:AH6" si="2">IF(Z8="-",NA(),Z8)</f>
        <v>210.1</v>
      </c>
      <c r="AA6" s="64">
        <f t="shared" si="2"/>
        <v>184.7</v>
      </c>
      <c r="AB6" s="64">
        <f t="shared" si="2"/>
        <v>127.9</v>
      </c>
      <c r="AC6" s="64">
        <f t="shared" si="2"/>
        <v>124.4</v>
      </c>
      <c r="AD6" s="64">
        <f t="shared" si="2"/>
        <v>206.5</v>
      </c>
      <c r="AE6" s="64">
        <f t="shared" si="2"/>
        <v>124.4</v>
      </c>
      <c r="AF6" s="64">
        <f t="shared" si="2"/>
        <v>126.3</v>
      </c>
      <c r="AG6" s="64">
        <f t="shared" si="2"/>
        <v>121.8</v>
      </c>
      <c r="AH6" s="64">
        <f t="shared" si="2"/>
        <v>100.6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17.100000000000001</v>
      </c>
      <c r="AP6" s="64">
        <f t="shared" si="3"/>
        <v>16.899999999999999</v>
      </c>
      <c r="AQ6" s="64">
        <f t="shared" si="3"/>
        <v>12.1</v>
      </c>
      <c r="AR6" s="64">
        <f t="shared" si="3"/>
        <v>6.5</v>
      </c>
      <c r="AS6" s="64">
        <f t="shared" si="3"/>
        <v>9.8000000000000007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158</v>
      </c>
      <c r="BA6" s="65">
        <f t="shared" si="4"/>
        <v>117</v>
      </c>
      <c r="BB6" s="65">
        <f t="shared" si="4"/>
        <v>96</v>
      </c>
      <c r="BC6" s="65">
        <f t="shared" si="4"/>
        <v>37</v>
      </c>
      <c r="BD6" s="65">
        <f t="shared" si="4"/>
        <v>9617</v>
      </c>
      <c r="BE6" s="63" t="str">
        <f>IF(BE8="-","",IF(BE8="-","【-】","【"&amp;SUBSTITUTE(TEXT(BE8,"#,##0"),"-","△")&amp;"】"))</f>
        <v>【2,345】</v>
      </c>
      <c r="BF6" s="64">
        <f>IF(BF8="-",NA(),BF8)</f>
        <v>43.5</v>
      </c>
      <c r="BG6" s="64">
        <f t="shared" ref="BG6:BO6" si="5">IF(BG8="-",NA(),BG8)</f>
        <v>57.8</v>
      </c>
      <c r="BH6" s="64">
        <f t="shared" si="5"/>
        <v>50.2</v>
      </c>
      <c r="BI6" s="64">
        <f t="shared" si="5"/>
        <v>27.1</v>
      </c>
      <c r="BJ6" s="64">
        <f t="shared" si="5"/>
        <v>25.8</v>
      </c>
      <c r="BK6" s="64">
        <f t="shared" si="5"/>
        <v>15</v>
      </c>
      <c r="BL6" s="64">
        <f t="shared" si="5"/>
        <v>11.7</v>
      </c>
      <c r="BM6" s="64">
        <f t="shared" si="5"/>
        <v>9.6</v>
      </c>
      <c r="BN6" s="64">
        <f t="shared" si="5"/>
        <v>2.2000000000000002</v>
      </c>
      <c r="BO6" s="64">
        <f t="shared" si="5"/>
        <v>-74.8</v>
      </c>
      <c r="BP6" s="61" t="str">
        <f>IF(BP8="-","",IF(BP8="-","【-】","【"&amp;SUBSTITUTE(TEXT(BP8,"#,##0.0"),"-","△")&amp;"】"))</f>
        <v>【△65.9】</v>
      </c>
      <c r="BQ6" s="65">
        <f>IF(BQ8="-",NA(),BQ8)</f>
        <v>94133</v>
      </c>
      <c r="BR6" s="65">
        <f t="shared" ref="BR6:BZ6" si="6">IF(BR8="-",NA(),BR8)</f>
        <v>115194</v>
      </c>
      <c r="BS6" s="65">
        <f t="shared" si="6"/>
        <v>104403</v>
      </c>
      <c r="BT6" s="65">
        <f t="shared" si="6"/>
        <v>37536</v>
      </c>
      <c r="BU6" s="65">
        <f t="shared" si="6"/>
        <v>27224</v>
      </c>
      <c r="BV6" s="65">
        <f t="shared" si="6"/>
        <v>37773</v>
      </c>
      <c r="BW6" s="65">
        <f t="shared" si="6"/>
        <v>33351</v>
      </c>
      <c r="BX6" s="65">
        <f t="shared" si="6"/>
        <v>18755</v>
      </c>
      <c r="BY6" s="65">
        <f t="shared" si="6"/>
        <v>16100</v>
      </c>
      <c r="BZ6" s="65">
        <f t="shared" si="6"/>
        <v>-74.8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106</v>
      </c>
      <c r="CM6" s="63">
        <f t="shared" ref="CM6:CN6" si="7">CM8</f>
        <v>11000</v>
      </c>
      <c r="CN6" s="63">
        <f t="shared" si="7"/>
        <v>626330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106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320.39999999999998</v>
      </c>
      <c r="DF6" s="64">
        <f t="shared" si="8"/>
        <v>243</v>
      </c>
      <c r="DG6" s="64">
        <f t="shared" si="8"/>
        <v>193.1</v>
      </c>
      <c r="DH6" s="64">
        <f t="shared" si="8"/>
        <v>163.69999999999999</v>
      </c>
      <c r="DI6" s="64">
        <f t="shared" si="8"/>
        <v>117.8</v>
      </c>
      <c r="DJ6" s="61" t="str">
        <f>IF(DJ8="-","",IF(DJ8="-","【-】","【"&amp;SUBSTITUTE(TEXT(DJ8,"#,##0.0"),"-","△")&amp;"】"))</f>
        <v>【183.4】</v>
      </c>
      <c r="DK6" s="64">
        <f>IF(DK8="-",NA(),DK8)</f>
        <v>302.39999999999998</v>
      </c>
      <c r="DL6" s="64">
        <f t="shared" ref="DL6:DT6" si="9">IF(DL8="-",NA(),DL8)</f>
        <v>325.10000000000002</v>
      </c>
      <c r="DM6" s="64">
        <f t="shared" si="9"/>
        <v>336.7</v>
      </c>
      <c r="DN6" s="64">
        <f t="shared" si="9"/>
        <v>341.7</v>
      </c>
      <c r="DO6" s="64">
        <f t="shared" si="9"/>
        <v>238.5</v>
      </c>
      <c r="DP6" s="64">
        <f t="shared" si="9"/>
        <v>184.7</v>
      </c>
      <c r="DQ6" s="64">
        <f t="shared" si="9"/>
        <v>184.1</v>
      </c>
      <c r="DR6" s="64">
        <f t="shared" si="9"/>
        <v>188.2</v>
      </c>
      <c r="DS6" s="64">
        <f t="shared" si="9"/>
        <v>184.2</v>
      </c>
      <c r="DT6" s="64">
        <f t="shared" si="9"/>
        <v>153.80000000000001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107</v>
      </c>
      <c r="B7" s="60">
        <f t="shared" ref="B7:X7" si="10">B8</f>
        <v>2020</v>
      </c>
      <c r="C7" s="60">
        <f t="shared" si="10"/>
        <v>401307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福岡県　福岡市</v>
      </c>
      <c r="I7" s="60" t="str">
        <f t="shared" si="10"/>
        <v>天神中央公園駐車場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35</v>
      </c>
      <c r="S7" s="62" t="str">
        <f t="shared" si="10"/>
        <v>商業施設</v>
      </c>
      <c r="T7" s="62" t="str">
        <f t="shared" si="10"/>
        <v>有</v>
      </c>
      <c r="U7" s="63">
        <f t="shared" si="10"/>
        <v>11963</v>
      </c>
      <c r="V7" s="63">
        <f t="shared" si="10"/>
        <v>247</v>
      </c>
      <c r="W7" s="63">
        <f t="shared" si="10"/>
        <v>400</v>
      </c>
      <c r="X7" s="62" t="str">
        <f t="shared" si="10"/>
        <v>代行制</v>
      </c>
      <c r="Y7" s="64">
        <f>Y8</f>
        <v>177</v>
      </c>
      <c r="Z7" s="64">
        <f t="shared" ref="Z7:AH7" si="11">Z8</f>
        <v>210.1</v>
      </c>
      <c r="AA7" s="64">
        <f t="shared" si="11"/>
        <v>184.7</v>
      </c>
      <c r="AB7" s="64">
        <f t="shared" si="11"/>
        <v>127.9</v>
      </c>
      <c r="AC7" s="64">
        <f t="shared" si="11"/>
        <v>124.4</v>
      </c>
      <c r="AD7" s="64">
        <f t="shared" si="11"/>
        <v>206.5</v>
      </c>
      <c r="AE7" s="64">
        <f t="shared" si="11"/>
        <v>124.4</v>
      </c>
      <c r="AF7" s="64">
        <f t="shared" si="11"/>
        <v>126.3</v>
      </c>
      <c r="AG7" s="64">
        <f t="shared" si="11"/>
        <v>121.8</v>
      </c>
      <c r="AH7" s="64">
        <f t="shared" si="11"/>
        <v>100.6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17.100000000000001</v>
      </c>
      <c r="AP7" s="64">
        <f t="shared" si="12"/>
        <v>16.899999999999999</v>
      </c>
      <c r="AQ7" s="64">
        <f t="shared" si="12"/>
        <v>12.1</v>
      </c>
      <c r="AR7" s="64">
        <f t="shared" si="12"/>
        <v>6.5</v>
      </c>
      <c r="AS7" s="64">
        <f t="shared" si="12"/>
        <v>9.8000000000000007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158</v>
      </c>
      <c r="BA7" s="65">
        <f t="shared" si="13"/>
        <v>117</v>
      </c>
      <c r="BB7" s="65">
        <f t="shared" si="13"/>
        <v>96</v>
      </c>
      <c r="BC7" s="65">
        <f t="shared" si="13"/>
        <v>37</v>
      </c>
      <c r="BD7" s="65">
        <f t="shared" si="13"/>
        <v>9617</v>
      </c>
      <c r="BE7" s="63"/>
      <c r="BF7" s="64">
        <f>BF8</f>
        <v>43.5</v>
      </c>
      <c r="BG7" s="64">
        <f t="shared" ref="BG7:BO7" si="14">BG8</f>
        <v>57.8</v>
      </c>
      <c r="BH7" s="64">
        <f t="shared" si="14"/>
        <v>50.2</v>
      </c>
      <c r="BI7" s="64">
        <f t="shared" si="14"/>
        <v>27.1</v>
      </c>
      <c r="BJ7" s="64">
        <f t="shared" si="14"/>
        <v>25.8</v>
      </c>
      <c r="BK7" s="64">
        <f t="shared" si="14"/>
        <v>15</v>
      </c>
      <c r="BL7" s="64">
        <f t="shared" si="14"/>
        <v>11.7</v>
      </c>
      <c r="BM7" s="64">
        <f t="shared" si="14"/>
        <v>9.6</v>
      </c>
      <c r="BN7" s="64">
        <f t="shared" si="14"/>
        <v>2.2000000000000002</v>
      </c>
      <c r="BO7" s="64">
        <f t="shared" si="14"/>
        <v>-74.8</v>
      </c>
      <c r="BP7" s="61"/>
      <c r="BQ7" s="65">
        <f>BQ8</f>
        <v>94133</v>
      </c>
      <c r="BR7" s="65">
        <f t="shared" ref="BR7:BZ7" si="15">BR8</f>
        <v>115194</v>
      </c>
      <c r="BS7" s="65">
        <f t="shared" si="15"/>
        <v>104403</v>
      </c>
      <c r="BT7" s="65">
        <f t="shared" si="15"/>
        <v>37536</v>
      </c>
      <c r="BU7" s="65">
        <f t="shared" si="15"/>
        <v>27224</v>
      </c>
      <c r="BV7" s="65">
        <f t="shared" si="15"/>
        <v>37773</v>
      </c>
      <c r="BW7" s="65">
        <f t="shared" si="15"/>
        <v>33351</v>
      </c>
      <c r="BX7" s="65">
        <f t="shared" si="15"/>
        <v>18755</v>
      </c>
      <c r="BY7" s="65">
        <f t="shared" si="15"/>
        <v>16100</v>
      </c>
      <c r="BZ7" s="65">
        <f t="shared" si="15"/>
        <v>-74.8</v>
      </c>
      <c r="CA7" s="63"/>
      <c r="CB7" s="64" t="s">
        <v>108</v>
      </c>
      <c r="CC7" s="64" t="s">
        <v>108</v>
      </c>
      <c r="CD7" s="64" t="s">
        <v>108</v>
      </c>
      <c r="CE7" s="64" t="s">
        <v>108</v>
      </c>
      <c r="CF7" s="64" t="s">
        <v>108</v>
      </c>
      <c r="CG7" s="64" t="s">
        <v>108</v>
      </c>
      <c r="CH7" s="64" t="s">
        <v>108</v>
      </c>
      <c r="CI7" s="64" t="s">
        <v>108</v>
      </c>
      <c r="CJ7" s="64" t="s">
        <v>108</v>
      </c>
      <c r="CK7" s="64" t="s">
        <v>106</v>
      </c>
      <c r="CL7" s="61"/>
      <c r="CM7" s="63">
        <f>CM8</f>
        <v>11000</v>
      </c>
      <c r="CN7" s="63">
        <f>CN8</f>
        <v>626330</v>
      </c>
      <c r="CO7" s="64" t="s">
        <v>108</v>
      </c>
      <c r="CP7" s="64" t="s">
        <v>108</v>
      </c>
      <c r="CQ7" s="64" t="s">
        <v>108</v>
      </c>
      <c r="CR7" s="64" t="s">
        <v>108</v>
      </c>
      <c r="CS7" s="64" t="s">
        <v>108</v>
      </c>
      <c r="CT7" s="64" t="s">
        <v>108</v>
      </c>
      <c r="CU7" s="64" t="s">
        <v>108</v>
      </c>
      <c r="CV7" s="64" t="s">
        <v>108</v>
      </c>
      <c r="CW7" s="64" t="s">
        <v>108</v>
      </c>
      <c r="CX7" s="64" t="s">
        <v>106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320.39999999999998</v>
      </c>
      <c r="DF7" s="64">
        <f t="shared" si="16"/>
        <v>243</v>
      </c>
      <c r="DG7" s="64">
        <f t="shared" si="16"/>
        <v>193.1</v>
      </c>
      <c r="DH7" s="64">
        <f t="shared" si="16"/>
        <v>163.69999999999999</v>
      </c>
      <c r="DI7" s="64">
        <f t="shared" si="16"/>
        <v>117.8</v>
      </c>
      <c r="DJ7" s="61"/>
      <c r="DK7" s="64">
        <f>DK8</f>
        <v>302.39999999999998</v>
      </c>
      <c r="DL7" s="64">
        <f t="shared" ref="DL7:DT7" si="17">DL8</f>
        <v>325.10000000000002</v>
      </c>
      <c r="DM7" s="64">
        <f t="shared" si="17"/>
        <v>336.7</v>
      </c>
      <c r="DN7" s="64">
        <f t="shared" si="17"/>
        <v>341.7</v>
      </c>
      <c r="DO7" s="64">
        <f t="shared" si="17"/>
        <v>238.5</v>
      </c>
      <c r="DP7" s="64">
        <f t="shared" si="17"/>
        <v>184.7</v>
      </c>
      <c r="DQ7" s="64">
        <f t="shared" si="17"/>
        <v>184.1</v>
      </c>
      <c r="DR7" s="64">
        <f t="shared" si="17"/>
        <v>188.2</v>
      </c>
      <c r="DS7" s="64">
        <f t="shared" si="17"/>
        <v>184.2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2020</v>
      </c>
      <c r="C8" s="67">
        <v>401307</v>
      </c>
      <c r="D8" s="67">
        <v>47</v>
      </c>
      <c r="E8" s="67">
        <v>14</v>
      </c>
      <c r="F8" s="67">
        <v>0</v>
      </c>
      <c r="G8" s="67">
        <v>5</v>
      </c>
      <c r="H8" s="67" t="s">
        <v>109</v>
      </c>
      <c r="I8" s="67" t="s">
        <v>110</v>
      </c>
      <c r="J8" s="67" t="s">
        <v>111</v>
      </c>
      <c r="K8" s="67" t="s">
        <v>112</v>
      </c>
      <c r="L8" s="67" t="s">
        <v>113</v>
      </c>
      <c r="M8" s="67" t="s">
        <v>125</v>
      </c>
      <c r="N8" s="67" t="s">
        <v>114</v>
      </c>
      <c r="O8" s="68" t="s">
        <v>115</v>
      </c>
      <c r="P8" s="69" t="s">
        <v>116</v>
      </c>
      <c r="Q8" s="69" t="s">
        <v>126</v>
      </c>
      <c r="R8" s="70">
        <v>35</v>
      </c>
      <c r="S8" s="69" t="s">
        <v>117</v>
      </c>
      <c r="T8" s="69" t="s">
        <v>118</v>
      </c>
      <c r="U8" s="70">
        <v>11963</v>
      </c>
      <c r="V8" s="70">
        <v>247</v>
      </c>
      <c r="W8" s="70">
        <v>400</v>
      </c>
      <c r="X8" s="69" t="s">
        <v>119</v>
      </c>
      <c r="Y8" s="71">
        <v>177</v>
      </c>
      <c r="Z8" s="71">
        <v>210.1</v>
      </c>
      <c r="AA8" s="71">
        <v>184.7</v>
      </c>
      <c r="AB8" s="71">
        <v>127.9</v>
      </c>
      <c r="AC8" s="71">
        <v>124.4</v>
      </c>
      <c r="AD8" s="71">
        <v>206.5</v>
      </c>
      <c r="AE8" s="71">
        <v>124.4</v>
      </c>
      <c r="AF8" s="71">
        <v>126.3</v>
      </c>
      <c r="AG8" s="71">
        <v>121.8</v>
      </c>
      <c r="AH8" s="71">
        <v>100.6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17.100000000000001</v>
      </c>
      <c r="AP8" s="71">
        <v>16.899999999999999</v>
      </c>
      <c r="AQ8" s="71">
        <v>12.1</v>
      </c>
      <c r="AR8" s="71">
        <v>6.5</v>
      </c>
      <c r="AS8" s="71">
        <v>9.8000000000000007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158</v>
      </c>
      <c r="BA8" s="72">
        <v>117</v>
      </c>
      <c r="BB8" s="72">
        <v>96</v>
      </c>
      <c r="BC8" s="72">
        <v>37</v>
      </c>
      <c r="BD8" s="72">
        <v>9617</v>
      </c>
      <c r="BE8" s="72">
        <v>2345</v>
      </c>
      <c r="BF8" s="71">
        <v>43.5</v>
      </c>
      <c r="BG8" s="71">
        <v>57.8</v>
      </c>
      <c r="BH8" s="71">
        <v>50.2</v>
      </c>
      <c r="BI8" s="71">
        <v>27.1</v>
      </c>
      <c r="BJ8" s="71">
        <v>25.8</v>
      </c>
      <c r="BK8" s="71">
        <v>15</v>
      </c>
      <c r="BL8" s="71">
        <v>11.7</v>
      </c>
      <c r="BM8" s="71">
        <v>9.6</v>
      </c>
      <c r="BN8" s="71">
        <v>2.2000000000000002</v>
      </c>
      <c r="BO8" s="71">
        <v>-74.8</v>
      </c>
      <c r="BP8" s="68">
        <v>-65.900000000000006</v>
      </c>
      <c r="BQ8" s="72">
        <v>94133</v>
      </c>
      <c r="BR8" s="72">
        <v>115194</v>
      </c>
      <c r="BS8" s="72">
        <v>104403</v>
      </c>
      <c r="BT8" s="73">
        <v>37536</v>
      </c>
      <c r="BU8" s="73">
        <v>27224</v>
      </c>
      <c r="BV8" s="72">
        <v>37773</v>
      </c>
      <c r="BW8" s="72">
        <v>33351</v>
      </c>
      <c r="BX8" s="72">
        <v>18755</v>
      </c>
      <c r="BY8" s="72">
        <v>16100</v>
      </c>
      <c r="BZ8" s="72">
        <v>-74.8</v>
      </c>
      <c r="CA8" s="70">
        <v>3932</v>
      </c>
      <c r="CB8" s="71" t="s">
        <v>113</v>
      </c>
      <c r="CC8" s="71" t="s">
        <v>113</v>
      </c>
      <c r="CD8" s="71" t="s">
        <v>113</v>
      </c>
      <c r="CE8" s="71" t="s">
        <v>113</v>
      </c>
      <c r="CF8" s="71" t="s">
        <v>113</v>
      </c>
      <c r="CG8" s="71" t="s">
        <v>113</v>
      </c>
      <c r="CH8" s="71" t="s">
        <v>113</v>
      </c>
      <c r="CI8" s="71" t="s">
        <v>113</v>
      </c>
      <c r="CJ8" s="71" t="s">
        <v>113</v>
      </c>
      <c r="CK8" s="71" t="s">
        <v>113</v>
      </c>
      <c r="CL8" s="68" t="s">
        <v>113</v>
      </c>
      <c r="CM8" s="70">
        <v>11000</v>
      </c>
      <c r="CN8" s="70">
        <v>626330</v>
      </c>
      <c r="CO8" s="71" t="s">
        <v>113</v>
      </c>
      <c r="CP8" s="71" t="s">
        <v>113</v>
      </c>
      <c r="CQ8" s="71" t="s">
        <v>113</v>
      </c>
      <c r="CR8" s="71" t="s">
        <v>113</v>
      </c>
      <c r="CS8" s="71" t="s">
        <v>113</v>
      </c>
      <c r="CT8" s="71" t="s">
        <v>113</v>
      </c>
      <c r="CU8" s="71" t="s">
        <v>113</v>
      </c>
      <c r="CV8" s="71" t="s">
        <v>113</v>
      </c>
      <c r="CW8" s="71" t="s">
        <v>113</v>
      </c>
      <c r="CX8" s="71" t="s">
        <v>113</v>
      </c>
      <c r="CY8" s="68" t="s">
        <v>113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320.39999999999998</v>
      </c>
      <c r="DF8" s="71">
        <v>243</v>
      </c>
      <c r="DG8" s="71">
        <v>193.1</v>
      </c>
      <c r="DH8" s="71">
        <v>163.69999999999999</v>
      </c>
      <c r="DI8" s="71">
        <v>117.8</v>
      </c>
      <c r="DJ8" s="68">
        <v>183.4</v>
      </c>
      <c r="DK8" s="71">
        <v>302.39999999999998</v>
      </c>
      <c r="DL8" s="71">
        <v>325.10000000000002</v>
      </c>
      <c r="DM8" s="71">
        <v>336.7</v>
      </c>
      <c r="DN8" s="71">
        <v>341.7</v>
      </c>
      <c r="DO8" s="71">
        <v>238.5</v>
      </c>
      <c r="DP8" s="71">
        <v>184.7</v>
      </c>
      <c r="DQ8" s="71">
        <v>184.1</v>
      </c>
      <c r="DR8" s="71">
        <v>188.2</v>
      </c>
      <c r="DS8" s="71">
        <v>184.2</v>
      </c>
      <c r="DT8" s="71">
        <v>153.80000000000001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120</v>
      </c>
      <c r="C10" s="78" t="s">
        <v>121</v>
      </c>
      <c r="D10" s="78" t="s">
        <v>122</v>
      </c>
      <c r="E10" s="78" t="s">
        <v>123</v>
      </c>
      <c r="F10" s="78" t="s">
        <v>124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FINE_User</cp:lastModifiedBy>
  <cp:lastPrinted>2022-02-01T05:40:13Z</cp:lastPrinted>
  <dcterms:created xsi:type="dcterms:W3CDTF">2021-12-17T06:08:52Z</dcterms:created>
  <dcterms:modified xsi:type="dcterms:W3CDTF">2022-02-01T05:40:14Z</dcterms:modified>
  <cp:category/>
</cp:coreProperties>
</file>