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Z:\2021年度\業務別\300　決算関係\310　決算\002 企業決算\01_照会・回答\01 照会\【R4.1.5】公営企業に係る経営比較分析表（令和２年度決算）の分析等について（依頼）\03_各課回答\水道局\"/>
    </mc:Choice>
  </mc:AlternateContent>
  <xr:revisionPtr revIDLastSave="0" documentId="8_{CC25E8BA-EED3-4643-A525-3DED9E5AF39E}" xr6:coauthVersionLast="45" xr6:coauthVersionMax="45" xr10:uidLastSave="{00000000-0000-0000-0000-000000000000}"/>
  <workbookProtection workbookAlgorithmName="SHA-512" workbookHashValue="K83WqI++bZy4DIscqLXVnzF9chWcBidd2fqxHHji0haPnbFpNb5J1dnPGZzrx3darG6bUetRYDRyC8qR8N9QUA==" workbookSaltValue="ySfRgRbJBKuCxyW6E9hcU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BB10" i="4"/>
  <c r="W10" i="4"/>
  <c r="P10" i="4"/>
  <c r="BB8" i="4"/>
  <c r="AT8" i="4"/>
  <c r="AD8" i="4"/>
  <c r="W8" i="4"/>
  <c r="B8" i="4"/>
  <c r="B6" i="4"/>
</calcChain>
</file>

<file path=xl/sharedStrings.xml><?xml version="1.0" encoding="utf-8"?>
<sst xmlns="http://schemas.openxmlformats.org/spreadsheetml/2006/main" count="231" uniqueCount="119">
  <si>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</si>
  <si>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</si>
  <si>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</si>
  <si>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</si>
  <si>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</si>
  <si>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</si>
  <si>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</si>
  <si>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</si>
  <si>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</si>
  <si>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</si>
  <si>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</si>
  <si>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</si>
  <si>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</si>
  <si>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</si>
  <si>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</si>
  <si>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</si>
  <si>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</si>
  <si>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</si>
  <si>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</si>
  <si>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</si>
  <si>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</si>
  <si>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</si>
  <si>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</si>
  <si>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</si>
  <si>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</si>
  <si>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</si>
  <si>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</si>
  <si>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</si>
  <si>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</si>
  <si>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</si>
  <si>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</si>
  <si>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</si>
  <si>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</si>
  <si>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</si>
  <si>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</si>
  <si>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</si>
  <si>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</si>
  <si>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</si>
  <si>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</si>
  <si>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</si>
  <si>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</si>
  <si>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</si>
  <si>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</si>
  <si>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</si>
  <si>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</si>
  <si>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</si>
  <si>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</si>
  <si>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</si>
  <si>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</si>
  <si>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</si>
  <si>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</si>
  <si>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</si>
  <si>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</si>
  <si>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</si>
  <si>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</si>
  <si>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</si>
  <si>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</si>
  <si>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</si>
  <si>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</si>
  <si>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</si>
  <si>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</si>
  <si>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</si>
  <si>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</si>
  <si>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</si>
  <si>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</si>
  <si>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</si>
  <si>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</si>
  <si>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</si>
  <si>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</si>
  <si>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</si>
  <si>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</si>
  <si>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</si>
  <si>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</si>
  <si>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</si>
  <si>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</si>
  <si>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</si>
  <si>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</si>
  <si>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</si>
  <si>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</si>
  <si>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</si>
  <si>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</si>
  <si>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</si>
  <si>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</si>
  <si>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</si>
  <si>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</si>
  <si>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</si>
  <si>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</si>
  <si>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</si>
  <si>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</si>
  <si>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</si>
  <si>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</si>
  <si>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</si>
  <si>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</si>
  <si>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</si>
  <si>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</si>
  <si>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</si>
  <si>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熊本市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</si>
  <si>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</si>
  <si>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</si>
  <si>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</si>
  <si>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</si>
  <si>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</si>
  <si>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</si>
  <si>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</si>
  <si>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</si>
  <si>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</si>
  <si>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</si>
  <si>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</si>
  <si>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</si>
  <si>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</si>
  <si>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</si>
  <si>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</si>
  <si>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</si>
  <si>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</si>
  <si>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</si>
  <si>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</si>
  <si>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  ①有形固定資産減価償却率や②管渠老朽化率は、法定耐用年数に近い資産が少ないことにより、類似団体平均や全国平均に比べて数値が低くなっています。
　今後は、標準耐用年数を超過する管きょ施設が年々増加することから、中長期的な視点で計画的な点検調査や改築等による維持管理の充実を図るとともに、ストックマネジメント計画に基づき、効率的な改築更新を実施する予定としております。</t>
    <phoneticPr fontId="4"/>
  </si>
  <si>
    <r>
      <t>　①経常収支比率は、100％以上で推移し類似団体平均値よりも高く良好な値を示しています。平成28年度に震災の影響により大きく低下し</t>
    </r>
    <r>
      <rPr>
        <sz val="11"/>
        <rFont val="ＭＳ ゴシック"/>
        <family val="3"/>
        <charset val="128"/>
      </rPr>
      <t>た後回復傾向にありましたが、令和2年度はコロナ禍の影響から低下しています。</t>
    </r>
    <r>
      <rPr>
        <sz val="11"/>
        <color theme="1"/>
        <rFont val="ＭＳ ゴシック"/>
        <family val="3"/>
        <charset val="128"/>
      </rPr>
      <t xml:space="preserve">
　②累積欠損金比率は、平成20年度以降欠損金を計上していません。
　③流動比率は、類似団体平均や全国平均を大きく上回っており良好な状態を示しています。
　④企業債残高対事業規模比率は、令和2年度は前年度より上昇していますが、企業債の着実な償還により全体として下落傾向にあります。
　⑤経費回収率は、平成28年度から100%を下回っています。これは、汚水処理に要する費用を使用料で賄えていないことを表しています。
　⑥汚水処理原価は、全国平均や類似団体平均を上回っています。
　⑦施設利用率は、70％弱でほぼ横ばいの状態であり、類似団体平均や全国平均よりも高い数値であるため、施設が効率的に利用されているといえます。
　⑧水洗化率は、類似団体平均よりも低いですが、概ね着実に伸びているところです。</t>
    </r>
    <rPh sb="79" eb="81">
      <t>レイワ</t>
    </rPh>
    <rPh sb="82" eb="84">
      <t>ネンド</t>
    </rPh>
    <rPh sb="88" eb="89">
      <t>カ</t>
    </rPh>
    <rPh sb="90" eb="92">
      <t>エイキョウ</t>
    </rPh>
    <rPh sb="94" eb="96">
      <t>テイカ</t>
    </rPh>
    <phoneticPr fontId="4"/>
  </si>
  <si>
    <t>　平成29年度以降、一部の指標に平成28年熊本地震の影響が残るものの、経営の健全性・効率性の多くの指標は回復基調にありました。しかし、令和2年度はコロナ禍の影響による減収から、収支が悪化しました。
　今後も、人口の減少や節水機器の高性能化などにより、更なる使用料収入の減少が見込まれるなど、経営環境はより一層厳しさを増すことが予想されます。
　そのような中、将来にわたり上質なサービスを提供するために、令和元年度に中長期的な経営の基本計画である「熊本市上下水道事業経営戦略」を策定し、これからの人口減少社会を見据え、持続可能な経営基盤を確立していくため、計画に沿った事業運営に取り組んでまいります。</t>
    <rPh sb="16" eb="18">
      <t>ヘイセイ</t>
    </rPh>
    <rPh sb="67" eb="69">
      <t>レイワ</t>
    </rPh>
    <rPh sb="70" eb="72">
      <t>ネンド</t>
    </rPh>
    <rPh sb="76" eb="77">
      <t>カ</t>
    </rPh>
    <rPh sb="78" eb="80">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</si>
</sst>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0.13</c:v>
                </c:pt>
                <c:pt idx="1">
                  <c:v>0.1</c:v>
                </c:pt>
                <c:pt idx="2">
                  <c:v>0.11</c:v>
                </c:pt>
                <c:pt idx="3">
                  <c:v>0.06</c:v>
                </c:pt>
                <c:pt idx="4">
                  <c:v>0.03</c:v>
                </c:pt>
              </c:numCache>
            </c:numRef>
          </c:val>
          <c:extLst>
            <c:ext xmlns:c16="http://schemas.microsoft.com/office/drawing/2014/chart" uri="{C3380CC4-5D6E-409C-BE32-E72D297353CC}">
              <c16:uniqueId val="{00000000-68F9-456D-A012-F54D96A541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c:ext xmlns:c16="http://schemas.microsoft.com/office/drawing/2014/chart" uri="{C3380CC4-5D6E-409C-BE32-E72D297353CC}">
              <c16:uniqueId val="{00000001-68F9-456D-A012-F54D96A541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70.86</c:v>
                </c:pt>
                <c:pt idx="1">
                  <c:v>71.069999999999993</c:v>
                </c:pt>
                <c:pt idx="2">
                  <c:v>70.14</c:v>
                </c:pt>
                <c:pt idx="3">
                  <c:v>69.34</c:v>
                </c:pt>
                <c:pt idx="4">
                  <c:v>69.08</c:v>
                </c:pt>
              </c:numCache>
            </c:numRef>
          </c:val>
          <c:extLst>
            <c:ext xmlns:c16="http://schemas.microsoft.com/office/drawing/2014/chart" uri="{C3380CC4-5D6E-409C-BE32-E72D297353CC}">
              <c16:uniqueId val="{00000000-A079-4D49-B3F1-A840E5C6D3D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c:ext xmlns:c16="http://schemas.microsoft.com/office/drawing/2014/chart" uri="{C3380CC4-5D6E-409C-BE32-E72D297353CC}">
              <c16:uniqueId val="{00000001-A079-4D49-B3F1-A840E5C6D3D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97.15</c:v>
                </c:pt>
                <c:pt idx="1">
                  <c:v>97.22</c:v>
                </c:pt>
                <c:pt idx="2">
                  <c:v>97.26</c:v>
                </c:pt>
                <c:pt idx="3">
                  <c:v>97.33</c:v>
                </c:pt>
                <c:pt idx="4">
                  <c:v>97.4</c:v>
                </c:pt>
              </c:numCache>
            </c:numRef>
          </c:val>
          <c:extLst>
            <c:ext xmlns:c16="http://schemas.microsoft.com/office/drawing/2014/chart" uri="{C3380CC4-5D6E-409C-BE32-E72D297353CC}">
              <c16:uniqueId val="{00000000-5609-495C-B01C-B17A22F4B3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c:ext xmlns:c16="http://schemas.microsoft.com/office/drawing/2014/chart" uri="{C3380CC4-5D6E-409C-BE32-E72D297353CC}">
              <c16:uniqueId val="{00000001-5609-495C-B01C-B17A22F4B3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109.08</c:v>
                </c:pt>
                <c:pt idx="1">
                  <c:v>110.74</c:v>
                </c:pt>
                <c:pt idx="2">
                  <c:v>111.34</c:v>
                </c:pt>
                <c:pt idx="3">
                  <c:v>111.54</c:v>
                </c:pt>
                <c:pt idx="4">
                  <c:v>110.09</c:v>
                </c:pt>
              </c:numCache>
            </c:numRef>
          </c:val>
          <c:extLst>
            <c:ext xmlns:c16="http://schemas.microsoft.com/office/drawing/2014/chart" uri="{C3380CC4-5D6E-409C-BE32-E72D297353CC}">
              <c16:uniqueId val="{00000000-AC3D-4341-9273-65C58B121F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c:ext xmlns:c16="http://schemas.microsoft.com/office/drawing/2014/chart" uri="{C3380CC4-5D6E-409C-BE32-E72D297353CC}">
              <c16:uniqueId val="{00000001-AC3D-4341-9273-65C58B121F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31.64</c:v>
                </c:pt>
                <c:pt idx="1">
                  <c:v>33.4</c:v>
                </c:pt>
                <c:pt idx="2">
                  <c:v>34.880000000000003</c:v>
                </c:pt>
                <c:pt idx="3">
                  <c:v>36.33</c:v>
                </c:pt>
                <c:pt idx="4">
                  <c:v>37.65</c:v>
                </c:pt>
              </c:numCache>
            </c:numRef>
          </c:val>
          <c:extLst>
            <c:ext xmlns:c16="http://schemas.microsoft.com/office/drawing/2014/chart" uri="{C3380CC4-5D6E-409C-BE32-E72D297353CC}">
              <c16:uniqueId val="{00000000-DC29-4624-9C0E-631C5C1FCE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c:ext xmlns:c16="http://schemas.microsoft.com/office/drawing/2014/chart" uri="{C3380CC4-5D6E-409C-BE32-E72D297353CC}">
              <c16:uniqueId val="{00000001-DC29-4624-9C0E-631C5C1FCE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3.33</c:v>
                </c:pt>
                <c:pt idx="1">
                  <c:v>3.7</c:v>
                </c:pt>
                <c:pt idx="2">
                  <c:v>4.09</c:v>
                </c:pt>
                <c:pt idx="3">
                  <c:v>4.49</c:v>
                </c:pt>
                <c:pt idx="4">
                  <c:v>5.3</c:v>
                </c:pt>
              </c:numCache>
            </c:numRef>
          </c:val>
          <c:extLst>
            <c:ext xmlns:c16="http://schemas.microsoft.com/office/drawing/2014/chart" uri="{C3380CC4-5D6E-409C-BE32-E72D297353CC}">
              <c16:uniqueId val="{00000000-E547-4168-B018-7BC4C24CA9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c:ext xmlns:c16="http://schemas.microsoft.com/office/drawing/2014/chart" uri="{C3380CC4-5D6E-409C-BE32-E72D297353CC}">
              <c16:uniqueId val="{00000001-E547-4168-B018-7BC4C24CA9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D0-46FE-93D1-C21EF8F5203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c:ext xmlns:c16="http://schemas.microsoft.com/office/drawing/2014/chart" uri="{C3380CC4-5D6E-409C-BE32-E72D297353CC}">
              <c16:uniqueId val="{00000001-E8D0-46FE-93D1-C21EF8F5203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98.95</c:v>
                </c:pt>
                <c:pt idx="1">
                  <c:v>107.62</c:v>
                </c:pt>
                <c:pt idx="2">
                  <c:v>113.82</c:v>
                </c:pt>
                <c:pt idx="3">
                  <c:v>121.61</c:v>
                </c:pt>
                <c:pt idx="4">
                  <c:v>112.77</c:v>
                </c:pt>
              </c:numCache>
            </c:numRef>
          </c:val>
          <c:extLst>
            <c:ext xmlns:c16="http://schemas.microsoft.com/office/drawing/2014/chart" uri="{C3380CC4-5D6E-409C-BE32-E72D297353CC}">
              <c16:uniqueId val="{00000000-CBB8-417A-9E52-2D2785DD8B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c:ext xmlns:c16="http://schemas.microsoft.com/office/drawing/2014/chart" uri="{C3380CC4-5D6E-409C-BE32-E72D297353CC}">
              <c16:uniqueId val="{00000001-CBB8-417A-9E52-2D2785DD8B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743.02</c:v>
                </c:pt>
                <c:pt idx="1">
                  <c:v>676.61</c:v>
                </c:pt>
                <c:pt idx="2">
                  <c:v>668.73</c:v>
                </c:pt>
                <c:pt idx="3">
                  <c:v>675.22</c:v>
                </c:pt>
                <c:pt idx="4">
                  <c:v>685.7</c:v>
                </c:pt>
              </c:numCache>
            </c:numRef>
          </c:val>
          <c:extLst>
            <c:ext xmlns:c16="http://schemas.microsoft.com/office/drawing/2014/chart" uri="{C3380CC4-5D6E-409C-BE32-E72D297353CC}">
              <c16:uniqueId val="{00000000-9A16-4EC1-B3AA-A4C8559E95B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c:ext xmlns:c16="http://schemas.microsoft.com/office/drawing/2014/chart" uri="{C3380CC4-5D6E-409C-BE32-E72D297353CC}">
              <c16:uniqueId val="{00000001-9A16-4EC1-B3AA-A4C8559E95B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96.39</c:v>
                </c:pt>
                <c:pt idx="1">
                  <c:v>97.26</c:v>
                </c:pt>
                <c:pt idx="2">
                  <c:v>96.92</c:v>
                </c:pt>
                <c:pt idx="3">
                  <c:v>96.5</c:v>
                </c:pt>
                <c:pt idx="4">
                  <c:v>94.43</c:v>
                </c:pt>
              </c:numCache>
            </c:numRef>
          </c:val>
          <c:extLst>
            <c:ext xmlns:c16="http://schemas.microsoft.com/office/drawing/2014/chart" uri="{C3380CC4-5D6E-409C-BE32-E72D297353CC}">
              <c16:uniqueId val="{00000000-61D7-41D0-94CD-02044388B11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c:ext xmlns:c16="http://schemas.microsoft.com/office/drawing/2014/chart" uri="{C3380CC4-5D6E-409C-BE32-E72D297353CC}">
              <c16:uniqueId val="{00000001-61D7-41D0-94CD-02044388B11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150.83000000000001</c:v>
                </c:pt>
                <c:pt idx="1">
                  <c:v>150</c:v>
                </c:pt>
                <c:pt idx="2">
                  <c:v>150</c:v>
                </c:pt>
                <c:pt idx="3">
                  <c:v>150</c:v>
                </c:pt>
                <c:pt idx="4">
                  <c:v>150</c:v>
                </c:pt>
              </c:numCache>
            </c:numRef>
          </c:val>
          <c:extLst>
            <c:ext xmlns:c16="http://schemas.microsoft.com/office/drawing/2014/chart" uri="{C3380CC4-5D6E-409C-BE32-E72D297353CC}">
              <c16:uniqueId val="{00000000-6376-45C9-8E34-52C9B39904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c:ext xmlns:c16="http://schemas.microsoft.com/office/drawing/2014/chart" uri="{C3380CC4-5D6E-409C-BE32-E72D297353CC}">
              <c16:uniqueId val="{00000001-6376-45C9-8E34-52C9B39904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85" zoomScaleNormal="85"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熊本県　熊本市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自治体職員</v>
      </c>
      <c r="AE8" s="73"/>
      <c r="AF8" s="73"/>
      <c r="AG8" s="73"/>
      <c r="AH8" s="73"/>
      <c r="AI8" s="73"/>
      <c r="AJ8" s="73"/>
      <c r="AK8" s="3"/>
      <c r="AL8" s="69">
        <f>データ!S6</f>
        <v>732702</v>
      </c>
      <c r="AM8" s="69"/>
      <c r="AN8" s="69"/>
      <c r="AO8" s="69"/>
      <c r="AP8" s="69"/>
      <c r="AQ8" s="69"/>
      <c r="AR8" s="69"/>
      <c r="AS8" s="69"/>
      <c r="AT8" s="68">
        <f>データ!T6</f>
        <v>390.32</v>
      </c>
      <c r="AU8" s="68"/>
      <c r="AV8" s="68"/>
      <c r="AW8" s="68"/>
      <c r="AX8" s="68"/>
      <c r="AY8" s="68"/>
      <c r="AZ8" s="68"/>
      <c r="BA8" s="68"/>
      <c r="BB8" s="68">
        <f>データ!U6</f>
        <v>1877.18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52.53</v>
      </c>
      <c r="J10" s="68"/>
      <c r="K10" s="68"/>
      <c r="L10" s="68"/>
      <c r="M10" s="68"/>
      <c r="N10" s="68"/>
      <c r="O10" s="68"/>
      <c r="P10" s="68">
        <f>データ!P6</f>
        <v>90.35</v>
      </c>
      <c r="Q10" s="68"/>
      <c r="R10" s="68"/>
      <c r="S10" s="68"/>
      <c r="T10" s="68"/>
      <c r="U10" s="68"/>
      <c r="V10" s="68"/>
      <c r="W10" s="68">
        <f>データ!Q6</f>
        <v>84.96</v>
      </c>
      <c r="X10" s="68"/>
      <c r="Y10" s="68"/>
      <c r="Z10" s="68"/>
      <c r="AA10" s="68"/>
      <c r="AB10" s="68"/>
      <c r="AC10" s="68"/>
      <c r="AD10" s="69">
        <f>データ!R6</f>
        <v>2346</v>
      </c>
      <c r="AE10" s="69"/>
      <c r="AF10" s="69"/>
      <c r="AG10" s="69"/>
      <c r="AH10" s="69"/>
      <c r="AI10" s="69"/>
      <c r="AJ10" s="69"/>
      <c r="AK10" s="2"/>
      <c r="AL10" s="69">
        <f>データ!V6</f>
        <v>660810</v>
      </c>
      <c r="AM10" s="69"/>
      <c r="AN10" s="69"/>
      <c r="AO10" s="69"/>
      <c r="AP10" s="69"/>
      <c r="AQ10" s="69"/>
      <c r="AR10" s="69"/>
      <c r="AS10" s="69"/>
      <c r="AT10" s="68">
        <f>データ!W6</f>
        <v>120.28</v>
      </c>
      <c r="AU10" s="68"/>
      <c r="AV10" s="68"/>
      <c r="AW10" s="68"/>
      <c r="AX10" s="68"/>
      <c r="AY10" s="68"/>
      <c r="AZ10" s="68"/>
      <c r="BA10" s="68"/>
      <c r="BB10" s="68">
        <f>データ!X6</f>
        <v>5493.93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zy3u3bwS/KLpWiWudl2e/5JDmgQ326e4m3bq5LfkYnDxVbsfSoiyn8VSJXPdpmS5FeWZ4j0tWp3ny1OhqrNMcA==" saltValue="/KFn9yH0g4lb5L1GErvo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431001</v>
      </c>
      <c r="D6" s="33">
        <f t="shared" si="3"/>
        <v>46</v>
      </c>
      <c r="E6" s="33">
        <f t="shared" si="3"/>
        <v>17</v>
      </c>
      <c r="F6" s="33">
        <f t="shared" si="3"/>
        <v>1</v>
      </c>
      <c r="G6" s="33">
        <f t="shared" si="3"/>
        <v>0</v>
      </c>
      <c r="H6" s="33" t="str">
        <f t="shared" si="3"/>
        <v>熊本県　熊本市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52.53</v>
      </c>
      <c r="P6" s="34">
        <f t="shared" si="3"/>
        <v>90.35</v>
      </c>
      <c r="Q6" s="34">
        <f t="shared" si="3"/>
        <v>84.96</v>
      </c>
      <c r="R6" s="34">
        <f t="shared" si="3"/>
        <v>2346</v>
      </c>
      <c r="S6" s="34">
        <f t="shared" si="3"/>
        <v>732702</v>
      </c>
      <c r="T6" s="34">
        <f t="shared" si="3"/>
        <v>390.32</v>
      </c>
      <c r="U6" s="34">
        <f t="shared" si="3"/>
        <v>1877.18</v>
      </c>
      <c r="V6" s="34">
        <f t="shared" si="3"/>
        <v>660810</v>
      </c>
      <c r="W6" s="34">
        <f t="shared" si="3"/>
        <v>120.28</v>
      </c>
      <c r="X6" s="34">
        <f t="shared" si="3"/>
        <v>5493.93</v>
      </c>
      <c r="Y6" s="35">
        <f>IF(Y7="",NA(),Y7)</f>
        <v>109.08</v>
      </c>
      <c r="Z6" s="35">
        <f t="shared" ref="Z6:AH6" si="4">IF(Z7="",NA(),Z7)</f>
        <v>110.74</v>
      </c>
      <c r="AA6" s="35">
        <f t="shared" si="4"/>
        <v>111.34</v>
      </c>
      <c r="AB6" s="35">
        <f t="shared" si="4"/>
        <v>111.54</v>
      </c>
      <c r="AC6" s="35">
        <f t="shared" si="4"/>
        <v>110.09</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98.95</v>
      </c>
      <c r="AV6" s="35">
        <f t="shared" ref="AV6:BD6" si="6">IF(AV7="",NA(),AV7)</f>
        <v>107.62</v>
      </c>
      <c r="AW6" s="35">
        <f t="shared" si="6"/>
        <v>113.82</v>
      </c>
      <c r="AX6" s="35">
        <f t="shared" si="6"/>
        <v>121.61</v>
      </c>
      <c r="AY6" s="35">
        <f t="shared" si="6"/>
        <v>112.77</v>
      </c>
      <c r="AZ6" s="35">
        <f t="shared" si="6"/>
        <v>59.45</v>
      </c>
      <c r="BA6" s="35">
        <f t="shared" si="6"/>
        <v>64.94</v>
      </c>
      <c r="BB6" s="35">
        <f t="shared" si="6"/>
        <v>70.08</v>
      </c>
      <c r="BC6" s="35">
        <f t="shared" si="6"/>
        <v>72.92</v>
      </c>
      <c r="BD6" s="35">
        <f t="shared" si="6"/>
        <v>71.39</v>
      </c>
      <c r="BE6" s="34" t="str">
        <f>IF(BE7="","",IF(BE7="-","【-】","【"&amp;SUBSTITUTE(TEXT(BE7,"#,##0.00"),"-","△")&amp;"】"))</f>
        <v>【67.52】</v>
      </c>
      <c r="BF6" s="35">
        <f>IF(BF7="",NA(),BF7)</f>
        <v>743.02</v>
      </c>
      <c r="BG6" s="35">
        <f t="shared" ref="BG6:BO6" si="7">IF(BG7="",NA(),BG7)</f>
        <v>676.61</v>
      </c>
      <c r="BH6" s="35">
        <f t="shared" si="7"/>
        <v>668.73</v>
      </c>
      <c r="BI6" s="35">
        <f t="shared" si="7"/>
        <v>675.22</v>
      </c>
      <c r="BJ6" s="35">
        <f t="shared" si="7"/>
        <v>685.7</v>
      </c>
      <c r="BK6" s="35">
        <f t="shared" si="7"/>
        <v>576.02</v>
      </c>
      <c r="BL6" s="35">
        <f t="shared" si="7"/>
        <v>549.48</v>
      </c>
      <c r="BM6" s="35">
        <f t="shared" si="7"/>
        <v>537.13</v>
      </c>
      <c r="BN6" s="35">
        <f t="shared" si="7"/>
        <v>531.38</v>
      </c>
      <c r="BO6" s="35">
        <f t="shared" si="7"/>
        <v>551.04</v>
      </c>
      <c r="BP6" s="34" t="str">
        <f>IF(BP7="","",IF(BP7="-","【-】","【"&amp;SUBSTITUTE(TEXT(BP7,"#,##0.00"),"-","△")&amp;"】"))</f>
        <v>【705.21】</v>
      </c>
      <c r="BQ6" s="35">
        <f>IF(BQ7="",NA(),BQ7)</f>
        <v>96.39</v>
      </c>
      <c r="BR6" s="35">
        <f t="shared" ref="BR6:BZ6" si="8">IF(BR7="",NA(),BR7)</f>
        <v>97.26</v>
      </c>
      <c r="BS6" s="35">
        <f t="shared" si="8"/>
        <v>96.92</v>
      </c>
      <c r="BT6" s="35">
        <f t="shared" si="8"/>
        <v>96.5</v>
      </c>
      <c r="BU6" s="35">
        <f t="shared" si="8"/>
        <v>94.43</v>
      </c>
      <c r="BV6" s="35">
        <f t="shared" si="8"/>
        <v>113.34</v>
      </c>
      <c r="BW6" s="35">
        <f t="shared" si="8"/>
        <v>113.83</v>
      </c>
      <c r="BX6" s="35">
        <f t="shared" si="8"/>
        <v>112.43</v>
      </c>
      <c r="BY6" s="35">
        <f t="shared" si="8"/>
        <v>110.92</v>
      </c>
      <c r="BZ6" s="35">
        <f t="shared" si="8"/>
        <v>105.67</v>
      </c>
      <c r="CA6" s="34" t="str">
        <f>IF(CA7="","",IF(CA7="-","【-】","【"&amp;SUBSTITUTE(TEXT(CA7,"#,##0.00"),"-","△")&amp;"】"))</f>
        <v>【98.96】</v>
      </c>
      <c r="CB6" s="35">
        <f>IF(CB7="",NA(),CB7)</f>
        <v>150.83000000000001</v>
      </c>
      <c r="CC6" s="35">
        <f t="shared" ref="CC6:CK6" si="9">IF(CC7="",NA(),CC7)</f>
        <v>150</v>
      </c>
      <c r="CD6" s="35">
        <f t="shared" si="9"/>
        <v>150</v>
      </c>
      <c r="CE6" s="35">
        <f t="shared" si="9"/>
        <v>150</v>
      </c>
      <c r="CF6" s="35">
        <f t="shared" si="9"/>
        <v>150</v>
      </c>
      <c r="CG6" s="35">
        <f t="shared" si="9"/>
        <v>117.4</v>
      </c>
      <c r="CH6" s="35">
        <f t="shared" si="9"/>
        <v>116.87</v>
      </c>
      <c r="CI6" s="35">
        <f t="shared" si="9"/>
        <v>118.55</v>
      </c>
      <c r="CJ6" s="35">
        <f t="shared" si="9"/>
        <v>119.33</v>
      </c>
      <c r="CK6" s="35">
        <f t="shared" si="9"/>
        <v>118.72</v>
      </c>
      <c r="CL6" s="34" t="str">
        <f>IF(CL7="","",IF(CL7="-","【-】","【"&amp;SUBSTITUTE(TEXT(CL7,"#,##0.00"),"-","△")&amp;"】"))</f>
        <v>【134.52】</v>
      </c>
      <c r="CM6" s="35">
        <f>IF(CM7="",NA(),CM7)</f>
        <v>70.86</v>
      </c>
      <c r="CN6" s="35">
        <f t="shared" ref="CN6:CV6" si="10">IF(CN7="",NA(),CN7)</f>
        <v>71.069999999999993</v>
      </c>
      <c r="CO6" s="35">
        <f t="shared" si="10"/>
        <v>70.14</v>
      </c>
      <c r="CP6" s="35">
        <f t="shared" si="10"/>
        <v>69.34</v>
      </c>
      <c r="CQ6" s="35">
        <f t="shared" si="10"/>
        <v>69.08</v>
      </c>
      <c r="CR6" s="35">
        <f t="shared" si="10"/>
        <v>59.16</v>
      </c>
      <c r="CS6" s="35">
        <f t="shared" si="10"/>
        <v>59.44</v>
      </c>
      <c r="CT6" s="35">
        <f t="shared" si="10"/>
        <v>57.38</v>
      </c>
      <c r="CU6" s="35">
        <f t="shared" si="10"/>
        <v>58.09</v>
      </c>
      <c r="CV6" s="35">
        <f t="shared" si="10"/>
        <v>58.16</v>
      </c>
      <c r="CW6" s="34" t="str">
        <f>IF(CW7="","",IF(CW7="-","【-】","【"&amp;SUBSTITUTE(TEXT(CW7,"#,##0.00"),"-","△")&amp;"】"))</f>
        <v>【59.57】</v>
      </c>
      <c r="CX6" s="35">
        <f>IF(CX7="",NA(),CX7)</f>
        <v>97.15</v>
      </c>
      <c r="CY6" s="35">
        <f t="shared" ref="CY6:DG6" si="11">IF(CY7="",NA(),CY7)</f>
        <v>97.22</v>
      </c>
      <c r="CZ6" s="35">
        <f t="shared" si="11"/>
        <v>97.26</v>
      </c>
      <c r="DA6" s="35">
        <f t="shared" si="11"/>
        <v>97.33</v>
      </c>
      <c r="DB6" s="35">
        <f t="shared" si="11"/>
        <v>97.4</v>
      </c>
      <c r="DC6" s="35">
        <f t="shared" si="11"/>
        <v>98.86</v>
      </c>
      <c r="DD6" s="35">
        <f t="shared" si="11"/>
        <v>98.9</v>
      </c>
      <c r="DE6" s="35">
        <f t="shared" si="11"/>
        <v>98.98</v>
      </c>
      <c r="DF6" s="35">
        <f t="shared" si="11"/>
        <v>99.01</v>
      </c>
      <c r="DG6" s="35">
        <f t="shared" si="11"/>
        <v>99.1</v>
      </c>
      <c r="DH6" s="34" t="str">
        <f>IF(DH7="","",IF(DH7="-","【-】","【"&amp;SUBSTITUTE(TEXT(DH7,"#,##0.00"),"-","△")&amp;"】"))</f>
        <v>【95.57】</v>
      </c>
      <c r="DI6" s="35">
        <f>IF(DI7="",NA(),DI7)</f>
        <v>31.64</v>
      </c>
      <c r="DJ6" s="35">
        <f t="shared" ref="DJ6:DR6" si="12">IF(DJ7="",NA(),DJ7)</f>
        <v>33.4</v>
      </c>
      <c r="DK6" s="35">
        <f t="shared" si="12"/>
        <v>34.880000000000003</v>
      </c>
      <c r="DL6" s="35">
        <f t="shared" si="12"/>
        <v>36.33</v>
      </c>
      <c r="DM6" s="35">
        <f t="shared" si="12"/>
        <v>37.65</v>
      </c>
      <c r="DN6" s="35">
        <f t="shared" si="12"/>
        <v>44.55</v>
      </c>
      <c r="DO6" s="35">
        <f t="shared" si="12"/>
        <v>45.79</v>
      </c>
      <c r="DP6" s="35">
        <f t="shared" si="12"/>
        <v>47.06</v>
      </c>
      <c r="DQ6" s="35">
        <f t="shared" si="12"/>
        <v>48.25</v>
      </c>
      <c r="DR6" s="35">
        <f t="shared" si="12"/>
        <v>49.35</v>
      </c>
      <c r="DS6" s="34" t="str">
        <f>IF(DS7="","",IF(DS7="-","【-】","【"&amp;SUBSTITUTE(TEXT(DS7,"#,##0.00"),"-","△")&amp;"】"))</f>
        <v>【36.52】</v>
      </c>
      <c r="DT6" s="35">
        <f>IF(DT7="",NA(),DT7)</f>
        <v>3.33</v>
      </c>
      <c r="DU6" s="35">
        <f t="shared" ref="DU6:EC6" si="13">IF(DU7="",NA(),DU7)</f>
        <v>3.7</v>
      </c>
      <c r="DV6" s="35">
        <f t="shared" si="13"/>
        <v>4.09</v>
      </c>
      <c r="DW6" s="35">
        <f t="shared" si="13"/>
        <v>4.49</v>
      </c>
      <c r="DX6" s="35">
        <f t="shared" si="13"/>
        <v>5.3</v>
      </c>
      <c r="DY6" s="35">
        <f t="shared" si="13"/>
        <v>8.25</v>
      </c>
      <c r="DZ6" s="35">
        <f t="shared" si="13"/>
        <v>9</v>
      </c>
      <c r="EA6" s="35">
        <f t="shared" si="13"/>
        <v>9.6300000000000008</v>
      </c>
      <c r="EB6" s="35">
        <f t="shared" si="13"/>
        <v>10.76</v>
      </c>
      <c r="EC6" s="35">
        <f t="shared" si="13"/>
        <v>12.06</v>
      </c>
      <c r="ED6" s="34" t="str">
        <f>IF(ED7="","",IF(ED7="-","【-】","【"&amp;SUBSTITUTE(TEXT(ED7,"#,##0.00"),"-","△")&amp;"】"))</f>
        <v>【5.72】</v>
      </c>
      <c r="EE6" s="35">
        <f>IF(EE7="",NA(),EE7)</f>
        <v>0.13</v>
      </c>
      <c r="EF6" s="35">
        <f t="shared" ref="EF6:EN6" si="14">IF(EF7="",NA(),EF7)</f>
        <v>0.1</v>
      </c>
      <c r="EG6" s="35">
        <f t="shared" si="14"/>
        <v>0.11</v>
      </c>
      <c r="EH6" s="35">
        <f t="shared" si="14"/>
        <v>0.06</v>
      </c>
      <c r="EI6" s="35">
        <f t="shared" si="14"/>
        <v>0.03</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2">
      <c r="A7" s="28"/>
      <c r="B7" s="37">
        <v>2020</v>
      </c>
      <c r="C7" s="37">
        <v>431001</v>
      </c>
      <c r="D7" s="37">
        <v>46</v>
      </c>
      <c r="E7" s="37">
        <v>17</v>
      </c>
      <c r="F7" s="37">
        <v>1</v>
      </c>
      <c r="G7" s="37">
        <v>0</v>
      </c>
      <c r="H7" s="37" t="s">
        <v>96</v>
      </c>
      <c r="I7" s="37" t="s">
        <v>97</v>
      </c>
      <c r="J7" s="37" t="s">
        <v>98</v>
      </c>
      <c r="K7" s="37" t="s">
        <v>99</v>
      </c>
      <c r="L7" s="37" t="s">
        <v>100</v>
      </c>
      <c r="M7" s="37" t="s">
        <v>101</v>
      </c>
      <c r="N7" s="38" t="s">
        <v>102</v>
      </c>
      <c r="O7" s="38">
        <v>52.53</v>
      </c>
      <c r="P7" s="38">
        <v>90.35</v>
      </c>
      <c r="Q7" s="38">
        <v>84.96</v>
      </c>
      <c r="R7" s="38">
        <v>2346</v>
      </c>
      <c r="S7" s="38">
        <v>732702</v>
      </c>
      <c r="T7" s="38">
        <v>390.32</v>
      </c>
      <c r="U7" s="38">
        <v>1877.18</v>
      </c>
      <c r="V7" s="38">
        <v>660810</v>
      </c>
      <c r="W7" s="38">
        <v>120.28</v>
      </c>
      <c r="X7" s="38">
        <v>5493.93</v>
      </c>
      <c r="Y7" s="38">
        <v>109.08</v>
      </c>
      <c r="Z7" s="38">
        <v>110.74</v>
      </c>
      <c r="AA7" s="38">
        <v>111.34</v>
      </c>
      <c r="AB7" s="38">
        <v>111.54</v>
      </c>
      <c r="AC7" s="38">
        <v>110.09</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98.95</v>
      </c>
      <c r="AV7" s="38">
        <v>107.62</v>
      </c>
      <c r="AW7" s="38">
        <v>113.82</v>
      </c>
      <c r="AX7" s="38">
        <v>121.61</v>
      </c>
      <c r="AY7" s="38">
        <v>112.77</v>
      </c>
      <c r="AZ7" s="38">
        <v>59.45</v>
      </c>
      <c r="BA7" s="38">
        <v>64.94</v>
      </c>
      <c r="BB7" s="38">
        <v>70.08</v>
      </c>
      <c r="BC7" s="38">
        <v>72.92</v>
      </c>
      <c r="BD7" s="38">
        <v>71.39</v>
      </c>
      <c r="BE7" s="38">
        <v>67.52</v>
      </c>
      <c r="BF7" s="38">
        <v>743.02</v>
      </c>
      <c r="BG7" s="38">
        <v>676.61</v>
      </c>
      <c r="BH7" s="38">
        <v>668.73</v>
      </c>
      <c r="BI7" s="38">
        <v>675.22</v>
      </c>
      <c r="BJ7" s="38">
        <v>685.7</v>
      </c>
      <c r="BK7" s="38">
        <v>576.02</v>
      </c>
      <c r="BL7" s="38">
        <v>549.48</v>
      </c>
      <c r="BM7" s="38">
        <v>537.13</v>
      </c>
      <c r="BN7" s="38">
        <v>531.38</v>
      </c>
      <c r="BO7" s="38">
        <v>551.04</v>
      </c>
      <c r="BP7" s="38">
        <v>705.21</v>
      </c>
      <c r="BQ7" s="38">
        <v>96.39</v>
      </c>
      <c r="BR7" s="38">
        <v>97.26</v>
      </c>
      <c r="BS7" s="38">
        <v>96.92</v>
      </c>
      <c r="BT7" s="38">
        <v>96.5</v>
      </c>
      <c r="BU7" s="38">
        <v>94.43</v>
      </c>
      <c r="BV7" s="38">
        <v>113.34</v>
      </c>
      <c r="BW7" s="38">
        <v>113.83</v>
      </c>
      <c r="BX7" s="38">
        <v>112.43</v>
      </c>
      <c r="BY7" s="38">
        <v>110.92</v>
      </c>
      <c r="BZ7" s="38">
        <v>105.67</v>
      </c>
      <c r="CA7" s="38">
        <v>98.96</v>
      </c>
      <c r="CB7" s="38">
        <v>150.83000000000001</v>
      </c>
      <c r="CC7" s="38">
        <v>150</v>
      </c>
      <c r="CD7" s="38">
        <v>150</v>
      </c>
      <c r="CE7" s="38">
        <v>150</v>
      </c>
      <c r="CF7" s="38">
        <v>150</v>
      </c>
      <c r="CG7" s="38">
        <v>117.4</v>
      </c>
      <c r="CH7" s="38">
        <v>116.87</v>
      </c>
      <c r="CI7" s="38">
        <v>118.55</v>
      </c>
      <c r="CJ7" s="38">
        <v>119.33</v>
      </c>
      <c r="CK7" s="38">
        <v>118.72</v>
      </c>
      <c r="CL7" s="38">
        <v>134.52000000000001</v>
      </c>
      <c r="CM7" s="38">
        <v>70.86</v>
      </c>
      <c r="CN7" s="38">
        <v>71.069999999999993</v>
      </c>
      <c r="CO7" s="38">
        <v>70.14</v>
      </c>
      <c r="CP7" s="38">
        <v>69.34</v>
      </c>
      <c r="CQ7" s="38">
        <v>69.08</v>
      </c>
      <c r="CR7" s="38">
        <v>59.16</v>
      </c>
      <c r="CS7" s="38">
        <v>59.44</v>
      </c>
      <c r="CT7" s="38">
        <v>57.38</v>
      </c>
      <c r="CU7" s="38">
        <v>58.09</v>
      </c>
      <c r="CV7" s="38">
        <v>58.16</v>
      </c>
      <c r="CW7" s="38">
        <v>59.57</v>
      </c>
      <c r="CX7" s="38">
        <v>97.15</v>
      </c>
      <c r="CY7" s="38">
        <v>97.22</v>
      </c>
      <c r="CZ7" s="38">
        <v>97.26</v>
      </c>
      <c r="DA7" s="38">
        <v>97.33</v>
      </c>
      <c r="DB7" s="38">
        <v>97.4</v>
      </c>
      <c r="DC7" s="38">
        <v>98.86</v>
      </c>
      <c r="DD7" s="38">
        <v>98.9</v>
      </c>
      <c r="DE7" s="38">
        <v>98.98</v>
      </c>
      <c r="DF7" s="38">
        <v>99.01</v>
      </c>
      <c r="DG7" s="38">
        <v>99.1</v>
      </c>
      <c r="DH7" s="38">
        <v>95.57</v>
      </c>
      <c r="DI7" s="38">
        <v>31.64</v>
      </c>
      <c r="DJ7" s="38">
        <v>33.4</v>
      </c>
      <c r="DK7" s="38">
        <v>34.880000000000003</v>
      </c>
      <c r="DL7" s="38">
        <v>36.33</v>
      </c>
      <c r="DM7" s="38">
        <v>37.65</v>
      </c>
      <c r="DN7" s="38">
        <v>44.55</v>
      </c>
      <c r="DO7" s="38">
        <v>45.79</v>
      </c>
      <c r="DP7" s="38">
        <v>47.06</v>
      </c>
      <c r="DQ7" s="38">
        <v>48.25</v>
      </c>
      <c r="DR7" s="38">
        <v>49.35</v>
      </c>
      <c r="DS7" s="38">
        <v>36.520000000000003</v>
      </c>
      <c r="DT7" s="38">
        <v>3.33</v>
      </c>
      <c r="DU7" s="38">
        <v>3.7</v>
      </c>
      <c r="DV7" s="38">
        <v>4.09</v>
      </c>
      <c r="DW7" s="38">
        <v>4.49</v>
      </c>
      <c r="DX7" s="38">
        <v>5.3</v>
      </c>
      <c r="DY7" s="38">
        <v>8.25</v>
      </c>
      <c r="DZ7" s="38">
        <v>9</v>
      </c>
      <c r="EA7" s="38">
        <v>9.6300000000000008</v>
      </c>
      <c r="EB7" s="38">
        <v>10.76</v>
      </c>
      <c r="EC7" s="38">
        <v>12.06</v>
      </c>
      <c r="ED7" s="38">
        <v>5.72</v>
      </c>
      <c r="EE7" s="38">
        <v>0.13</v>
      </c>
      <c r="EF7" s="38">
        <v>0.1</v>
      </c>
      <c r="EG7" s="38">
        <v>0.11</v>
      </c>
      <c r="EH7" s="38">
        <v>0.06</v>
      </c>
      <c r="EI7" s="38">
        <v>0.03</v>
      </c>
      <c r="EJ7" s="38">
        <v>0.39</v>
      </c>
      <c r="EK7" s="38">
        <v>0.43</v>
      </c>
      <c r="EL7" s="38">
        <v>0.39</v>
      </c>
      <c r="EM7" s="38">
        <v>0.41</v>
      </c>
      <c r="EN7" s="38">
        <v>0.41</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濱﨑　稜平</cp:lastModifiedBy>
  <cp:lastPrinted>2022-01-27T11:47:25Z</cp:lastPrinted>
  <dcterms:created xsi:type="dcterms:W3CDTF">2021-12-03T07:19:19Z</dcterms:created>
  <dcterms:modified xsi:type="dcterms:W3CDTF">2022-01-27T11:47:43Z</dcterms:modified>
  <cp:category/>
</cp:coreProperties>
</file>