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公表したら01or02へ\01 都道府県\"/>
    </mc:Choice>
  </mc:AlternateContent>
  <xr:revisionPtr revIDLastSave="0" documentId="13_ncr:1_{D788F482-192B-46D9-9B00-602702852CA9}" xr6:coauthVersionLast="36" xr6:coauthVersionMax="36" xr10:uidLastSave="{00000000-0000-0000-0000-000000000000}"/>
  <bookViews>
    <workbookView xWindow="0" yWindow="0" windowWidth="9580" windowHeight="2580" tabRatio="8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BE32" i="10"/>
  <c r="U32" i="10"/>
  <c r="BW31" i="10"/>
  <c r="C31" i="10"/>
  <c r="C32" i="10" s="1"/>
  <c r="C33" i="10" l="1"/>
  <c r="C34" i="10"/>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c r="AM32" i="10" s="1"/>
  <c r="AM33" i="10" s="1"/>
  <c r="AM34" i="10" s="1"/>
  <c r="AM35"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<sst xmlns="http://schemas.openxmlformats.org/spreadsheetml/2006/main" count="1200" uniqueCount="608">
  <si>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</si>
  <si>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</si>
  <si>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</si>
  <si>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</si>
  <si>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</si>
  <si>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</si>
  <si>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</si>
  <si>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</si>
  <si>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</si>
  <si>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</si>
  <si>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</si>
  <si>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</si>
  <si>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</si>
  <si>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</si>
  <si>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</si>
  <si>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</si>
  <si>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</si>
  <si>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</si>
  <si>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</si>
  <si>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</si>
  <si>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</si>
  <si>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</si>
  <si>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</si>
  <si>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</si>
  <si>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</si>
  <si>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</si>
  <si>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</si>
  <si>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</si>
  <si>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</si>
  <si>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</si>
  <si>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</si>
  <si>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</si>
  <si>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</si>
  <si>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</si>
  <si>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</si>
  <si>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</si>
  <si>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</si>
  <si>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</si>
  <si>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</si>
  <si>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</si>
  <si>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</si>
  <si>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</si>
  <si>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</si>
  <si>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</si>
  <si>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</si>
  <si>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</si>
  <si>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</si>
  <si>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</si>
  <si>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</si>
  <si>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</si>
  <si>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</si>
  <si>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</si>
  <si>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</si>
  <si>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</si>
  <si>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</si>
  <si>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</si>
  <si>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</si>
  <si>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</si>
  <si>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</si>
  <si>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</si>
  <si>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</si>
  <si>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</si>
  <si>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</si>
  <si>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</si>
  <si>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</si>
  <si>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</si>
  <si>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</si>
  <si>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</si>
  <si>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</si>
  <si>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</si>
  <si>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</si>
  <si>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</si>
  <si>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</si>
  <si>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</si>
  <si>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</si>
  <si>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</si>
  <si>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</si>
  <si>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</si>
  <si>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</si>
  <si>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</si>
  <si>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</si>
  <si>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</si>
  <si>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</si>
  <si>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</si>
  <si>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</si>
  <si>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</si>
  <si>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</si>
  <si>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</si>
  <si>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</si>
  <si>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</si>
  <si>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</si>
  <si>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</si>
  <si>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</si>
  <si>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</si>
  <si>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</si>
  <si>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</si>
  <si>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</si>
  <si>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</si>
  <si>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</si>
  <si>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</si>
  <si>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</si>
  <si>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</si>
  <si>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</si>
  <si>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</si>
  <si>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</si>
  <si>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</si>
  <si>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</si>
  <si>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</si>
  <si>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</si>
  <si>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</si>
  <si>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</si>
  <si>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</si>
  <si>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</si>
  <si>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</si>
  <si>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</si>
  <si>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</si>
  <si>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</si>
  <si>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</si>
  <si>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</si>
  <si>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</si>
  <si>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</si>
  <si>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</si>
  <si>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</si>
  <si>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</si>
  <si>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</si>
  <si>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</si>
  <si>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</si>
  <si>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</si>
  <si>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</si>
  <si>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</si>
  <si>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</si>
  <si>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</si>
  <si>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</si>
  <si>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</si>
  <si>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</si>
  <si>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</si>
  <si>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</si>
  <si>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</si>
  <si>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</si>
  <si>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</si>
  <si>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</si>
  <si>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</si>
  <si>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</si>
  <si>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</si>
  <si>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</si>
  <si>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</si>
  <si>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</si>
  <si>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</si>
  <si>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</si>
  <si>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</si>
  <si>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</si>
  <si>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</si>
  <si>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</si>
  <si>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</si>
  <si>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</si>
  <si>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</si>
  <si>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</si>
  <si>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</si>
  <si>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</si>
  <si>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</si>
  <si>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</si>
  <si>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</si>
  <si>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</si>
  <si>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</si>
  <si>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</si>
  <si>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</si>
  <si>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</si>
  <si>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</si>
  <si>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</si>
  <si>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</si>
  <si>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</si>
  <si>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</si>
  <si>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</si>
  <si>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</si>
  <si>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</si>
  <si>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</si>
  <si>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</si>
  <si>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</si>
  <si>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</si>
  <si>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</si>
  <si>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</si>
  <si>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広島県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</si>
  <si>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</si>
  <si>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</si>
  <si>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</si>
  <si>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</si>
  <si>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</si>
  <si>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</si>
  <si>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</si>
  <si>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</si>
  <si>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</si>
  <si>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</si>
  <si>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</si>
  <si>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</si>
  <si>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</si>
  <si>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</si>
  <si>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</si>
  <si>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</si>
  <si>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</si>
  <si>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</si>
  <si>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</si>
  <si>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</si>
  <si>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</si>
  <si>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</si>
  <si>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</si>
  <si>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</si>
  <si>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</si>
  <si>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</si>
  <si>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</si>
  <si>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</si>
  <si>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</si>
  <si>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</si>
  <si>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</si>
  <si>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</si>
  <si>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</si>
  <si>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</si>
  <si>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</si>
  <si>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</si>
  <si>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</si>
  <si>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</si>
  <si>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</si>
  <si>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t>
    <phoneticPr fontId="5"/>
  </si>
  <si>
    <t>土木費</t>
  </si>
  <si>
    <t>　森林環境譲与税</t>
    <phoneticPr fontId="11"/>
  </si>
  <si>
    <t>　　　株式等譲渡所得割</t>
    <rPh sb="3" eb="6">
      <t>カブシキトウ</t>
    </rPh>
    <rPh sb="6" eb="8">
      <t>ジョウト</t>
    </rPh>
    <rPh sb="8" eb="10">
      <t>ショトク</t>
    </rPh>
    <rPh sb="10" eb="11">
      <t>ワ</t>
    </rPh>
    <phoneticPr fontId="5"/>
  </si>
  <si>
    <t>-</t>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</si>
  <si>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</si>
  <si>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</si>
  <si>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</si>
  <si>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</si>
  <si>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</si>
  <si>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</si>
  <si>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</si>
  <si>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</si>
  <si>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</si>
  <si>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</si>
  <si>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</si>
  <si>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</si>
  <si>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</si>
  <si>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</si>
  <si>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</si>
  <si>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</si>
  <si>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</si>
  <si>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</si>
  <si>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</si>
  <si>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</si>
  <si>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</si>
  <si>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</si>
  <si>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</si>
  <si>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</si>
  <si>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</si>
  <si>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</si>
  <si>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</si>
  <si>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</si>
  <si>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</si>
  <si>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</si>
  <si>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</si>
  <si>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</si>
  <si>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</si>
  <si>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</si>
  <si>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</si>
  <si>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</si>
  <si>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</si>
  <si>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</si>
  <si>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</si>
  <si>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</si>
  <si>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</si>
  <si>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</si>
  <si>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</si>
  <si>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</si>
  <si>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</si>
  <si>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</si>
  <si>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</si>
  <si>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</si>
  <si>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</si>
  <si>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</si>
  <si>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</si>
  <si>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</si>
  <si>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</si>
  <si>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</si>
  <si>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</si>
  <si>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</si>
  <si>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</si>
  <si>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</si>
  <si>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</si>
  <si>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</si>
  <si>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</si>
  <si>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</si>
  <si>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</si>
  <si>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</si>
  <si>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</si>
  <si>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</si>
  <si>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</si>
  <si>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</si>
  <si>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</si>
  <si>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</si>
  <si>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</si>
  <si>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</si>
  <si>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</si>
  <si>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</si>
  <si>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</si>
  <si>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</si>
  <si>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</si>
  <si>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</si>
  <si>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</si>
  <si>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</si>
  <si>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</si>
  <si>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</si>
  <si>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</si>
  <si>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</si>
  <si>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</si>
  <si>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</si>
  <si>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</si>
  <si>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</si>
  <si>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</si>
  <si>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</si>
  <si>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</si>
  <si>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</si>
  <si>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</si>
  <si>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</si>
  <si>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</si>
  <si>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</si>
  <si>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</si>
  <si>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</si>
  <si>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</si>
  <si>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</si>
  <si>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</si>
  <si>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</si>
  <si>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</si>
  <si>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</si>
  <si>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</si>
  <si>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</si>
  <si>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</si>
  <si>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</si>
  <si>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</si>
  <si>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</si>
  <si>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</si>
  <si>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</si>
  <si>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</si>
  <si>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広島県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</si>
  <si>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</si>
  <si>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</si>
  <si>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</si>
  <si>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</si>
  <si>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</si>
  <si>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</si>
  <si>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</si>
  <si>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</si>
  <si>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</si>
  <si>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</si>
  <si>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</si>
  <si>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</si>
  <si>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</si>
  <si>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</si>
  <si>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</si>
  <si>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</si>
  <si>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</si>
  <si>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</si>
  <si>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</si>
  <si>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</si>
  <si>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</si>
  <si>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</si>
  <si>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</si>
  <si>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母子・父子・寡婦福祉資金特別会計</t>
    <phoneticPr fontId="5"/>
  </si>
  <si>
    <t>中小企業支援資金特別会計</t>
    <phoneticPr fontId="5"/>
  </si>
  <si>
    <t>農林水産振興資金特別会計</t>
    <phoneticPr fontId="5"/>
  </si>
  <si>
    <t>-</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</si>
  <si>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</si>
  <si>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</si>
  <si>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</si>
  <si>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</si>
  <si>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</si>
  <si>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</si>
  <si>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</si>
  <si>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</si>
  <si>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</si>
  <si>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</si>
  <si>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</si>
  <si>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</si>
  <si>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</si>
  <si>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</si>
  <si>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</si>
  <si>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</si>
  <si>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</si>
  <si>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</si>
  <si>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病院事業会計</t>
    <phoneticPr fontId="5"/>
  </si>
  <si>
    <t>法適用企業</t>
    <phoneticPr fontId="5"/>
  </si>
  <si>
    <t>工業用水道事業会計</t>
    <phoneticPr fontId="5"/>
  </si>
  <si>
    <t>水道用水供給事業会計</t>
    <phoneticPr fontId="5"/>
  </si>
  <si>
    <t>法適用企業</t>
    <phoneticPr fontId="5"/>
  </si>
  <si>
    <t>流域下水道事業会計</t>
    <phoneticPr fontId="5"/>
  </si>
  <si>
    <t>土地造成事業会計</t>
    <phoneticPr fontId="5"/>
  </si>
  <si>
    <t>港湾特別整備事業費特別会計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</si>
  <si>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</si>
  <si>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</si>
  <si>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</si>
  <si>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</si>
  <si>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</si>
  <si>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</si>
  <si>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</si>
  <si>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</si>
  <si>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</si>
  <si>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</si>
  <si>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</si>
  <si>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</si>
  <si>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</si>
  <si>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</si>
  <si>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</si>
  <si>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</si>
  <si>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</si>
  <si>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</si>
  <si>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</si>
  <si>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</si>
  <si>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</si>
  <si>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</si>
  <si>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</si>
  <si>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</si>
  <si>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</si>
  <si>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</si>
  <si>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</si>
  <si>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</si>
  <si>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</si>
  <si>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</si>
  <si>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</si>
  <si>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</si>
  <si>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</si>
  <si>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</si>
  <si>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</si>
  <si>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</si>
  <si>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</si>
  <si>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5"/>
  </si>
  <si>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</si>
  <si>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</si>
  <si>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</si>
  <si>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</si>
  <si>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</si>
  <si>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</si>
  <si>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</si>
  <si>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</si>
  <si>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</si>
  <si>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</si>
  <si>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</si>
  <si>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</si>
  <si>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</si>
  <si>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</si>
  <si>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</si>
  <si>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</si>
  <si>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</si>
  <si>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</si>
  <si>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港湾特別整備事業費特別会計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</si>
  <si>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</si>
  <si>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</si>
  <si>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</si>
  <si>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</si>
  <si>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</si>
  <si>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</si>
  <si>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</si>
  <si>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</si>
  <si>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</si>
  <si>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</si>
  <si>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</si>
  <si>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</si>
  <si>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</si>
  <si>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</si>
  <si>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</si>
  <si>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</si>
  <si>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</si>
  <si>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</si>
  <si>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</si>
  <si>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</si>
  <si>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</si>
  <si>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</si>
  <si>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</si>
  <si>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</si>
  <si>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</si>
  <si>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</si>
  <si>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</si>
  <si>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</si>
  <si>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</si>
  <si>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</si>
  <si>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</si>
  <si>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</si>
  <si>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</si>
  <si>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</si>
  <si>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</si>
  <si>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</si>
  <si>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</si>
  <si>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</si>
  <si>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</si>
  <si>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</si>
  <si>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</si>
  <si>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</si>
  <si>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</si>
  <si>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</si>
  <si>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</si>
  <si>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</si>
  <si>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</si>
  <si>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</si>
  <si>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</si>
  <si>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</si>
  <si>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</si>
  <si>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</si>
  <si>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</si>
  <si>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</si>
  <si>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</si>
  <si>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</si>
  <si>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</si>
  <si>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</si>
  <si>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</si>
  <si>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</si>
  <si>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</si>
  <si>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</si>
  <si>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</si>
  <si>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</si>
  <si>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</si>
  <si>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</si>
  <si>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</si>
  <si>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</si>
  <si>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</si>
  <si>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</si>
  <si>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</si>
  <si>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</si>
  <si>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</si>
  <si>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</si>
  <si>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</si>
  <si>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</si>
  <si>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</si>
  <si>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</si>
  <si>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</si>
  <si>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</si>
  <si>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</si>
  <si>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</si>
  <si>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</si>
  <si>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</si>
  <si>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</si>
  <si>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</si>
  <si>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</si>
  <si>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</si>
  <si>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</si>
  <si>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</si>
  <si>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0.07</t>
  </si>
  <si>
    <t>▲ 0.21</t>
  </si>
  <si>
    <t>▲ 0.17</t>
  </si>
  <si>
    <t>▲ 1.98</t>
  </si>
  <si>
    <t>水道用水供給事業会計</t>
  </si>
  <si>
    <t>国民健康保険事業費特別会計</t>
  </si>
  <si>
    <t>一般会計</t>
  </si>
  <si>
    <t>工業用水道事業会計</t>
  </si>
  <si>
    <t>病院事業会計</t>
  </si>
  <si>
    <t>流域下水道事業会計</t>
  </si>
  <si>
    <t>県営住宅事業費特別会計</t>
  </si>
  <si>
    <t>証紙等特別会計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</si>
  <si>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</si>
  <si>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</si>
  <si>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</si>
  <si>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</si>
  <si>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</si>
  <si>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</si>
  <si>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</si>
  <si>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</si>
  <si>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</si>
  <si>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（公財）広島県スポーツ振興財団</t>
    <rPh sb="1" eb="2">
      <t>コウ</t>
    </rPh>
    <phoneticPr fontId="5"/>
  </si>
  <si>
    <t>（公財）ひろしま国際センター</t>
    <rPh sb="1" eb="2">
      <t>コウ</t>
    </rPh>
    <phoneticPr fontId="5"/>
  </si>
  <si>
    <t>（公財）ひろしま文化振興財団</t>
  </si>
  <si>
    <t>（公財）広島県男女共同参画財団</t>
    <rPh sb="1" eb="2">
      <t>コウ</t>
    </rPh>
    <rPh sb="7" eb="9">
      <t>ダンジョ</t>
    </rPh>
    <rPh sb="9" eb="11">
      <t>キョウドウ</t>
    </rPh>
    <rPh sb="11" eb="13">
      <t>サンカク</t>
    </rPh>
    <rPh sb="13" eb="15">
      <t>ザイダン</t>
    </rPh>
    <phoneticPr fontId="5"/>
  </si>
  <si>
    <t>（一財）もみのき森林公園協会</t>
    <rPh sb="1" eb="2">
      <t>イチ</t>
    </rPh>
    <rPh sb="8" eb="10">
      <t>シンリン</t>
    </rPh>
    <rPh sb="10" eb="12">
      <t>コウエン</t>
    </rPh>
    <rPh sb="12" eb="14">
      <t>キョウカイ</t>
    </rPh>
    <phoneticPr fontId="5"/>
  </si>
  <si>
    <t>（一財）中央森林公園協会</t>
    <rPh sb="1" eb="2">
      <t>イチ</t>
    </rPh>
    <phoneticPr fontId="5"/>
  </si>
  <si>
    <t xml:space="preserve"> 福山リサイクル発電（株）</t>
    <rPh sb="1" eb="3">
      <t>フクヤマ</t>
    </rPh>
    <rPh sb="8" eb="10">
      <t>ハツデン</t>
    </rPh>
    <rPh sb="11" eb="12">
      <t>カブ</t>
    </rPh>
    <phoneticPr fontId="5"/>
  </si>
  <si>
    <t>（一財）広島県環境保全公社</t>
    <rPh sb="1" eb="2">
      <t>イチ</t>
    </rPh>
    <phoneticPr fontId="5"/>
  </si>
  <si>
    <t xml:space="preserve"> 公立大学法人県立広島大学</t>
  </si>
  <si>
    <t>（公財）ひろしまこども夢財団</t>
    <rPh sb="1" eb="2">
      <t>コウ</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</si>
  <si>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</si>
  <si>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（公財）広島県地域保健医療推進機構</t>
    <rPh sb="1" eb="2">
      <t>コウ</t>
    </rPh>
    <phoneticPr fontId="5"/>
  </si>
  <si>
    <t>（公財）ひろしま産業振興機構</t>
  </si>
  <si>
    <t>（株）広島テクノプラザ</t>
  </si>
  <si>
    <t>（株）ひろしまイノベーション推進機構</t>
  </si>
  <si>
    <t>（一財）広島県森林整備・農業振興財団</t>
    <rPh sb="12" eb="14">
      <t>ノウギョウ</t>
    </rPh>
    <phoneticPr fontId="2"/>
  </si>
  <si>
    <t>（一社）広島県野菜価格安定資金協会</t>
  </si>
  <si>
    <t>（一社）広島県果実生産出荷安定基金協会</t>
  </si>
  <si>
    <t>（一社）広島県畜産協会</t>
  </si>
  <si>
    <t>（一社）広島県山行苗木残苗補償協会</t>
  </si>
  <si>
    <t xml:space="preserve"> 広島県土地開発公社</t>
  </si>
  <si>
    <t xml:space="preserve"> 広島県道路公社</t>
  </si>
  <si>
    <t xml:space="preserve"> 広島高速道路公社</t>
  </si>
  <si>
    <t xml:space="preserve"> 広島空港ビルディング（株）</t>
  </si>
  <si>
    <t>（株）ひろしま港湾管理センター</t>
  </si>
  <si>
    <t xml:space="preserve"> 広島県住宅供給公社</t>
  </si>
  <si>
    <t xml:space="preserve"> (株）水みらい広島</t>
  </si>
  <si>
    <t>（公財）広島県下水道公社</t>
  </si>
  <si>
    <t>（公財）広島県教育事業団</t>
  </si>
  <si>
    <t>（公財）暴力追放広島県民会議</t>
  </si>
  <si>
    <t>（公財）ひろしまドナーバンク</t>
  </si>
  <si>
    <t>県庁舎整備基金</t>
    <rPh sb="0" eb="1">
      <t>ケン</t>
    </rPh>
    <rPh sb="1" eb="3">
      <t>チョウシャ</t>
    </rPh>
    <rPh sb="3" eb="5">
      <t>セイビ</t>
    </rPh>
    <rPh sb="5" eb="7">
      <t>キキン</t>
    </rPh>
    <phoneticPr fontId="5"/>
  </si>
  <si>
    <t>地域医療介護総合確保基金</t>
    <rPh sb="0" eb="2">
      <t>チイキ</t>
    </rPh>
    <rPh sb="2" eb="4">
      <t>イリョウ</t>
    </rPh>
    <rPh sb="4" eb="6">
      <t>カイゴ</t>
    </rPh>
    <rPh sb="6" eb="10">
      <t>ソウゴウカクホ</t>
    </rPh>
    <rPh sb="10" eb="12">
      <t>キキン</t>
    </rPh>
    <phoneticPr fontId="5"/>
  </si>
  <si>
    <t>大規模社会福祉施設等建設基金</t>
    <rPh sb="0" eb="3">
      <t>ダイキボ</t>
    </rPh>
    <rPh sb="3" eb="7">
      <t>シャカイフクシ</t>
    </rPh>
    <rPh sb="7" eb="9">
      <t>シセツ</t>
    </rPh>
    <rPh sb="9" eb="10">
      <t>トウ</t>
    </rPh>
    <rPh sb="10" eb="12">
      <t>ケンセツ</t>
    </rPh>
    <rPh sb="12" eb="14">
      <t>キキン</t>
    </rPh>
    <phoneticPr fontId="5"/>
  </si>
  <si>
    <t>大規模事業基金</t>
    <rPh sb="0" eb="3">
      <t>ダイキボ</t>
    </rPh>
    <rPh sb="3" eb="5">
      <t>ジギョウ</t>
    </rPh>
    <rPh sb="5" eb="7">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</si>
  <si>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</si>
  <si>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</si>
  <si>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</si>
  <si>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</si>
  <si>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</si>
  <si>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平成30年７月豪雨災害への対応に伴う災害復旧債の増などにより，地方債残高が増加したことや，臨時財政対策債等の減により標準財政規模が縮小したことなどから，将来負担比率及び実質公債費比率は増加しています。
・両比率とも依然としてグループ内平均値より高い水準にあり，また，平成30年7月豪雨災害への対応により，多額の県債を発行していることから，非常に厳しい財政状況となることが見込まれるものの，引き続き，中期財政運営方針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93" eb="95">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</si>
  <si>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</si>
  <si>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</si>
  <si>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</si>
  <si>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が類似団体平均を上回っており，今後とも，「広島県公共施設等マネジメント方策」に基づいて計画的な保全実施による施設の長寿命化，維持管理コストの縮減や施設総量の最適化に取り組みます。
　将来負担比率はグループ内平均値より高い水準にありますが，「中期財政運営方針（R3～R7）」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20" eb="21">
      <t>ウエ</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</si>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</sst>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78" fontId="11" fillId="0" borderId="0" xfId="16" applyNumberFormat="1" applyAlignment="1">
      <alignment horizontal="center" vertical="center"/>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wrapText="1"/>
    </xf>
    <xf numFmtId="0" fontId="32" fillId="0" borderId="41" xfId="16" applyFont="1" applyBorder="1" applyAlignment="1" applyProtection="1">
      <alignment horizontal="left" vertical="top" wrapText="1"/>
      <protection locked="0"/>
    </xf>
    <xf numFmtId="188"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26F4B1D-E408-4742-A880-914F643D644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C769-4A1D-8918-EA8F60FF2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35395</c:v>
                </c:pt>
                <c:pt idx="1">
                  <c:v>29828</c:v>
                </c:pt>
                <c:pt idx="2">
                  <c:v>29830</c:v>
                </c:pt>
                <c:pt idx="3">
                  <c:v>29326</c:v>
                </c:pt>
                <c:pt idx="4">
                  <c:v>43808</c:v>
                </c:pt>
              </c:numCache>
            </c:numRef>
          </c:val>
          <c:smooth val="0"/>
          <c:extLst>
            <c:ext xmlns:c16="http://schemas.microsoft.com/office/drawing/2014/chart" uri="{C3380CC4-5D6E-409C-BE32-E72D297353CC}">
              <c16:uniqueId val="{00000001-C769-4A1D-8918-EA8F60FF2315}"/>
            </c:ext>
          </c:extLst>
        </c:ser>
        <c:dLbls>
          <c:showLegendKey val="0"/>
          <c:showVal val="0"/>
          <c:showCatName val="0"/>
          <c:showSerName val="0"/>
          <c:showPercent val="0"/>
          <c:showBubbleSize val="0"/>
        </c:dLbls>
        <c:marker val="1"/>
        <c:smooth val="0"/>
        <c:axId val="507757856"/>
        <c:axId val="507758248"/>
      </c:lineChart>
      <c:catAx>
        <c:axId val="50775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58248"/>
        <c:crosses val="autoZero"/>
        <c:auto val="1"/>
        <c:lblAlgn val="ctr"/>
        <c:lblOffset val="100"/>
        <c:tickLblSkip val="1"/>
        <c:tickMarkSkip val="1"/>
        <c:noMultiLvlLbl val="0"/>
      </c:catAx>
      <c:valAx>
        <c:axId val="5077582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5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0.43</c:v>
                </c:pt>
                <c:pt idx="1">
                  <c:v>0.45</c:v>
                </c:pt>
                <c:pt idx="2">
                  <c:v>0.34</c:v>
                </c:pt>
                <c:pt idx="3">
                  <c:v>0.86</c:v>
                </c:pt>
                <c:pt idx="4">
                  <c:v>0.95</c:v>
                </c:pt>
              </c:numCache>
            </c:numRef>
          </c:val>
          <c:extLst>
            <c:ext xmlns:c16="http://schemas.microsoft.com/office/drawing/2014/chart" uri="{C3380CC4-5D6E-409C-BE32-E72D297353CC}">
              <c16:uniqueId val="{00000000-B5B1-4D8E-B08F-6D3D7D6402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4.53</c:v>
                </c:pt>
                <c:pt idx="1">
                  <c:v>4.46</c:v>
                </c:pt>
                <c:pt idx="2">
                  <c:v>4.68</c:v>
                </c:pt>
                <c:pt idx="3">
                  <c:v>4.03</c:v>
                </c:pt>
                <c:pt idx="4">
                  <c:v>1.98</c:v>
                </c:pt>
              </c:numCache>
            </c:numRef>
          </c:val>
          <c:extLst>
            <c:ext xmlns:c16="http://schemas.microsoft.com/office/drawing/2014/chart" uri="{C3380CC4-5D6E-409C-BE32-E72D297353CC}">
              <c16:uniqueId val="{00000001-B5B1-4D8E-B08F-6D3D7D6402B1}"/>
            </c:ext>
          </c:extLst>
        </c:ser>
        <c:dLbls>
          <c:showLegendKey val="0"/>
          <c:showVal val="0"/>
          <c:showCatName val="0"/>
          <c:showSerName val="0"/>
          <c:showPercent val="0"/>
          <c:showBubbleSize val="0"/>
        </c:dLbls>
        <c:gapWidth val="250"/>
        <c:overlap val="100"/>
        <c:axId val="544977000"/>
        <c:axId val="544974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0.17</c:v>
                </c:pt>
                <c:pt idx="1">
                  <c:v>-7.0000000000000007E-2</c:v>
                </c:pt>
                <c:pt idx="2">
                  <c:v>-0.21</c:v>
                </c:pt>
                <c:pt idx="3">
                  <c:v>-0.17</c:v>
                </c:pt>
                <c:pt idx="4">
                  <c:v>-1.98</c:v>
                </c:pt>
              </c:numCache>
            </c:numRef>
          </c:val>
          <c:smooth val="0"/>
          <c:extLst>
            <c:ext xmlns:c16="http://schemas.microsoft.com/office/drawing/2014/chart" uri="{C3380CC4-5D6E-409C-BE32-E72D297353CC}">
              <c16:uniqueId val="{00000002-B5B1-4D8E-B08F-6D3D7D6402B1}"/>
            </c:ext>
          </c:extLst>
        </c:ser>
        <c:dLbls>
          <c:showLegendKey val="0"/>
          <c:showVal val="0"/>
          <c:showCatName val="0"/>
          <c:showSerName val="0"/>
          <c:showPercent val="0"/>
          <c:showBubbleSize val="0"/>
        </c:dLbls>
        <c:marker val="1"/>
        <c:smooth val="0"/>
        <c:axId val="544977000"/>
        <c:axId val="544974648"/>
      </c:lineChart>
      <c:catAx>
        <c:axId val="54497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4974648"/>
        <c:crosses val="autoZero"/>
        <c:auto val="1"/>
        <c:lblAlgn val="ctr"/>
        <c:lblOffset val="100"/>
        <c:tickLblSkip val="1"/>
        <c:tickMarkSkip val="1"/>
        <c:noMultiLvlLbl val="0"/>
      </c:catAx>
      <c:valAx>
        <c:axId val="54497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7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98E-4E3A-ACC4-0EC8A9A4C4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8E-4E3A-ACC4-0EC8A9A4C487}"/>
            </c:ext>
          </c:extLst>
        </c:ser>
        <c:ser>
          <c:idx val="2"/>
          <c:order val="2"/>
          <c:tx>
            <c:strRef>
              <c:f>データシート!$A$29</c:f>
              <c:strCache>
                <c:ptCount val="1"/>
                <c:pt idx="0">
                  <c:v>証紙等特別会計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c:v>
                </c:pt>
              </c:numCache>
            </c:numRef>
          </c:val>
          <c:extLst>
            <c:ext xmlns:c16="http://schemas.microsoft.com/office/drawing/2014/chart" uri="{C3380CC4-5D6E-409C-BE32-E72D297353CC}">
              <c16:uniqueId val="{00000002-B98E-4E3A-ACC4-0EC8A9A4C487}"/>
            </c:ext>
          </c:extLst>
        </c:ser>
        <c:ser>
          <c:idx val="3"/>
          <c:order val="3"/>
          <c:tx>
            <c:strRef>
              <c:f>データシート!$A$30</c:f>
              <c:strCache>
                <c:ptCount val="1"/>
                <c:pt idx="0">
                  <c:v>県営住宅事業費特別会計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0.16</c:v>
                </c:pt>
              </c:numCache>
            </c:numRef>
          </c:val>
          <c:extLst>
            <c:ext xmlns:c16="http://schemas.microsoft.com/office/drawing/2014/chart" uri="{C3380CC4-5D6E-409C-BE32-E72D297353CC}">
              <c16:uniqueId val="{00000003-B98E-4E3A-ACC4-0EC8A9A4C487}"/>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0.08</c:v>
                </c:pt>
                <c:pt idx="8">
                  <c:v>#N/A</c:v>
                </c:pt>
                <c:pt idx="9">
                  <c:v>0.17</c:v>
                </c:pt>
              </c:numCache>
            </c:numRef>
          </c:val>
          <c:extLst>
            <c:ext xmlns:c16="http://schemas.microsoft.com/office/drawing/2014/chart" uri="{C3380CC4-5D6E-409C-BE32-E72D297353CC}">
              <c16:uniqueId val="{00000004-B98E-4E3A-ACC4-0EC8A9A4C487}"/>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0.66</c:v>
                </c:pt>
                <c:pt idx="4">
                  <c:v>#N/A</c:v>
                </c:pt>
                <c:pt idx="5">
                  <c:v>0.59</c:v>
                </c:pt>
                <c:pt idx="6">
                  <c:v>#N/A</c:v>
                </c:pt>
                <c:pt idx="7">
                  <c:v>0.44</c:v>
                </c:pt>
                <c:pt idx="8">
                  <c:v>#N/A</c:v>
                </c:pt>
                <c:pt idx="9">
                  <c:v>0.25</c:v>
                </c:pt>
              </c:numCache>
            </c:numRef>
          </c:val>
          <c:extLst>
            <c:ext xmlns:c16="http://schemas.microsoft.com/office/drawing/2014/chart" uri="{C3380CC4-5D6E-409C-BE32-E72D297353CC}">
              <c16:uniqueId val="{00000005-B98E-4E3A-ACC4-0EC8A9A4C48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0.59</c:v>
                </c:pt>
                <c:pt idx="4">
                  <c:v>#N/A</c:v>
                </c:pt>
                <c:pt idx="5">
                  <c:v>0.63</c:v>
                </c:pt>
                <c:pt idx="6">
                  <c:v>#N/A</c:v>
                </c:pt>
                <c:pt idx="7">
                  <c:v>0.56000000000000005</c:v>
                </c:pt>
                <c:pt idx="8">
                  <c:v>#N/A</c:v>
                </c:pt>
                <c:pt idx="9">
                  <c:v>0.55000000000000004</c:v>
                </c:pt>
              </c:numCache>
            </c:numRef>
          </c:val>
          <c:extLst>
            <c:ext xmlns:c16="http://schemas.microsoft.com/office/drawing/2014/chart" uri="{C3380CC4-5D6E-409C-BE32-E72D297353CC}">
              <c16:uniqueId val="{00000006-B98E-4E3A-ACC4-0EC8A9A4C4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0.39</c:v>
                </c:pt>
                <c:pt idx="4">
                  <c:v>#N/A</c:v>
                </c:pt>
                <c:pt idx="5">
                  <c:v>0.27</c:v>
                </c:pt>
                <c:pt idx="6">
                  <c:v>#N/A</c:v>
                </c:pt>
                <c:pt idx="7">
                  <c:v>0.79</c:v>
                </c:pt>
                <c:pt idx="8">
                  <c:v>#N/A</c:v>
                </c:pt>
                <c:pt idx="9">
                  <c:v>0.77</c:v>
                </c:pt>
              </c:numCache>
            </c:numRef>
          </c:val>
          <c:extLst>
            <c:ext xmlns:c16="http://schemas.microsoft.com/office/drawing/2014/chart" uri="{C3380CC4-5D6E-409C-BE32-E72D297353CC}">
              <c16:uniqueId val="{00000007-B98E-4E3A-ACC4-0EC8A9A4C487}"/>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1.52</c:v>
                </c:pt>
                <c:pt idx="8">
                  <c:v>#N/A</c:v>
                </c:pt>
                <c:pt idx="9">
                  <c:v>1.61</c:v>
                </c:pt>
              </c:numCache>
            </c:numRef>
          </c:val>
          <c:extLst>
            <c:ext xmlns:c16="http://schemas.microsoft.com/office/drawing/2014/chart" uri="{C3380CC4-5D6E-409C-BE32-E72D297353CC}">
              <c16:uniqueId val="{00000008-B98E-4E3A-ACC4-0EC8A9A4C487}"/>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2.25</c:v>
                </c:pt>
                <c:pt idx="2">
                  <c:v>#N/A</c:v>
                </c:pt>
                <c:pt idx="3">
                  <c:v>2.4700000000000002</c:v>
                </c:pt>
                <c:pt idx="4">
                  <c:v>#N/A</c:v>
                </c:pt>
                <c:pt idx="5">
                  <c:v>2.93</c:v>
                </c:pt>
                <c:pt idx="6">
                  <c:v>#N/A</c:v>
                </c:pt>
                <c:pt idx="7">
                  <c:v>3.18</c:v>
                </c:pt>
                <c:pt idx="8">
                  <c:v>#N/A</c:v>
                </c:pt>
                <c:pt idx="9">
                  <c:v>3.37</c:v>
                </c:pt>
              </c:numCache>
            </c:numRef>
          </c:val>
          <c:extLst>
            <c:ext xmlns:c16="http://schemas.microsoft.com/office/drawing/2014/chart" uri="{C3380CC4-5D6E-409C-BE32-E72D297353CC}">
              <c16:uniqueId val="{00000009-B98E-4E3A-ACC4-0EC8A9A4C487}"/>
            </c:ext>
          </c:extLst>
        </c:ser>
        <c:dLbls>
          <c:showLegendKey val="0"/>
          <c:showVal val="0"/>
          <c:showCatName val="0"/>
          <c:showSerName val="0"/>
          <c:showPercent val="0"/>
          <c:showBubbleSize val="0"/>
        </c:dLbls>
        <c:gapWidth val="150"/>
        <c:overlap val="100"/>
        <c:axId val="544975824"/>
        <c:axId val="544973472"/>
      </c:barChart>
      <c:catAx>
        <c:axId val="54497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4973472"/>
        <c:crosses val="autoZero"/>
        <c:auto val="1"/>
        <c:lblAlgn val="ctr"/>
        <c:lblOffset val="100"/>
        <c:tickLblSkip val="1"/>
        <c:tickMarkSkip val="1"/>
        <c:noMultiLvlLbl val="0"/>
      </c:catAx>
      <c:valAx>
        <c:axId val="54497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7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101348</c:v>
                </c:pt>
                <c:pt idx="5">
                  <c:v>102892</c:v>
                </c:pt>
                <c:pt idx="8">
                  <c:v>103300</c:v>
                </c:pt>
                <c:pt idx="11">
                  <c:v>100319</c:v>
                </c:pt>
                <c:pt idx="14">
                  <c:v>98096</c:v>
                </c:pt>
              </c:numCache>
            </c:numRef>
          </c:val>
          <c:extLst>
            <c:ext xmlns:c16="http://schemas.microsoft.com/office/drawing/2014/chart" uri="{C3380CC4-5D6E-409C-BE32-E72D297353CC}">
              <c16:uniqueId val="{00000000-0E47-4B25-81A9-A809034000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47-4B25-81A9-A809034000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1717</c:v>
                </c:pt>
                <c:pt idx="3">
                  <c:v>174</c:v>
                </c:pt>
                <c:pt idx="6">
                  <c:v>527</c:v>
                </c:pt>
                <c:pt idx="9">
                  <c:v>629</c:v>
                </c:pt>
                <c:pt idx="12">
                  <c:v>393</c:v>
                </c:pt>
              </c:numCache>
            </c:numRef>
          </c:val>
          <c:extLst>
            <c:ext xmlns:c16="http://schemas.microsoft.com/office/drawing/2014/chart" uri="{C3380CC4-5D6E-409C-BE32-E72D297353CC}">
              <c16:uniqueId val="{00000002-0E47-4B25-81A9-A809034000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47-4B25-81A9-A809034000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2790</c:v>
                </c:pt>
                <c:pt idx="3">
                  <c:v>2753</c:v>
                </c:pt>
                <c:pt idx="6">
                  <c:v>2510</c:v>
                </c:pt>
                <c:pt idx="9">
                  <c:v>2597</c:v>
                </c:pt>
                <c:pt idx="12">
                  <c:v>3288</c:v>
                </c:pt>
              </c:numCache>
            </c:numRef>
          </c:val>
          <c:extLst>
            <c:ext xmlns:c16="http://schemas.microsoft.com/office/drawing/2014/chart" uri="{C3380CC4-5D6E-409C-BE32-E72D297353CC}">
              <c16:uniqueId val="{00000004-0E47-4B25-81A9-A809034000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58695</c:v>
                </c:pt>
                <c:pt idx="3">
                  <c:v>62266</c:v>
                </c:pt>
                <c:pt idx="6">
                  <c:v>64080</c:v>
                </c:pt>
                <c:pt idx="9">
                  <c:v>65534</c:v>
                </c:pt>
                <c:pt idx="12">
                  <c:v>69776</c:v>
                </c:pt>
              </c:numCache>
            </c:numRef>
          </c:val>
          <c:extLst>
            <c:ext xmlns:c16="http://schemas.microsoft.com/office/drawing/2014/chart" uri="{C3380CC4-5D6E-409C-BE32-E72D297353CC}">
              <c16:uniqueId val="{00000005-0E47-4B25-81A9-A809034000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8505</c:v>
                </c:pt>
                <c:pt idx="3">
                  <c:v>8092</c:v>
                </c:pt>
                <c:pt idx="6">
                  <c:v>8050</c:v>
                </c:pt>
                <c:pt idx="9">
                  <c:v>7490</c:v>
                </c:pt>
                <c:pt idx="12">
                  <c:v>5936</c:v>
                </c:pt>
              </c:numCache>
            </c:numRef>
          </c:val>
          <c:extLst>
            <c:ext xmlns:c16="http://schemas.microsoft.com/office/drawing/2014/chart" uri="{C3380CC4-5D6E-409C-BE32-E72D297353CC}">
              <c16:uniqueId val="{00000006-0E47-4B25-81A9-A809034000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104596</c:v>
                </c:pt>
                <c:pt idx="3">
                  <c:v>98997</c:v>
                </c:pt>
                <c:pt idx="6">
                  <c:v>97686</c:v>
                </c:pt>
                <c:pt idx="9">
                  <c:v>83889</c:v>
                </c:pt>
                <c:pt idx="12">
                  <c:v>85084</c:v>
                </c:pt>
              </c:numCache>
            </c:numRef>
          </c:val>
          <c:extLst>
            <c:ext xmlns:c16="http://schemas.microsoft.com/office/drawing/2014/chart" uri="{C3380CC4-5D6E-409C-BE32-E72D297353CC}">
              <c16:uniqueId val="{00000007-0E47-4B25-81A9-A8090340005A}"/>
            </c:ext>
          </c:extLst>
        </c:ser>
        <c:dLbls>
          <c:showLegendKey val="0"/>
          <c:showVal val="0"/>
          <c:showCatName val="0"/>
          <c:showSerName val="0"/>
          <c:showPercent val="0"/>
          <c:showBubbleSize val="0"/>
        </c:dLbls>
        <c:gapWidth val="100"/>
        <c:overlap val="100"/>
        <c:axId val="544976216"/>
        <c:axId val="54497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74955</c:v>
                </c:pt>
                <c:pt idx="2">
                  <c:v>#N/A</c:v>
                </c:pt>
                <c:pt idx="3">
                  <c:v>#N/A</c:v>
                </c:pt>
                <c:pt idx="4">
                  <c:v>69390</c:v>
                </c:pt>
                <c:pt idx="5">
                  <c:v>#N/A</c:v>
                </c:pt>
                <c:pt idx="6">
                  <c:v>#N/A</c:v>
                </c:pt>
                <c:pt idx="7">
                  <c:v>69553</c:v>
                </c:pt>
                <c:pt idx="8">
                  <c:v>#N/A</c:v>
                </c:pt>
                <c:pt idx="9">
                  <c:v>#N/A</c:v>
                </c:pt>
                <c:pt idx="10">
                  <c:v>59820</c:v>
                </c:pt>
                <c:pt idx="11">
                  <c:v>#N/A</c:v>
                </c:pt>
                <c:pt idx="12">
                  <c:v>#N/A</c:v>
                </c:pt>
                <c:pt idx="13">
                  <c:v>66381</c:v>
                </c:pt>
                <c:pt idx="14">
                  <c:v>#N/A</c:v>
                </c:pt>
              </c:numCache>
            </c:numRef>
          </c:val>
          <c:smooth val="0"/>
          <c:extLst>
            <c:ext xmlns:c16="http://schemas.microsoft.com/office/drawing/2014/chart" uri="{C3380CC4-5D6E-409C-BE32-E72D297353CC}">
              <c16:uniqueId val="{00000008-0E47-4B25-81A9-A8090340005A}"/>
            </c:ext>
          </c:extLst>
        </c:ser>
        <c:dLbls>
          <c:showLegendKey val="0"/>
          <c:showVal val="0"/>
          <c:showCatName val="0"/>
          <c:showSerName val="0"/>
          <c:showPercent val="0"/>
          <c:showBubbleSize val="0"/>
        </c:dLbls>
        <c:marker val="1"/>
        <c:smooth val="0"/>
        <c:axId val="544976216"/>
        <c:axId val="544976608"/>
      </c:lineChart>
      <c:catAx>
        <c:axId val="54497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4976608"/>
        <c:crosses val="autoZero"/>
        <c:auto val="1"/>
        <c:lblAlgn val="ctr"/>
        <c:lblOffset val="100"/>
        <c:tickLblSkip val="1"/>
        <c:tickMarkSkip val="1"/>
        <c:noMultiLvlLbl val="0"/>
      </c:catAx>
      <c:valAx>
        <c:axId val="54497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7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1153644</c:v>
                </c:pt>
                <c:pt idx="5">
                  <c:v>1135306</c:v>
                </c:pt>
                <c:pt idx="8">
                  <c:v>1120330</c:v>
                </c:pt>
                <c:pt idx="11">
                  <c:v>1128578</c:v>
                </c:pt>
                <c:pt idx="14">
                  <c:v>1118298</c:v>
                </c:pt>
              </c:numCache>
            </c:numRef>
          </c:val>
          <c:extLst>
            <c:ext xmlns:c16="http://schemas.microsoft.com/office/drawing/2014/chart" uri="{C3380CC4-5D6E-409C-BE32-E72D297353CC}">
              <c16:uniqueId val="{00000000-ED83-45B0-92A5-AF11B62CF6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27675</c:v>
                </c:pt>
                <c:pt idx="5">
                  <c:v>26117</c:v>
                </c:pt>
                <c:pt idx="8">
                  <c:v>23276</c:v>
                </c:pt>
                <c:pt idx="11">
                  <c:v>29012</c:v>
                </c:pt>
                <c:pt idx="14">
                  <c:v>27765</c:v>
                </c:pt>
              </c:numCache>
            </c:numRef>
          </c:val>
          <c:extLst>
            <c:ext xmlns:c16="http://schemas.microsoft.com/office/drawing/2014/chart" uri="{C3380CC4-5D6E-409C-BE32-E72D297353CC}">
              <c16:uniqueId val="{00000001-ED83-45B0-92A5-AF11B62CF6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312804</c:v>
                </c:pt>
                <c:pt idx="5">
                  <c:v>316917</c:v>
                </c:pt>
                <c:pt idx="8">
                  <c:v>337467</c:v>
                </c:pt>
                <c:pt idx="11">
                  <c:v>357945</c:v>
                </c:pt>
                <c:pt idx="14">
                  <c:v>369804</c:v>
                </c:pt>
              </c:numCache>
            </c:numRef>
          </c:val>
          <c:extLst>
            <c:ext xmlns:c16="http://schemas.microsoft.com/office/drawing/2014/chart" uri="{C3380CC4-5D6E-409C-BE32-E72D297353CC}">
              <c16:uniqueId val="{00000002-ED83-45B0-92A5-AF11B62CF6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83-45B0-92A5-AF11B62CF6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83-45B0-92A5-AF11B62CF6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1403</c:v>
                </c:pt>
                <c:pt idx="3">
                  <c:v>5943</c:v>
                </c:pt>
                <c:pt idx="6">
                  <c:v>5156</c:v>
                </c:pt>
                <c:pt idx="9">
                  <c:v>4872</c:v>
                </c:pt>
                <c:pt idx="12">
                  <c:v>1839</c:v>
                </c:pt>
              </c:numCache>
            </c:numRef>
          </c:val>
          <c:extLst>
            <c:ext xmlns:c16="http://schemas.microsoft.com/office/drawing/2014/chart" uri="{C3380CC4-5D6E-409C-BE32-E72D297353CC}">
              <c16:uniqueId val="{00000005-ED83-45B0-92A5-AF11B62CF6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239702</c:v>
                </c:pt>
                <c:pt idx="3">
                  <c:v>230099</c:v>
                </c:pt>
                <c:pt idx="6">
                  <c:v>187414</c:v>
                </c:pt>
                <c:pt idx="9">
                  <c:v>168890</c:v>
                </c:pt>
                <c:pt idx="12">
                  <c:v>165701</c:v>
                </c:pt>
              </c:numCache>
            </c:numRef>
          </c:val>
          <c:extLst>
            <c:ext xmlns:c16="http://schemas.microsoft.com/office/drawing/2014/chart" uri="{C3380CC4-5D6E-409C-BE32-E72D297353CC}">
              <c16:uniqueId val="{00000006-ED83-45B0-92A5-AF11B62CF6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D83-45B0-92A5-AF11B62CF6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59070</c:v>
                </c:pt>
                <c:pt idx="3">
                  <c:v>56953</c:v>
                </c:pt>
                <c:pt idx="6">
                  <c:v>55113</c:v>
                </c:pt>
                <c:pt idx="9">
                  <c:v>50148</c:v>
                </c:pt>
                <c:pt idx="12">
                  <c:v>48843</c:v>
                </c:pt>
              </c:numCache>
            </c:numRef>
          </c:val>
          <c:extLst>
            <c:ext xmlns:c16="http://schemas.microsoft.com/office/drawing/2014/chart" uri="{C3380CC4-5D6E-409C-BE32-E72D297353CC}">
              <c16:uniqueId val="{00000008-ED83-45B0-92A5-AF11B62CF6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3713</c:v>
                </c:pt>
                <c:pt idx="3">
                  <c:v>3564</c:v>
                </c:pt>
                <c:pt idx="6">
                  <c:v>2797</c:v>
                </c:pt>
                <c:pt idx="9">
                  <c:v>2214</c:v>
                </c:pt>
                <c:pt idx="12">
                  <c:v>2430</c:v>
                </c:pt>
              </c:numCache>
            </c:numRef>
          </c:val>
          <c:extLst>
            <c:ext xmlns:c16="http://schemas.microsoft.com/office/drawing/2014/chart" uri="{C3380CC4-5D6E-409C-BE32-E72D297353CC}">
              <c16:uniqueId val="{00000009-ED83-45B0-92A5-AF11B62CF6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2350817</c:v>
                </c:pt>
                <c:pt idx="3">
                  <c:v>2328352</c:v>
                </c:pt>
                <c:pt idx="6">
                  <c:v>2315474</c:v>
                </c:pt>
                <c:pt idx="9">
                  <c:v>2328041</c:v>
                </c:pt>
                <c:pt idx="12">
                  <c:v>2349084</c:v>
                </c:pt>
              </c:numCache>
            </c:numRef>
          </c:val>
          <c:extLst>
            <c:ext xmlns:c16="http://schemas.microsoft.com/office/drawing/2014/chart" uri="{C3380CC4-5D6E-409C-BE32-E72D297353CC}">
              <c16:uniqueId val="{0000000A-ED83-45B0-92A5-AF11B62CF6DA}"/>
            </c:ext>
          </c:extLst>
        </c:ser>
        <c:dLbls>
          <c:showLegendKey val="0"/>
          <c:showVal val="0"/>
          <c:showCatName val="0"/>
          <c:showSerName val="0"/>
          <c:showPercent val="0"/>
          <c:showBubbleSize val="0"/>
        </c:dLbls>
        <c:gapWidth val="100"/>
        <c:overlap val="100"/>
        <c:axId val="544973864"/>
        <c:axId val="54497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1160582</c:v>
                </c:pt>
                <c:pt idx="2">
                  <c:v>#N/A</c:v>
                </c:pt>
                <c:pt idx="3">
                  <c:v>#N/A</c:v>
                </c:pt>
                <c:pt idx="4">
                  <c:v>1146571</c:v>
                </c:pt>
                <c:pt idx="5">
                  <c:v>#N/A</c:v>
                </c:pt>
                <c:pt idx="6">
                  <c:v>#N/A</c:v>
                </c:pt>
                <c:pt idx="7">
                  <c:v>1084881</c:v>
                </c:pt>
                <c:pt idx="8">
                  <c:v>#N/A</c:v>
                </c:pt>
                <c:pt idx="9">
                  <c:v>#N/A</c:v>
                </c:pt>
                <c:pt idx="10">
                  <c:v>1038630</c:v>
                </c:pt>
                <c:pt idx="11">
                  <c:v>#N/A</c:v>
                </c:pt>
                <c:pt idx="12">
                  <c:v>#N/A</c:v>
                </c:pt>
                <c:pt idx="13">
                  <c:v>1052031</c:v>
                </c:pt>
                <c:pt idx="14">
                  <c:v>#N/A</c:v>
                </c:pt>
              </c:numCache>
            </c:numRef>
          </c:val>
          <c:smooth val="0"/>
          <c:extLst>
            <c:ext xmlns:c16="http://schemas.microsoft.com/office/drawing/2014/chart" uri="{C3380CC4-5D6E-409C-BE32-E72D297353CC}">
              <c16:uniqueId val="{0000000B-ED83-45B0-92A5-AF11B62CF6DA}"/>
            </c:ext>
          </c:extLst>
        </c:ser>
        <c:dLbls>
          <c:showLegendKey val="0"/>
          <c:showVal val="0"/>
          <c:showCatName val="0"/>
          <c:showSerName val="0"/>
          <c:showPercent val="0"/>
          <c:showBubbleSize val="0"/>
        </c:dLbls>
        <c:marker val="1"/>
        <c:smooth val="0"/>
        <c:axId val="544973864"/>
        <c:axId val="544978176"/>
      </c:lineChart>
      <c:catAx>
        <c:axId val="54497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4978176"/>
        <c:crosses val="autoZero"/>
        <c:auto val="1"/>
        <c:lblAlgn val="ctr"/>
        <c:lblOffset val="100"/>
        <c:tickLblSkip val="1"/>
        <c:tickMarkSkip val="1"/>
        <c:noMultiLvlLbl val="0"/>
      </c:catAx>
      <c:valAx>
        <c:axId val="5449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7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26683</c:v>
                </c:pt>
                <c:pt idx="1">
                  <c:v>22790</c:v>
                </c:pt>
                <c:pt idx="2">
                  <c:v>11166</c:v>
                </c:pt>
              </c:numCache>
            </c:numRef>
          </c:val>
          <c:extLst>
            <c:ext xmlns:c16="http://schemas.microsoft.com/office/drawing/2014/chart" uri="{C3380CC4-5D6E-409C-BE32-E72D297353CC}">
              <c16:uniqueId val="{00000000-D841-42D7-B11C-5820BEE289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19019</c:v>
                </c:pt>
                <c:pt idx="1">
                  <c:v>19089</c:v>
                </c:pt>
                <c:pt idx="2">
                  <c:v>19176</c:v>
                </c:pt>
              </c:numCache>
            </c:numRef>
          </c:val>
          <c:extLst>
            <c:ext xmlns:c16="http://schemas.microsoft.com/office/drawing/2014/chart" uri="{C3380CC4-5D6E-409C-BE32-E72D297353CC}">
              <c16:uniqueId val="{00000001-D841-42D7-B11C-5820BEE289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92555</c:v>
                </c:pt>
                <c:pt idx="1">
                  <c:v>92992</c:v>
                </c:pt>
                <c:pt idx="2">
                  <c:v>92761</c:v>
                </c:pt>
              </c:numCache>
            </c:numRef>
          </c:val>
          <c:extLst>
            <c:ext xmlns:c16="http://schemas.microsoft.com/office/drawing/2014/chart" uri="{C3380CC4-5D6E-409C-BE32-E72D297353CC}">
              <c16:uniqueId val="{00000002-D841-42D7-B11C-5820BEE289D1}"/>
            </c:ext>
          </c:extLst>
        </c:ser>
        <c:dLbls>
          <c:showLegendKey val="0"/>
          <c:showVal val="0"/>
          <c:showCatName val="0"/>
          <c:showSerName val="0"/>
          <c:showPercent val="0"/>
          <c:showBubbleSize val="0"/>
        </c:dLbls>
        <c:gapWidth val="120"/>
        <c:overlap val="100"/>
        <c:axId val="544978960"/>
        <c:axId val="544979352"/>
      </c:barChart>
      <c:catAx>
        <c:axId val="54497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4979352"/>
        <c:crosses val="autoZero"/>
        <c:auto val="1"/>
        <c:lblAlgn val="ctr"/>
        <c:lblOffset val="100"/>
        <c:tickLblSkip val="1"/>
        <c:tickMarkSkip val="1"/>
        <c:noMultiLvlLbl val="0"/>
      </c:catAx>
      <c:valAx>
        <c:axId val="544979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497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{943144D7-9187-44A4-8D23-221D4F57AE15}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539-49BE-B4BC-C6BCCA5FC2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{339FF1ED-0DE8-4D71-B386-D9D928F83BA2}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39-49BE-B4BC-C6BCCA5FC2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{EF3046DF-5B03-4045-9F42-AEBF3C0A8CE9}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39-49BE-B4BC-C6BCCA5FC2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{68AA51B1-F4A1-4D29-BBEF-19F651A62C06}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39-49BE-B4BC-C6BCCA5FC2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{4176B87B-1EDB-4839-89BE-18310BCBCDF6}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39-49BE-B4BC-C6BCCA5FC2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{29A2CEAE-0AA4-42CF-B1FC-AC805DB1E87F}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539-49BE-B4BC-C6BCCA5FC2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{0B3C8903-9DF4-46D3-98D5-39DC68EA66B0}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539-49BE-B4BC-C6BCCA5FC2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{E7152FBC-0076-4C28-9C4F-A22968BF257A}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539-49BE-B4BC-C6BCCA5FC2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{B9C198FA-B486-4230-8519-69B27DCFF49A}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539-49BE-B4BC-C6BCCA5FC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60.3</c:v>
                </c:pt>
                <c:pt idx="32">
                  <c:v>61.5</c:v>
                </c:pt>
              </c:numCache>
            </c:numRef>
          </c:xVal>
          <c:yVal>
            <c:numRef>
              <c:f>公会計指標分析・財政指標組合せ分析表!$BP$51:$DC$51</c:f>
              <c:numCache>
                <c:formatCode>#,##0.0;"▲ "#,##0.0</c:formatCode>
                <c:ptCount val="40"/>
                <c:pt idx="16">
                  <c:v>228.5</c:v>
                </c:pt>
                <c:pt idx="24">
                  <c:v>220.3</c:v>
                </c:pt>
                <c:pt idx="32">
                  <c:v>223.7</c:v>
                </c:pt>
              </c:numCache>
            </c:numRef>
          </c:yVal>
          <c:smooth val="0"/>
          <c:extLst>
            <c:ext xmlns:c16="http://schemas.microsoft.com/office/drawing/2014/chart" uri="{C3380CC4-5D6E-409C-BE32-E72D297353CC}">
              <c16:uniqueId val="{00000009-B539-49BE-B4BC-C6BCCA5FC20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{EDC1BC17-8616-41C1-B5E5-776B291E4AE5}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539-49BE-B4BC-C6BCCA5FC2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{786C7A5A-A868-4036-9DA7-BBD8358F50AB}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39-49BE-B4BC-C6BCCA5FC2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{BA355F46-D898-4B66-8C10-54011ADCE91E}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39-49BE-B4BC-C6BCCA5FC2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{4B3FD20C-BFA2-40FC-8655-12FA5DE6293B}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39-49BE-B4BC-C6BCCA5FC2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{F31249EC-4A00-4917-A7FA-0CEAC0C74B4F}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39-49BE-B4BC-C6BCCA5FC2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{7C10F9C7-C655-4BAC-9131-4AD12E749704}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539-49BE-B4BC-C6BCCA5FC2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{AC978557-2863-42E1-B3CE-9BD0A9C0D3F0}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539-49BE-B4BC-C6BCCA5FC2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{B4960A22-6936-4DF7-8430-055CDDF922DF}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539-49BE-B4BC-C6BCCA5FC2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{99869AB4-01CE-4E09-B359-67635DA97AC8}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539-49BE-B4BC-C6BCCA5FC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60.7</c:v>
                </c:pt>
                <c:pt idx="32">
                  <c:v>60.1</c:v>
                </c:pt>
              </c:numCache>
            </c:numRef>
          </c:xVal>
          <c:yVal>
            <c:numRef>
              <c:f>公会計指標分析・財政指標組合せ分析表!$BP$55:$DC$55</c:f>
              <c:numCache>
                <c:formatCode>#,##0.0;"▲ "#,##0.0</c:formatCode>
                <c:ptCount val="40"/>
                <c:pt idx="16">
                  <c:v>198</c:v>
                </c:pt>
                <c:pt idx="24">
                  <c:v>195.2</c:v>
                </c:pt>
                <c:pt idx="32">
                  <c:v>193.6</c:v>
                </c:pt>
              </c:numCache>
            </c:numRef>
          </c:yVal>
          <c:smooth val="0"/>
          <c:extLst>
            <c:ext xmlns:c16="http://schemas.microsoft.com/office/drawing/2014/chart" uri="{C3380CC4-5D6E-409C-BE32-E72D297353CC}">
              <c16:uniqueId val="{00000013-B539-49BE-B4BC-C6BCCA5FC20F}"/>
            </c:ext>
          </c:extLst>
        </c:ser>
        <c:dLbls>
          <c:showLegendKey val="0"/>
          <c:showVal val="1"/>
          <c:showCatName val="0"/>
          <c:showSerName val="0"/>
          <c:showPercent val="0"/>
          <c:showBubbleSize val="0"/>
        </c:dLbls>
        <c:axId val="800127088"/>
        <c:axId val="800138456"/>
      </c:scatterChart>
      <c:valAx>
        <c:axId val="800127088"/>
        <c:scaling>
          <c:orientation val="minMax"/>
          <c:max val="61.800000000000004"/>
          <c:min val="5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0138456"/>
        <c:crosses val="autoZero"/>
        <c:crossBetween val="midCat"/>
      </c:valAx>
      <c:valAx>
        <c:axId val="800138456"/>
        <c:scaling>
          <c:orientation val="minMax"/>
          <c:max val="235"/>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0127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247732473322E-2"/>
                  <c:y val="-6.863399517914498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{277D21B5-CE45-4E4F-8B03-BA41B3C2809B}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91-4CD3-9F8A-AFA0BB832A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{54FE4F59-52E2-48FE-B0D0-099940F61DB8}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91-4CD3-9F8A-AFA0BB832A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{09C4995C-68A1-441B-94C8-E59BC8C2A350}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91-4CD3-9F8A-AFA0BB832A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{ECD06BD9-CC6A-4D73-830F-772AB7CC5FF9}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91-4CD3-9F8A-AFA0BB832A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{6A698E35-027E-424F-BE54-DAC79B2C7665}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91-4CD3-9F8A-AFA0BB832AEA}"/>
                </c:ext>
              </c:extLst>
            </c:dLbl>
            <c:dLbl>
              <c:idx val="8"/>
              <c:layout>
                <c:manualLayout>
                  <c:x val="-3.3052735505748075E-2"/>
                  <c:y val="-5.619929899644294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{DBA0470A-5B30-4AAF-993B-1AB9C236A458}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91-4CD3-9F8A-AFA0BB832AE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{B3008A62-EF60-4C66-B03A-B07417E87673}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91-4CD3-9F8A-AFA0BB832A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{6EA95C3F-47D4-45CB-AF65-A714716C9C8F}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91-4CD3-9F8A-AFA0BB832A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{3FBAAAB1-3C97-4502-B721-8DCD0A9DD903}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91-4CD3-9F8A-AFA0BB832A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14.8</c:v>
                </c:pt>
                <c:pt idx="16">
                  <c:v>14.2</c:v>
                </c:pt>
                <c:pt idx="24">
                  <c:v>13.6</c:v>
                </c:pt>
                <c:pt idx="32">
                  <c:v>13.8</c:v>
                </c:pt>
              </c:numCache>
            </c:numRef>
          </c:xVal>
          <c:yVal>
            <c:numRef>
              <c:f>公会計指標分析・財政指標組合せ分析表!$BP$73:$DC$73</c:f>
              <c:numCache>
                <c:formatCode>#,##0.0;"▲ "#,##0.0</c:formatCode>
                <c:ptCount val="40"/>
                <c:pt idx="0">
                  <c:v>226.2</c:v>
                </c:pt>
                <c:pt idx="8">
                  <c:v>224.7</c:v>
                </c:pt>
                <c:pt idx="16">
                  <c:v>228.5</c:v>
                </c:pt>
                <c:pt idx="24">
                  <c:v>220.3</c:v>
                </c:pt>
                <c:pt idx="32">
                  <c:v>223.7</c:v>
                </c:pt>
              </c:numCache>
            </c:numRef>
          </c:yVal>
          <c:smooth val="0"/>
          <c:extLst>
            <c:ext xmlns:c16="http://schemas.microsoft.com/office/drawing/2014/chart" uri="{C3380CC4-5D6E-409C-BE32-E72D297353CC}">
              <c16:uniqueId val="{00000009-C191-4CD3-9F8A-AFA0BB832AE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{035AA5BD-DBEF-46BB-A22F-C96B9FEC7771}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91-4CD3-9F8A-AFA0BB832A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{1345D583-F5E1-41D8-AA63-29B93C314443}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91-4CD3-9F8A-AFA0BB832A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{564C9388-458A-4D2F-8113-D176ABBBB4EA}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91-4CD3-9F8A-AFA0BB832A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{B02E8768-C8EB-426D-BA8D-055C8265D292}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91-4CD3-9F8A-AFA0BB832A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{7458190D-D104-48DE-B3BA-A4B841888882}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91-4CD3-9F8A-AFA0BB832A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{75380B2A-0217-450A-9F30-F59397F101D3}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91-4CD3-9F8A-AFA0BB832AE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{0AF4A20C-5953-457F-9DA1-C56C9695AAE7}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91-4CD3-9F8A-AFA0BB832A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{F462AAA3-1E5F-4644-A135-59E1ABE1210B}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91-4CD3-9F8A-AFA0BB832A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{33040E1B-CFE5-423E-B295-A6BCAFBBA92C}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91-4CD3-9F8A-AFA0BB832A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C191-4CD3-9F8A-AFA0BB832AEA}"/>
            </c:ext>
          </c:extLst>
        </c:ser>
        <c:dLbls>
          <c:showLegendKey val="0"/>
          <c:showVal val="1"/>
          <c:showCatName val="0"/>
          <c:showSerName val="0"/>
          <c:showPercent val="0"/>
          <c:showBubbleSize val="0"/>
        </c:dLbls>
        <c:axId val="800132968"/>
        <c:axId val="800128656"/>
      </c:scatterChart>
      <c:valAx>
        <c:axId val="800132968"/>
        <c:scaling>
          <c:orientation val="minMax"/>
          <c:max val="15.2"/>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0128656"/>
        <c:crosses val="autoZero"/>
        <c:crossBetween val="midCat"/>
      </c:valAx>
      <c:valAx>
        <c:axId val="800128656"/>
        <c:scaling>
          <c:orientation val="minMax"/>
          <c:max val="235"/>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0132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・「元利償還金等」は，準元利償還金が増加したことや，臨時財政対策債等の減により標準財政規模が縮小したことなどから，Ｈ</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年度に比べ</a:t>
          </a:r>
          <a:r>
            <a:rPr kumimoji="1" lang="en-US" altLang="ja-JP" sz="950">
              <a:solidFill>
                <a:schemeClr val="dk1"/>
              </a:solidFill>
              <a:effectLst/>
              <a:latin typeface="+mn-lt"/>
              <a:ea typeface="+mn-ea"/>
              <a:cs typeface="+mn-cs"/>
            </a:rPr>
            <a:t>43</a:t>
          </a:r>
          <a:r>
            <a:rPr kumimoji="1" lang="ja-JP" altLang="ja-JP" sz="950">
              <a:solidFill>
                <a:schemeClr val="dk1"/>
              </a:solidFill>
              <a:effectLst/>
              <a:latin typeface="+mn-lt"/>
              <a:ea typeface="+mn-ea"/>
              <a:cs typeface="+mn-cs"/>
            </a:rPr>
            <a:t>億</a:t>
          </a:r>
          <a:r>
            <a:rPr kumimoji="1" lang="en-US" altLang="ja-JP" sz="950">
              <a:solidFill>
                <a:schemeClr val="dk1"/>
              </a:solidFill>
              <a:effectLst/>
              <a:latin typeface="+mn-lt"/>
              <a:ea typeface="+mn-ea"/>
              <a:cs typeface="+mn-cs"/>
            </a:rPr>
            <a:t>3</a:t>
          </a:r>
          <a:r>
            <a:rPr kumimoji="1" lang="ja-JP" altLang="ja-JP" sz="950">
              <a:solidFill>
                <a:schemeClr val="dk1"/>
              </a:solidFill>
              <a:effectLst/>
              <a:latin typeface="+mn-lt"/>
              <a:ea typeface="+mn-ea"/>
              <a:cs typeface="+mn-cs"/>
            </a:rPr>
            <a:t>千</a:t>
          </a:r>
          <a:r>
            <a:rPr kumimoji="1" lang="en-US" altLang="ja-JP" sz="950">
              <a:solidFill>
                <a:schemeClr val="dk1"/>
              </a:solidFill>
              <a:effectLst/>
              <a:latin typeface="+mn-lt"/>
              <a:ea typeface="+mn-ea"/>
              <a:cs typeface="+mn-cs"/>
            </a:rPr>
            <a:t>8</a:t>
          </a:r>
          <a:r>
            <a:rPr kumimoji="1" lang="ja-JP" altLang="ja-JP" sz="950">
              <a:solidFill>
                <a:schemeClr val="dk1"/>
              </a:solidFill>
              <a:effectLst/>
              <a:latin typeface="+mn-lt"/>
              <a:ea typeface="+mn-ea"/>
              <a:cs typeface="+mn-cs"/>
            </a:rPr>
            <a:t>百万円増加しました。</a:t>
          </a:r>
          <a:endParaRPr lang="ja-JP" altLang="ja-JP" sz="950">
            <a:effectLst/>
          </a:endParaRPr>
        </a:p>
        <a:p>
          <a:r>
            <a:rPr kumimoji="1" lang="ja-JP" altLang="ja-JP" sz="950">
              <a:solidFill>
                <a:schemeClr val="dk1"/>
              </a:solidFill>
              <a:effectLst/>
              <a:latin typeface="+mn-lt"/>
              <a:ea typeface="+mn-ea"/>
              <a:cs typeface="+mn-cs"/>
            </a:rPr>
            <a:t>・「算入公債費等」は，元利償還金等にかかる特定財源の額が減少したことなどから，Ｈ</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年度に比べ</a:t>
          </a:r>
          <a:r>
            <a:rPr kumimoji="1" lang="en-US" altLang="ja-JP" sz="950">
              <a:solidFill>
                <a:schemeClr val="dk1"/>
              </a:solidFill>
              <a:effectLst/>
              <a:latin typeface="+mn-lt"/>
              <a:ea typeface="+mn-ea"/>
              <a:cs typeface="+mn-cs"/>
            </a:rPr>
            <a:t>22</a:t>
          </a:r>
          <a:r>
            <a:rPr kumimoji="1" lang="ja-JP" altLang="ja-JP" sz="950">
              <a:solidFill>
                <a:schemeClr val="dk1"/>
              </a:solidFill>
              <a:effectLst/>
              <a:latin typeface="+mn-lt"/>
              <a:ea typeface="+mn-ea"/>
              <a:cs typeface="+mn-cs"/>
            </a:rPr>
            <a:t>億</a:t>
          </a:r>
          <a:r>
            <a:rPr kumimoji="1" lang="en-US" altLang="ja-JP" sz="950">
              <a:solidFill>
                <a:schemeClr val="dk1"/>
              </a:solidFill>
              <a:effectLst/>
              <a:latin typeface="+mn-lt"/>
              <a:ea typeface="+mn-ea"/>
              <a:cs typeface="+mn-cs"/>
            </a:rPr>
            <a:t>2</a:t>
          </a:r>
          <a:r>
            <a:rPr kumimoji="1" lang="ja-JP" altLang="ja-JP" sz="950">
              <a:solidFill>
                <a:schemeClr val="dk1"/>
              </a:solidFill>
              <a:effectLst/>
              <a:latin typeface="+mn-lt"/>
              <a:ea typeface="+mn-ea"/>
              <a:cs typeface="+mn-cs"/>
            </a:rPr>
            <a:t>千</a:t>
          </a:r>
          <a:r>
            <a:rPr kumimoji="1" lang="en-US" altLang="ja-JP" sz="950">
              <a:solidFill>
                <a:schemeClr val="dk1"/>
              </a:solidFill>
              <a:effectLst/>
              <a:latin typeface="+mn-lt"/>
              <a:ea typeface="+mn-ea"/>
              <a:cs typeface="+mn-cs"/>
            </a:rPr>
            <a:t>3</a:t>
          </a:r>
          <a:r>
            <a:rPr kumimoji="1" lang="ja-JP" altLang="ja-JP" sz="950">
              <a:solidFill>
                <a:schemeClr val="dk1"/>
              </a:solidFill>
              <a:effectLst/>
              <a:latin typeface="+mn-lt"/>
              <a:ea typeface="+mn-ea"/>
              <a:cs typeface="+mn-cs"/>
            </a:rPr>
            <a:t>百万円減少しました。</a:t>
          </a:r>
          <a:endParaRPr lang="ja-JP" altLang="ja-JP" sz="950">
            <a:effectLst/>
          </a:endParaRPr>
        </a:p>
        <a:p>
          <a:r>
            <a:rPr kumimoji="1" lang="ja-JP" altLang="ja-JP" sz="950">
              <a:solidFill>
                <a:schemeClr val="dk1"/>
              </a:solidFill>
              <a:effectLst/>
              <a:latin typeface="+mn-lt"/>
              <a:ea typeface="+mn-ea"/>
              <a:cs typeface="+mn-cs"/>
            </a:rPr>
            <a:t>・この結果，「元利償還金等」から「算入公債費等」を控除した実質公債費比率の分子は，Ｈ</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年度に比べ</a:t>
          </a:r>
          <a:r>
            <a:rPr kumimoji="1" lang="en-US" altLang="ja-JP" sz="950">
              <a:solidFill>
                <a:schemeClr val="dk1"/>
              </a:solidFill>
              <a:effectLst/>
              <a:latin typeface="+mn-lt"/>
              <a:ea typeface="+mn-ea"/>
              <a:cs typeface="+mn-cs"/>
            </a:rPr>
            <a:t>65</a:t>
          </a:r>
          <a:r>
            <a:rPr kumimoji="1" lang="ja-JP" altLang="ja-JP" sz="950">
              <a:solidFill>
                <a:schemeClr val="dk1"/>
              </a:solidFill>
              <a:effectLst/>
              <a:latin typeface="+mn-lt"/>
              <a:ea typeface="+mn-ea"/>
              <a:cs typeface="+mn-cs"/>
            </a:rPr>
            <a:t>億</a:t>
          </a:r>
          <a:r>
            <a:rPr kumimoji="1" lang="en-US" altLang="ja-JP" sz="950">
              <a:solidFill>
                <a:schemeClr val="dk1"/>
              </a:solidFill>
              <a:effectLst/>
              <a:latin typeface="+mn-lt"/>
              <a:ea typeface="+mn-ea"/>
              <a:cs typeface="+mn-cs"/>
            </a:rPr>
            <a:t>6</a:t>
          </a:r>
          <a:r>
            <a:rPr kumimoji="1" lang="ja-JP" altLang="ja-JP" sz="950">
              <a:solidFill>
                <a:schemeClr val="dk1"/>
              </a:solidFill>
              <a:effectLst/>
              <a:latin typeface="+mn-lt"/>
              <a:ea typeface="+mn-ea"/>
              <a:cs typeface="+mn-cs"/>
            </a:rPr>
            <a:t>千</a:t>
          </a:r>
          <a:r>
            <a:rPr kumimoji="1" lang="en-US" altLang="ja-JP" sz="950">
              <a:solidFill>
                <a:schemeClr val="dk1"/>
              </a:solidFill>
              <a:effectLst/>
              <a:latin typeface="+mn-lt"/>
              <a:ea typeface="+mn-ea"/>
              <a:cs typeface="+mn-cs"/>
            </a:rPr>
            <a:t>1</a:t>
          </a:r>
          <a:r>
            <a:rPr kumimoji="1" lang="ja-JP" altLang="ja-JP" sz="950">
              <a:solidFill>
                <a:schemeClr val="dk1"/>
              </a:solidFill>
              <a:effectLst/>
              <a:latin typeface="+mn-lt"/>
              <a:ea typeface="+mn-ea"/>
              <a:cs typeface="+mn-cs"/>
            </a:rPr>
            <a:t>百万円の増加となっています。</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今後は，平成</a:t>
          </a:r>
          <a:r>
            <a:rPr kumimoji="1" lang="en-US" altLang="ja-JP" sz="950">
              <a:solidFill>
                <a:schemeClr val="dk1"/>
              </a:solidFill>
              <a:effectLst/>
              <a:latin typeface="+mn-lt"/>
              <a:ea typeface="+mn-ea"/>
              <a:cs typeface="+mn-cs"/>
            </a:rPr>
            <a:t>30</a:t>
          </a:r>
          <a:r>
            <a:rPr kumimoji="1" lang="ja-JP" altLang="en-US"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7</a:t>
          </a:r>
          <a:r>
            <a:rPr kumimoji="1" lang="ja-JP" altLang="en-US" sz="950">
              <a:solidFill>
                <a:schemeClr val="dk1"/>
              </a:solidFill>
              <a:effectLst/>
              <a:latin typeface="+mn-lt"/>
              <a:ea typeface="+mn-ea"/>
              <a:cs typeface="+mn-cs"/>
            </a:rPr>
            <a:t>月豪雨災害の影響や，国の</a:t>
          </a:r>
          <a:r>
            <a:rPr kumimoji="1" lang="en-US" altLang="ja-JP" sz="950">
              <a:solidFill>
                <a:schemeClr val="dk1"/>
              </a:solidFill>
              <a:effectLst/>
              <a:latin typeface="+mn-lt"/>
              <a:ea typeface="+mn-ea"/>
              <a:cs typeface="+mn-cs"/>
            </a:rPr>
            <a:t>3</a:t>
          </a:r>
          <a:r>
            <a:rPr kumimoji="1" lang="ja-JP" altLang="en-US" sz="950">
              <a:solidFill>
                <a:schemeClr val="dk1"/>
              </a:solidFill>
              <a:effectLst/>
              <a:latin typeface="+mn-lt"/>
              <a:ea typeface="+mn-ea"/>
              <a:cs typeface="+mn-cs"/>
            </a:rPr>
            <a:t>次補正予算を活用した防災・</a:t>
          </a:r>
          <a:r>
            <a:rPr kumimoji="1" lang="ja-JP" altLang="en-US" sz="950">
              <a:solidFill>
                <a:sysClr val="windowText" lastClr="000000"/>
              </a:solidFill>
              <a:effectLst/>
              <a:latin typeface="+mn-lt"/>
              <a:ea typeface="+mn-ea"/>
              <a:cs typeface="+mn-cs"/>
            </a:rPr>
            <a:t>減災</a:t>
          </a:r>
          <a:r>
            <a:rPr kumimoji="1" lang="ja-JP" altLang="en-US" sz="950">
              <a:solidFill>
                <a:schemeClr val="dk1"/>
              </a:solidFill>
              <a:effectLst/>
              <a:latin typeface="+mn-lt"/>
              <a:ea typeface="+mn-ea"/>
              <a:cs typeface="+mn-cs"/>
            </a:rPr>
            <a:t>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a:solidFill>
                <a:schemeClr val="dk1"/>
              </a:solidFill>
              <a:effectLst/>
              <a:latin typeface="+mn-lt"/>
              <a:ea typeface="+mn-ea"/>
              <a:cs typeface="+mn-cs"/>
            </a:rPr>
            <a:t>・減債基金積立相当額の積立ルールが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分の１として設定しているのに対して，本県においては，原則として，</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年償還（５年据置）で毎年度の発行額の積立額を</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分の１として設定していたため，減債基金残高と減債基金積立相当額に乖離が生じています。</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・「将来負担額」は，平成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月豪雨災害への対応に伴う災害復旧債の増などにより，地方債残高が増加したことなどから，Ｈ</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年度に比べ</a:t>
          </a:r>
          <a:r>
            <a:rPr kumimoji="1" lang="en-US" altLang="ja-JP" sz="1050">
              <a:solidFill>
                <a:schemeClr val="dk1"/>
              </a:solidFill>
              <a:effectLst/>
              <a:latin typeface="+mn-lt"/>
              <a:ea typeface="+mn-ea"/>
              <a:cs typeface="+mn-cs"/>
            </a:rPr>
            <a:t>137</a:t>
          </a:r>
          <a:r>
            <a:rPr kumimoji="1" lang="ja-JP" altLang="ja-JP" sz="1050">
              <a:solidFill>
                <a:schemeClr val="dk1"/>
              </a:solidFill>
              <a:effectLst/>
              <a:latin typeface="+mn-lt"/>
              <a:ea typeface="+mn-ea"/>
              <a:cs typeface="+mn-cs"/>
            </a:rPr>
            <a:t>億円増加しました。</a:t>
          </a:r>
          <a:endParaRPr lang="ja-JP" altLang="ja-JP" sz="1050">
            <a:effectLst/>
          </a:endParaRPr>
        </a:p>
        <a:p>
          <a:r>
            <a:rPr kumimoji="1" lang="ja-JP" altLang="ja-JP" sz="1050">
              <a:solidFill>
                <a:schemeClr val="dk1"/>
              </a:solidFill>
              <a:effectLst/>
              <a:latin typeface="+mn-lt"/>
              <a:ea typeface="+mn-ea"/>
              <a:cs typeface="+mn-cs"/>
            </a:rPr>
            <a:t>・「充当可能財源等」は，公債費満期一括償還分の積立等により「充当可能基金」が増加したことなどから，Ｈ</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年度に比べ</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億円増加しました。</a:t>
          </a:r>
          <a:endParaRPr lang="ja-JP" altLang="ja-JP" sz="1050">
            <a:effectLst/>
          </a:endParaRPr>
        </a:p>
        <a:p>
          <a:r>
            <a:rPr kumimoji="1" lang="ja-JP" altLang="ja-JP" sz="1050">
              <a:solidFill>
                <a:schemeClr val="dk1"/>
              </a:solidFill>
              <a:effectLst/>
              <a:latin typeface="+mn-lt"/>
              <a:ea typeface="+mn-ea"/>
              <a:cs typeface="+mn-cs"/>
            </a:rPr>
            <a:t>・この結果，「将来負担額」から「充当可能財源等」を控除した将来負担比率の分子は，Ｈ</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年度に比べ</a:t>
          </a:r>
          <a:r>
            <a:rPr kumimoji="1" lang="en-US" altLang="ja-JP" sz="1050">
              <a:solidFill>
                <a:schemeClr val="dk1"/>
              </a:solidFill>
              <a:effectLst/>
              <a:latin typeface="+mn-lt"/>
              <a:ea typeface="+mn-ea"/>
              <a:cs typeface="+mn-cs"/>
            </a:rPr>
            <a:t>134</a:t>
          </a:r>
          <a:r>
            <a:rPr kumimoji="1" lang="ja-JP" altLang="ja-JP" sz="1050">
              <a:solidFill>
                <a:schemeClr val="dk1"/>
              </a:solidFill>
              <a:effectLst/>
              <a:latin typeface="+mn-lt"/>
              <a:ea typeface="+mn-ea"/>
              <a:cs typeface="+mn-cs"/>
            </a:rPr>
            <a:t>億円増加しました。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今後は，平成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en-US" sz="1050">
              <a:solidFill>
                <a:schemeClr val="dk1"/>
              </a:solidFill>
              <a:effectLst/>
              <a:latin typeface="+mn-lt"/>
              <a:ea typeface="+mn-ea"/>
              <a:cs typeface="+mn-cs"/>
            </a:rPr>
            <a:t>月豪雨災害の影響や，国の</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次補正予算を活用した防災・</a:t>
          </a:r>
          <a:r>
            <a:rPr kumimoji="1" lang="ja-JP" altLang="en-US" sz="1050">
              <a:solidFill>
                <a:sysClr val="windowText" lastClr="000000"/>
              </a:solidFill>
              <a:effectLst/>
              <a:latin typeface="+mn-lt"/>
              <a:ea typeface="+mn-ea"/>
              <a:cs typeface="+mn-cs"/>
            </a:rPr>
            <a:t>減災</a:t>
          </a:r>
          <a:r>
            <a:rPr kumimoji="1" lang="ja-JP" altLang="en-US" sz="1050">
              <a:solidFill>
                <a:schemeClr val="dk1"/>
              </a:solidFill>
              <a:effectLst/>
              <a:latin typeface="+mn-lt"/>
              <a:ea typeface="+mn-ea"/>
              <a:cs typeface="+mn-cs"/>
            </a:rPr>
            <a:t>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年７月豪雨災害に伴う「創造的復興による新たな広島県づくり」に最優先で対応するために財政調整基金を</a:t>
          </a:r>
          <a:r>
            <a:rPr kumimoji="1" lang="en-US" altLang="ja-JP" sz="1100">
              <a:solidFill>
                <a:schemeClr val="dk1"/>
              </a:solidFill>
              <a:effectLst/>
              <a:latin typeface="+mn-ea"/>
              <a:ea typeface="+mn-ea"/>
              <a:cs typeface="+mn-cs"/>
            </a:rPr>
            <a:t>116</a:t>
          </a:r>
          <a:r>
            <a:rPr kumimoji="1" lang="ja-JP" altLang="en-US" sz="1100">
              <a:solidFill>
                <a:schemeClr val="dk1"/>
              </a:solidFill>
              <a:effectLst/>
              <a:latin typeface="+mn-ea"/>
              <a:ea typeface="+mn-ea"/>
              <a:cs typeface="+mn-cs"/>
            </a:rPr>
            <a:t>億円取り崩したことなどにより，基金全体として</a:t>
          </a:r>
          <a:r>
            <a:rPr kumimoji="1" lang="en-US" altLang="ja-JP" sz="1100">
              <a:solidFill>
                <a:schemeClr val="dk1"/>
              </a:solidFill>
              <a:effectLst/>
              <a:latin typeface="+mn-ea"/>
              <a:ea typeface="+mn-ea"/>
              <a:cs typeface="+mn-cs"/>
            </a:rPr>
            <a:t>118</a:t>
          </a:r>
          <a:r>
            <a:rPr kumimoji="1" lang="ja-JP" altLang="en-US" sz="1100">
              <a:solidFill>
                <a:schemeClr val="dk1"/>
              </a:solidFill>
              <a:effectLst/>
              <a:latin typeface="+mn-ea"/>
              <a:ea typeface="+mn-ea"/>
              <a:cs typeface="+mn-cs"/>
            </a:rPr>
            <a:t>億円の減となった。</a:t>
          </a: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・中期財政運営方針（</a:t>
          </a:r>
          <a:r>
            <a:rPr kumimoji="1" lang="en-US" altLang="ja-JP" sz="1100">
              <a:solidFill>
                <a:schemeClr val="dk1"/>
              </a:solidFill>
              <a:effectLst/>
              <a:latin typeface="+mn-ea"/>
              <a:ea typeface="+mn-ea"/>
              <a:cs typeface="+mn-cs"/>
            </a:rPr>
            <a:t>R3</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R7</a:t>
          </a:r>
          <a:r>
            <a:rPr kumimoji="1" lang="ja-JP" altLang="en-US" sz="1100">
              <a:solidFill>
                <a:schemeClr val="dk1"/>
              </a:solidFill>
              <a:effectLst/>
              <a:latin typeface="+mn-ea"/>
              <a:ea typeface="+mn-ea"/>
              <a:cs typeface="+mn-cs"/>
            </a:rPr>
            <a:t>）において，新型コロナウイルス感染症の影響などによる厳しい財政状況の中，必要に応じた基金の取り崩しを行う一方で，平成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年７月豪雨災害のような大規模災害の発生への対応を念頭に，毎年度の当初予算編成時において，財源調整的基金について</a:t>
          </a:r>
          <a:r>
            <a:rPr kumimoji="1" lang="en-US" altLang="ja-JP" sz="1100">
              <a:solidFill>
                <a:schemeClr val="dk1"/>
              </a:solidFill>
              <a:effectLst/>
              <a:latin typeface="+mn-ea"/>
              <a:ea typeface="+mn-ea"/>
              <a:cs typeface="+mn-cs"/>
            </a:rPr>
            <a:t>100</a:t>
          </a:r>
          <a:r>
            <a:rPr kumimoji="1" lang="ja-JP" altLang="en-US" sz="1100">
              <a:solidFill>
                <a:schemeClr val="dk1"/>
              </a:solidFill>
              <a:effectLst/>
              <a:latin typeface="+mn-ea"/>
              <a:ea typeface="+mn-ea"/>
              <a:cs typeface="+mn-cs"/>
            </a:rPr>
            <a:t>億円以上の残高を維持することを目標としている。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ea"/>
              <a:ea typeface="+mn-ea"/>
              <a:cs typeface="+mn-cs"/>
            </a:rPr>
            <a:t>（基金の使途）</a:t>
          </a:r>
        </a:p>
        <a:p>
          <a:r>
            <a:rPr kumimoji="1" lang="ja-JP" altLang="en-US" sz="1050">
              <a:solidFill>
                <a:schemeClr val="dk1"/>
              </a:solidFill>
              <a:effectLst/>
              <a:latin typeface="+mn-ea"/>
              <a:ea typeface="+mn-ea"/>
              <a:cs typeface="+mn-cs"/>
            </a:rPr>
            <a:t>・減債基金：新直轄高速道路の建設に係る県債の償還等のため</a:t>
          </a:r>
        </a:p>
        <a:p>
          <a:r>
            <a:rPr kumimoji="1" lang="ja-JP" altLang="en-US" sz="1050">
              <a:solidFill>
                <a:schemeClr val="dk1"/>
              </a:solidFill>
              <a:effectLst/>
              <a:latin typeface="+mn-ea"/>
              <a:ea typeface="+mn-ea"/>
              <a:cs typeface="+mn-cs"/>
            </a:rPr>
            <a:t>・県庁舎整備基金：県庁舎の整備のため</a:t>
          </a:r>
        </a:p>
        <a:p>
          <a:r>
            <a:rPr kumimoji="1" lang="ja-JP" altLang="en-US" sz="1050">
              <a:solidFill>
                <a:schemeClr val="dk1"/>
              </a:solidFill>
              <a:effectLst/>
              <a:latin typeface="+mn-ea"/>
              <a:ea typeface="+mn-ea"/>
              <a:cs typeface="+mn-cs"/>
            </a:rPr>
            <a:t>・地域医療介護総合確保基金：地域における医療及び介護の総合的な確保を促進することを目的として県が作成する計画に基づく事業の実施のため</a:t>
          </a:r>
        </a:p>
        <a:p>
          <a:r>
            <a:rPr kumimoji="1" lang="ja-JP" altLang="en-US" sz="1050">
              <a:solidFill>
                <a:schemeClr val="dk1"/>
              </a:solidFill>
              <a:effectLst/>
              <a:latin typeface="+mn-ea"/>
              <a:ea typeface="+mn-ea"/>
              <a:cs typeface="+mn-cs"/>
            </a:rPr>
            <a:t>・大規模社会福祉施設等建設基金：大規模な社会福祉施設，医療施設，保健休養施設等の建設のため</a:t>
          </a:r>
        </a:p>
        <a:p>
          <a:r>
            <a:rPr kumimoji="1" lang="ja-JP" altLang="en-US" sz="1050">
              <a:solidFill>
                <a:schemeClr val="dk1"/>
              </a:solidFill>
              <a:effectLst/>
              <a:latin typeface="+mn-ea"/>
              <a:ea typeface="+mn-ea"/>
              <a:cs typeface="+mn-cs"/>
            </a:rPr>
            <a:t>・大規模事業基金：県勢発展の基盤となる大規模事業の円滑な推進のため</a:t>
          </a:r>
        </a:p>
        <a:p>
          <a:endParaRPr kumimoji="1" lang="ja-JP" altLang="en-US"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（増減理由）</a:t>
          </a:r>
        </a:p>
        <a:p>
          <a:r>
            <a:rPr kumimoji="1" lang="ja-JP" altLang="en-US" sz="1050">
              <a:solidFill>
                <a:schemeClr val="dk1"/>
              </a:solidFill>
              <a:effectLst/>
              <a:latin typeface="+mn-ea"/>
              <a:ea typeface="+mn-ea"/>
              <a:cs typeface="+mn-cs"/>
            </a:rPr>
            <a:t>・減債基金：新直轄高速道路の建設等に係る県債償還のために</a:t>
          </a:r>
          <a:r>
            <a:rPr kumimoji="1" lang="en-US" altLang="ja-JP" sz="1050">
              <a:solidFill>
                <a:schemeClr val="dk1"/>
              </a:solidFill>
              <a:effectLst/>
              <a:latin typeface="+mn-ea"/>
              <a:ea typeface="+mn-ea"/>
              <a:cs typeface="+mn-cs"/>
            </a:rPr>
            <a:t>22</a:t>
          </a:r>
          <a:r>
            <a:rPr kumimoji="1" lang="ja-JP" altLang="en-US" sz="1050">
              <a:solidFill>
                <a:schemeClr val="dk1"/>
              </a:solidFill>
              <a:effectLst/>
              <a:latin typeface="+mn-ea"/>
              <a:ea typeface="+mn-ea"/>
              <a:cs typeface="+mn-cs"/>
            </a:rPr>
            <a:t>億円を充当したことによる減</a:t>
          </a:r>
        </a:p>
        <a:p>
          <a:r>
            <a:rPr kumimoji="1" lang="ja-JP" altLang="en-US" sz="1050">
              <a:solidFill>
                <a:schemeClr val="dk1"/>
              </a:solidFill>
              <a:effectLst/>
              <a:latin typeface="+mn-ea"/>
              <a:ea typeface="+mn-ea"/>
              <a:cs typeface="+mn-cs"/>
            </a:rPr>
            <a:t>・県庁舎整備基金：基金運用利息を積み立てたことによる増</a:t>
          </a:r>
        </a:p>
        <a:p>
          <a:r>
            <a:rPr kumimoji="1" lang="ja-JP" altLang="en-US" sz="1050">
              <a:solidFill>
                <a:schemeClr val="dk1"/>
              </a:solidFill>
              <a:effectLst/>
              <a:latin typeface="+mn-ea"/>
              <a:ea typeface="+mn-ea"/>
              <a:cs typeface="+mn-cs"/>
            </a:rPr>
            <a:t>・地域医療介護総合確保基金：国の補助金等を</a:t>
          </a:r>
          <a:r>
            <a:rPr kumimoji="1" lang="en-US" altLang="ja-JP" sz="1050">
              <a:solidFill>
                <a:schemeClr val="dk1"/>
              </a:solidFill>
              <a:effectLst/>
              <a:latin typeface="+mn-ea"/>
              <a:ea typeface="+mn-ea"/>
              <a:cs typeface="+mn-cs"/>
            </a:rPr>
            <a:t>31</a:t>
          </a:r>
          <a:r>
            <a:rPr kumimoji="1" lang="ja-JP" altLang="en-US" sz="1050">
              <a:solidFill>
                <a:schemeClr val="dk1"/>
              </a:solidFill>
              <a:effectLst/>
              <a:latin typeface="+mn-ea"/>
              <a:ea typeface="+mn-ea"/>
              <a:cs typeface="+mn-cs"/>
            </a:rPr>
            <a:t>億円積み立てた一方で，病床の機能分化・連携，医療従事者の確保など医療・介護サービスの提供体制の充実に向けた事業等の財源として</a:t>
          </a:r>
          <a:r>
            <a:rPr kumimoji="1" lang="en-US" altLang="ja-JP" sz="1050">
              <a:solidFill>
                <a:schemeClr val="dk1"/>
              </a:solidFill>
              <a:effectLst/>
              <a:latin typeface="+mn-ea"/>
              <a:ea typeface="+mn-ea"/>
              <a:cs typeface="+mn-cs"/>
            </a:rPr>
            <a:t>32</a:t>
          </a:r>
          <a:r>
            <a:rPr kumimoji="1" lang="ja-JP" altLang="en-US" sz="1050">
              <a:solidFill>
                <a:schemeClr val="dk1"/>
              </a:solidFill>
              <a:effectLst/>
              <a:latin typeface="+mn-ea"/>
              <a:ea typeface="+mn-ea"/>
              <a:cs typeface="+mn-cs"/>
            </a:rPr>
            <a:t>億円を充当したことによる減</a:t>
          </a:r>
        </a:p>
        <a:p>
          <a:r>
            <a:rPr kumimoji="1" lang="ja-JP" altLang="en-US" sz="1050">
              <a:solidFill>
                <a:schemeClr val="dk1"/>
              </a:solidFill>
              <a:effectLst/>
              <a:latin typeface="+mn-ea"/>
              <a:ea typeface="+mn-ea"/>
              <a:cs typeface="+mn-cs"/>
            </a:rPr>
            <a:t>・大規模社会福祉施設等建設基金：大規模な社会福祉施設等の建設等の財源として</a:t>
          </a:r>
          <a:r>
            <a:rPr kumimoji="1" lang="en-US" altLang="ja-JP" sz="1050">
              <a:solidFill>
                <a:schemeClr val="dk1"/>
              </a:solidFill>
              <a:effectLst/>
              <a:latin typeface="+mn-ea"/>
              <a:ea typeface="+mn-ea"/>
              <a:cs typeface="+mn-cs"/>
            </a:rPr>
            <a:t>14</a:t>
          </a:r>
          <a:r>
            <a:rPr kumimoji="1" lang="ja-JP" altLang="en-US" sz="1050">
              <a:solidFill>
                <a:schemeClr val="dk1"/>
              </a:solidFill>
              <a:effectLst/>
              <a:latin typeface="+mn-ea"/>
              <a:ea typeface="+mn-ea"/>
              <a:cs typeface="+mn-cs"/>
            </a:rPr>
            <a:t>億円を充当した一方で，法人県民税の超過課税分等を</a:t>
          </a:r>
          <a:r>
            <a:rPr kumimoji="1" lang="en-US" altLang="ja-JP" sz="1050">
              <a:solidFill>
                <a:schemeClr val="dk1"/>
              </a:solidFill>
              <a:effectLst/>
              <a:latin typeface="+mn-ea"/>
              <a:ea typeface="+mn-ea"/>
              <a:cs typeface="+mn-cs"/>
            </a:rPr>
            <a:t>17</a:t>
          </a:r>
          <a:r>
            <a:rPr kumimoji="1" lang="ja-JP" altLang="en-US" sz="1050">
              <a:solidFill>
                <a:schemeClr val="dk1"/>
              </a:solidFill>
              <a:effectLst/>
              <a:latin typeface="+mn-ea"/>
              <a:ea typeface="+mn-ea"/>
              <a:cs typeface="+mn-cs"/>
            </a:rPr>
            <a:t>億円積み立てたことによる増</a:t>
          </a:r>
        </a:p>
        <a:p>
          <a:r>
            <a:rPr kumimoji="1" lang="ja-JP" altLang="en-US" sz="1050">
              <a:solidFill>
                <a:schemeClr val="dk1"/>
              </a:solidFill>
              <a:effectLst/>
              <a:latin typeface="+mn-ea"/>
              <a:ea typeface="+mn-ea"/>
              <a:cs typeface="+mn-cs"/>
            </a:rPr>
            <a:t>・大規模事業基金：基金運用利息を積み立てたことによる増</a:t>
          </a:r>
        </a:p>
        <a:p>
          <a:endParaRPr kumimoji="1" lang="ja-JP" altLang="en-US"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（今後の方針）</a:t>
          </a:r>
        </a:p>
        <a:p>
          <a:r>
            <a:rPr kumimoji="1" lang="ja-JP" altLang="en-US" sz="1050">
              <a:solidFill>
                <a:schemeClr val="dk1"/>
              </a:solidFill>
              <a:effectLst/>
              <a:latin typeface="+mn-ea"/>
              <a:ea typeface="+mn-ea"/>
              <a:cs typeface="+mn-cs"/>
            </a:rPr>
            <a:t>・土地造成事業会計及び港湾特別整備事業費特別会計（臨海土地造成事業）における今後の資金不足に対応するため，後年度に想定される負担を年度を超えて平準化し，計画的に債務処理を進めるための基金「広島県土地造成事業等債務処理基金」を創設し，令和元年度から積立を開始している。</a:t>
          </a:r>
        </a:p>
        <a:p>
          <a:r>
            <a:rPr kumimoji="1" lang="ja-JP" altLang="en-US" sz="1050">
              <a:solidFill>
                <a:schemeClr val="dk1"/>
              </a:solidFill>
              <a:effectLst/>
              <a:latin typeface="+mn-ea"/>
              <a:ea typeface="+mn-ea"/>
              <a:cs typeface="+mn-cs"/>
            </a:rPr>
            <a:t>・それぞれの基金の目的に沿って計画的に活用していく</a:t>
          </a:r>
        </a:p>
        <a:p>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年７月豪雨災害に伴う「創造的復興による新たな広島県づくり」に最優先で対応したことなどによる減</a:t>
          </a: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・中期財政運営方針（</a:t>
          </a:r>
          <a:r>
            <a:rPr kumimoji="1" lang="en-US" altLang="ja-JP" sz="1100">
              <a:solidFill>
                <a:schemeClr val="dk1"/>
              </a:solidFill>
              <a:effectLst/>
              <a:latin typeface="+mn-ea"/>
              <a:ea typeface="+mn-ea"/>
              <a:cs typeface="+mn-cs"/>
            </a:rPr>
            <a:t>R3</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R7</a:t>
          </a:r>
          <a:r>
            <a:rPr kumimoji="1" lang="ja-JP" altLang="en-US" sz="1100">
              <a:solidFill>
                <a:schemeClr val="dk1"/>
              </a:solidFill>
              <a:effectLst/>
              <a:latin typeface="+mn-ea"/>
              <a:ea typeface="+mn-ea"/>
              <a:cs typeface="+mn-cs"/>
            </a:rPr>
            <a:t>）において，新型コロナウイルス感染症の影響などによる厳しい財政状況の中，必要に応じた基金の取り崩しを行う一方で，平成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年７月豪雨災害のような大規模災害の発生への対応を念頭に，毎年度の当初予算編成時において，財源調整的基金について</a:t>
          </a:r>
          <a:r>
            <a:rPr kumimoji="1" lang="en-US" altLang="ja-JP" sz="1100">
              <a:solidFill>
                <a:schemeClr val="dk1"/>
              </a:solidFill>
              <a:effectLst/>
              <a:latin typeface="+mn-ea"/>
              <a:ea typeface="+mn-ea"/>
              <a:cs typeface="+mn-cs"/>
            </a:rPr>
            <a:t>100</a:t>
          </a:r>
          <a:r>
            <a:rPr kumimoji="1" lang="ja-JP" altLang="en-US" sz="1100">
              <a:solidFill>
                <a:schemeClr val="dk1"/>
              </a:solidFill>
              <a:effectLst/>
              <a:latin typeface="+mn-ea"/>
              <a:ea typeface="+mn-ea"/>
              <a:cs typeface="+mn-cs"/>
            </a:rPr>
            <a:t>億円以上の残高を維持することを目標としている。</a:t>
          </a: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・基金運用利息を積み立てたことによる増</a:t>
          </a: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・中期財政運営方針（</a:t>
          </a:r>
          <a:r>
            <a:rPr kumimoji="1" lang="en-US" altLang="ja-JP" sz="1100">
              <a:solidFill>
                <a:schemeClr val="dk1"/>
              </a:solidFill>
              <a:effectLst/>
              <a:latin typeface="+mn-ea"/>
              <a:ea typeface="+mn-ea"/>
              <a:cs typeface="+mn-cs"/>
            </a:rPr>
            <a:t>R3</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R7</a:t>
          </a:r>
          <a:r>
            <a:rPr kumimoji="1" lang="ja-JP" altLang="en-US" sz="1100">
              <a:solidFill>
                <a:schemeClr val="dk1"/>
              </a:solidFill>
              <a:effectLst/>
              <a:latin typeface="+mn-ea"/>
              <a:ea typeface="+mn-ea"/>
              <a:cs typeface="+mn-cs"/>
            </a:rPr>
            <a:t>）において，新型コロナウイルス感染症の影響などによる厳しい財政状況の中，必要に応じた基金の取り崩しを行う一方で，平成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年７月豪雨災害のような大規模災害の発生への対応を念頭に，毎年度の当初予算編成時において，財源調整的基金について</a:t>
          </a:r>
          <a:r>
            <a:rPr kumimoji="1" lang="en-US" altLang="ja-JP" sz="1100">
              <a:solidFill>
                <a:schemeClr val="dk1"/>
              </a:solidFill>
              <a:effectLst/>
              <a:latin typeface="+mn-ea"/>
              <a:ea typeface="+mn-ea"/>
              <a:cs typeface="+mn-cs"/>
            </a:rPr>
            <a:t>100</a:t>
          </a:r>
          <a:r>
            <a:rPr kumimoji="1" lang="ja-JP" altLang="en-US" sz="1100">
              <a:solidFill>
                <a:schemeClr val="dk1"/>
              </a:solidFill>
              <a:effectLst/>
              <a:latin typeface="+mn-ea"/>
              <a:ea typeface="+mn-ea"/>
              <a:cs typeface="+mn-cs"/>
            </a:rPr>
            <a:t>億円以上の残高を維持することを目標としている。</a:t>
          </a: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9C2F83-5E55-49C5-A7C2-9E3DD882F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6162AB-BE90-4964-B4C5-16636BB31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32947C6-51C9-4E23-9DD7-8973FA2A6DB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4390DC7-7032-4A78-B33C-EF7540A27616}"/>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59968B03-7792-4406-9D55-368DC65D9B5B}"/>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2E69E34F-0E14-4FF1-95F7-E6293C88B6C7}"/>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38B8E49C-F670-4ABE-9FE2-DDB85D57F614}"/>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DBCDE1D2-15A5-4C06-B55C-29F0DAD3DD69}"/>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72A25039-39C5-4C00-94A4-A98D7911BC67}"/>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5E7C3C0-BE7B-4F9A-A855-C574A5519A91}"/>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111CA14-BB3E-4B96-8868-D188675B0D4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4777478-8D8F-419A-A7A8-A0FFA4342E9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C1B6AA-FA3F-4380-A82D-84AFD5891F0E}"/>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8647F59-C906-4960-BCD1-C76CB91B9750}"/>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981CC7-3791-4281-B189-F6328F73FB8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FCD474C-1553-42D6-B7C0-A54EF8D9FE6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249AEB4-ACA6-48D1-A260-55F073CC7D42}"/>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3BF68578-81CA-4291-B1EE-C1A9ED7278FE}"/>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66DD1E7-C11D-41C5-95E0-2268D3F5BDED}"/>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BE4DEB7-75B9-423D-A884-25D1983EFE3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9A29A0-8CC6-43CA-959D-94CAF4C5F5B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0D9390-810D-4463-808B-D21B9612459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FAE1FBD-E317-4121-9027-A6D848BF6D2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18F38B6-177E-4C7E-8534-B959FF7C1389}"/>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9A93D2-9AD0-4B74-B2A5-1C9EA98B5335}"/>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A2FB4F-D066-4CCD-AD50-D20158702ADF}"/>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91AAA4D-FA89-4B47-9FBA-BBAA7C80EDF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8F75BED-BFF5-4CEA-B333-FC91502A032D}"/>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A996D23-BCC9-4E22-87B0-4C0F6CA5264C}"/>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FF29C4D1-4C70-4E3D-8ECC-85A722239E37}"/>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1474EBF3-6486-4D19-B1B5-AAD9236BCD5B}"/>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A444BFB9-18E5-4E93-B93D-E5768C1B7A15}"/>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24D5C474-4FD1-4E8A-A13F-F9B001D57D9D}"/>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507D595B-60E3-410E-A2C5-1F792C463C7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4D33E426-590A-4861-8D9E-23E3A53F1B2B}"/>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DF27F4E-622E-4599-9544-E42E9F453122}"/>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B296FA6-2828-467D-BF82-35597FB5338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E2EA409D-372C-4F09-A610-05506316E390}"/>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C591DBCC-2FFE-4271-8EF2-AF311F9063EA}"/>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C324B689-343B-4ADE-ACF7-53BFB9A401C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BE883CD3-4C2E-4755-9154-1C765FB353E1}"/>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223BFBA7-307E-465E-94F5-D8FA235B7E89}"/>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DA3B9BE-BE6E-4ED2-8072-DD0F17BA4E56}"/>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792E313-1FA0-43EC-8EAB-F0ABB16D8F1F}"/>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EBE8E2F-0A7A-4F59-B367-6331E0E3848A}"/>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276C032C-ACD9-4742-9005-F6977AADEF67}"/>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保有資産の老朽化により，</a:t>
          </a:r>
          <a:r>
            <a:rPr lang="ja-JP" altLang="en-US" sz="1050" b="0" i="0" baseline="0">
              <a:solidFill>
                <a:schemeClr val="dk1"/>
              </a:solidFill>
              <a:effectLst/>
              <a:latin typeface="+mn-lt"/>
              <a:ea typeface="+mn-ea"/>
              <a:cs typeface="+mn-cs"/>
            </a:rPr>
            <a:t>令和元</a:t>
          </a:r>
          <a:r>
            <a:rPr lang="ja-JP" altLang="ja-JP" sz="1050" b="0" i="0" baseline="0">
              <a:solidFill>
                <a:schemeClr val="dk1"/>
              </a:solidFill>
              <a:effectLst/>
              <a:latin typeface="+mn-lt"/>
              <a:ea typeface="+mn-ea"/>
              <a:cs typeface="+mn-cs"/>
            </a:rPr>
            <a:t>年度の有形固定資産減価償却率は</a:t>
          </a:r>
          <a:r>
            <a:rPr lang="en-US" altLang="ja-JP" sz="1050" b="0" i="0" baseline="0">
              <a:solidFill>
                <a:schemeClr val="dk1"/>
              </a:solidFill>
              <a:effectLst/>
              <a:latin typeface="+mn-lt"/>
              <a:ea typeface="+mn-ea"/>
              <a:cs typeface="+mn-cs"/>
            </a:rPr>
            <a:t>61.5</a:t>
          </a:r>
          <a:r>
            <a:rPr lang="ja-JP" altLang="ja-JP" sz="1050" b="0" i="0" baseline="0">
              <a:solidFill>
                <a:schemeClr val="dk1"/>
              </a:solidFill>
              <a:effectLst/>
              <a:latin typeface="+mn-lt"/>
              <a:ea typeface="+mn-ea"/>
              <a:cs typeface="+mn-cs"/>
            </a:rPr>
            <a:t>％となっており，グループ内中位に位置しています。</a:t>
          </a:r>
          <a:endParaRPr lang="ja-JP" altLang="ja-JP" sz="105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令和</a:t>
          </a:r>
          <a:r>
            <a:rPr lang="en-US" altLang="ja-JP" sz="1050" b="0" i="0" baseline="0">
              <a:solidFill>
                <a:schemeClr val="dk1"/>
              </a:solidFill>
              <a:effectLst/>
              <a:latin typeface="+mn-lt"/>
              <a:ea typeface="+mn-ea"/>
              <a:cs typeface="+mn-cs"/>
            </a:rPr>
            <a:t>3</a:t>
          </a:r>
          <a:r>
            <a:rPr lang="ja-JP" altLang="en-US"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11</a:t>
          </a:r>
          <a:r>
            <a:rPr lang="ja-JP" altLang="en-US" sz="1050" b="0" i="0" baseline="0">
              <a:solidFill>
                <a:schemeClr val="dk1"/>
              </a:solidFill>
              <a:effectLst/>
              <a:latin typeface="+mn-lt"/>
              <a:ea typeface="+mn-ea"/>
              <a:cs typeface="+mn-cs"/>
            </a:rPr>
            <a:t>月に改訂した</a:t>
          </a:r>
          <a:r>
            <a:rPr lang="ja-JP" altLang="ja-JP" sz="1050">
              <a:solidFill>
                <a:schemeClr val="dk1"/>
              </a:solidFill>
              <a:effectLst/>
              <a:latin typeface="+mn-lt"/>
              <a:ea typeface="+mn-ea"/>
              <a:cs typeface="+mn-cs"/>
            </a:rPr>
            <a:t>「広島県公共施設等マネジメント方策」を策定</a:t>
          </a:r>
          <a:r>
            <a:rPr lang="ja-JP" altLang="en-US" sz="1050">
              <a:solidFill>
                <a:schemeClr val="dk1"/>
              </a:solidFill>
              <a:effectLst/>
              <a:latin typeface="+mn-lt"/>
              <a:ea typeface="+mn-ea"/>
              <a:cs typeface="+mn-cs"/>
            </a:rPr>
            <a:t>に基づき</a:t>
          </a:r>
          <a:r>
            <a:rPr lang="ja-JP" altLang="ja-JP" sz="1050">
              <a:solidFill>
                <a:schemeClr val="dk1"/>
              </a:solidFill>
              <a:effectLst/>
              <a:latin typeface="+mn-lt"/>
              <a:ea typeface="+mn-ea"/>
              <a:cs typeface="+mn-cs"/>
            </a:rPr>
            <a:t>，今後も，</a:t>
          </a:r>
          <a:r>
            <a:rPr lang="ja-JP" altLang="en-US" sz="1050">
              <a:solidFill>
                <a:schemeClr val="dk1"/>
              </a:solidFill>
              <a:effectLst/>
              <a:latin typeface="+mn-lt"/>
              <a:ea typeface="+mn-ea"/>
              <a:cs typeface="+mn-cs"/>
            </a:rPr>
            <a:t>計画的な保全実施による施設の長寿命化，維持管理コストの縮減や施設総量の最適化</a:t>
          </a:r>
          <a:r>
            <a:rPr lang="ja-JP" altLang="ja-JP" sz="1050">
              <a:solidFill>
                <a:schemeClr val="dk1"/>
              </a:solidFill>
              <a:effectLst/>
              <a:latin typeface="+mn-lt"/>
              <a:ea typeface="+mn-ea"/>
              <a:cs typeface="+mn-cs"/>
            </a:rPr>
            <a:t>に取り組みます。</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03D2B97-5D9B-45FB-9C48-080BCBBE82E0}"/>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5214A0A-B9E9-4B6A-9CA4-54C368911742}"/>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93304A1-F016-4F20-8728-312426C60C8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E18C6AC9-5472-4FDE-830D-A4775D90FA2A}"/>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BF98C065-B6B5-4D60-BB96-95456C48D3FC}"/>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467BC234-D4AE-4EEB-9E46-2CEA46BD8445}"/>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467E6B7E-031C-4CD3-AAEB-97C997C58757}"/>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5AF437EC-D1C3-412E-9348-24961190051B}"/>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DB6D2B25-E1EB-4514-9E44-5271E18742E5}"/>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C5494078-744C-46B7-B9B2-5DAF64224BE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AB875FA0-0E93-465D-9830-8EC68B10A53E}"/>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6B19C741-0F6D-476C-A217-A8464AA0A91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A1F2A80B-896B-408F-8DB9-ABB4DEFCB41C}"/>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C3C1A20C-7903-4096-A713-6C22FD6618A2}"/>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26157FC4-731C-425E-8F0D-DEB486A9F73B}"/>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81E4EC5C-20A7-41B8-BCC6-73D5841BA94E}"/>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26003C76-0488-4C35-8E1B-8725F7A9B470}"/>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80EC88A2-2DEA-4DBD-93BD-BC1F186F670D}"/>
            </a:ext>
          </a:extLst>
        </xdr:cNvPr>
        <xdr:cNvSpPr txBox="1"/>
      </xdr:nvSpPr>
      <xdr:spPr>
        <a:xfrm>
          <a:off x="4359275" y="4790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A18AE2A6-36AE-4F11-87CF-A19F770A4408}"/>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6DBF23BD-5648-4432-A135-79A948108492}"/>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AA98DC49-FCCE-4ECC-9AD7-BC88ACBBC631}"/>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D1D4DDAF-343E-434D-BB42-5A784AD0900F}"/>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805FBF51-BEFF-4A90-AC50-794699DCD304}"/>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28BFF4B1-1229-4071-BA28-87F371418E5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E6702B24-3993-410A-BCB5-071AC4DE8B3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3A105E9-809D-439A-B40B-696EB4D54094}"/>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939B273-3F15-4714-8C15-C0DA2C816F2D}"/>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3A086EF-2BF0-442D-8ED8-C260FA30BA8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76" name="楕円 75">
          <a:extLst>
            <a:ext uri="{FF2B5EF4-FFF2-40B4-BE49-F238E27FC236}">
              <a16:creationId xmlns:a16="http://schemas.microsoft.com/office/drawing/2014/main" id="{E6E7A2E7-8CF3-4E20-BF10-61E80661769D}"/>
            </a:ext>
          </a:extLst>
        </xdr:cNvPr>
        <xdr:cNvSpPr/>
      </xdr:nvSpPr>
      <xdr:spPr>
        <a:xfrm>
          <a:off x="4254500" y="50022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126065</xdr:rowOff>
    </xdr:from>
    <xdr:ext cx="405111" cy="259045"/>
    <xdr:sp macro="" textlink="">
      <xdr:nvSpPr>
        <xdr:cNvPr id="77" name="有形固定資産減価償却率該当値テキスト">
          <a:extLst>
            <a:ext uri="{FF2B5EF4-FFF2-40B4-BE49-F238E27FC236}">
              <a16:creationId xmlns:a16="http://schemas.microsoft.com/office/drawing/2014/main" id="{F8BD1E93-CFFA-4192-8ABE-0DA0733D6FF1}"/>
            </a:ext>
          </a:extLst>
        </xdr:cNvPr>
        <xdr:cNvSpPr txBox="1"/>
      </xdr:nvSpPr>
      <xdr:spPr>
        <a:xfrm>
          <a:off x="4359275" y="49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78" name="楕円 77">
          <a:extLst>
            <a:ext uri="{FF2B5EF4-FFF2-40B4-BE49-F238E27FC236}">
              <a16:creationId xmlns:a16="http://schemas.microsoft.com/office/drawing/2014/main" id="{7EB80250-61A9-46BA-8E46-C807BCC1528C}"/>
            </a:ext>
          </a:extLst>
        </xdr:cNvPr>
        <xdr:cNvSpPr/>
      </xdr:nvSpPr>
      <xdr:spPr>
        <a:xfrm>
          <a:off x="3616325" y="494379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26988</xdr:rowOff>
    </xdr:to>
    <xdr:cxnSp macro="">
      <xdr:nvCxnSpPr>
        <xdr:cNvPr id="79" name="直線コネクタ 78">
          <a:extLst>
            <a:ext uri="{FF2B5EF4-FFF2-40B4-BE49-F238E27FC236}">
              <a16:creationId xmlns:a16="http://schemas.microsoft.com/office/drawing/2014/main" id="{BA5EFD3A-486D-489F-8868-0658AAC5EBA4}"/>
            </a:ext>
          </a:extLst>
        </xdr:cNvPr>
        <xdr:cNvCxnSpPr/>
      </xdr:nvCxnSpPr>
      <xdr:spPr>
        <a:xfrm>
          <a:off x="3673475" y="4991417"/>
          <a:ext cx="628650" cy="5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楕円 79">
          <a:extLst>
            <a:ext uri="{FF2B5EF4-FFF2-40B4-BE49-F238E27FC236}">
              <a16:creationId xmlns:a16="http://schemas.microsoft.com/office/drawing/2014/main" id="{BA93B467-9C46-40DE-98B9-EE4C2297897C}"/>
            </a:ext>
          </a:extLst>
        </xdr:cNvPr>
        <xdr:cNvSpPr/>
      </xdr:nvSpPr>
      <xdr:spPr>
        <a:xfrm>
          <a:off x="2930525" y="48596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133667</xdr:rowOff>
    </xdr:to>
    <xdr:cxnSp macro="">
      <xdr:nvCxnSpPr>
        <xdr:cNvPr id="81" name="直線コネクタ 80">
          <a:extLst>
            <a:ext uri="{FF2B5EF4-FFF2-40B4-BE49-F238E27FC236}">
              <a16:creationId xmlns:a16="http://schemas.microsoft.com/office/drawing/2014/main" id="{EC99485F-3309-44D6-91D8-4147D5951342}"/>
            </a:ext>
          </a:extLst>
        </xdr:cNvPr>
        <xdr:cNvCxnSpPr/>
      </xdr:nvCxnSpPr>
      <xdr:spPr>
        <a:xfrm>
          <a:off x="2987675" y="4907280"/>
          <a:ext cx="6858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2" name="n_1aveValue有形固定資産減価償却率">
          <a:extLst>
            <a:ext uri="{FF2B5EF4-FFF2-40B4-BE49-F238E27FC236}">
              <a16:creationId xmlns:a16="http://schemas.microsoft.com/office/drawing/2014/main" id="{964A0C8F-2735-47F4-A814-C093F8FE1C21}"/>
            </a:ext>
          </a:extLst>
        </xdr:cNvPr>
        <xdr:cNvSpPr txBox="1"/>
      </xdr:nvSpPr>
      <xdr:spPr>
        <a:xfrm>
          <a:off x="3474094" y="5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3" name="n_2aveValue有形固定資産減価償却率">
          <a:extLst>
            <a:ext uri="{FF2B5EF4-FFF2-40B4-BE49-F238E27FC236}">
              <a16:creationId xmlns:a16="http://schemas.microsoft.com/office/drawing/2014/main" id="{96650191-9016-44FE-8CAA-4378F1A477A7}"/>
            </a:ext>
          </a:extLst>
        </xdr:cNvPr>
        <xdr:cNvSpPr txBox="1"/>
      </xdr:nvSpPr>
      <xdr:spPr>
        <a:xfrm>
          <a:off x="2797819" y="501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4" name="n_3aveValue有形固定資産減価償却率">
          <a:extLst>
            <a:ext uri="{FF2B5EF4-FFF2-40B4-BE49-F238E27FC236}">
              <a16:creationId xmlns:a16="http://schemas.microsoft.com/office/drawing/2014/main" id="{F47B9EFE-395A-428D-BEAF-8D0F5B7249E2}"/>
            </a:ext>
          </a:extLst>
        </xdr:cNvPr>
        <xdr:cNvSpPr txBox="1"/>
      </xdr:nvSpPr>
      <xdr:spPr>
        <a:xfrm>
          <a:off x="2112019" y="45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5" name="n_4aveValue有形固定資産減価償却率">
          <a:extLst>
            <a:ext uri="{FF2B5EF4-FFF2-40B4-BE49-F238E27FC236}">
              <a16:creationId xmlns:a16="http://schemas.microsoft.com/office/drawing/2014/main" id="{86500B62-7DB7-421A-946F-29A424DFC33D}"/>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86" name="n_1mainValue有形固定資産減価償却率">
          <a:extLst>
            <a:ext uri="{FF2B5EF4-FFF2-40B4-BE49-F238E27FC236}">
              <a16:creationId xmlns:a16="http://schemas.microsoft.com/office/drawing/2014/main" id="{E28FD7CA-0CFC-4620-BF3A-331CFDA78D5F}"/>
            </a:ext>
          </a:extLst>
        </xdr:cNvPr>
        <xdr:cNvSpPr txBox="1"/>
      </xdr:nvSpPr>
      <xdr:spPr>
        <a:xfrm>
          <a:off x="3474094" y="4722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7" name="n_2mainValue有形固定資産減価償却率">
          <a:extLst>
            <a:ext uri="{FF2B5EF4-FFF2-40B4-BE49-F238E27FC236}">
              <a16:creationId xmlns:a16="http://schemas.microsoft.com/office/drawing/2014/main" id="{16D417F8-9920-4E79-9715-A6EF019AFA61}"/>
            </a:ext>
          </a:extLst>
        </xdr:cNvPr>
        <xdr:cNvSpPr txBox="1"/>
      </xdr:nvSpPr>
      <xdr:spPr>
        <a:xfrm>
          <a:off x="2797819" y="46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61913A52-6A05-4DEA-BDF1-0EECD5C28AF3}"/>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64616939-C652-438D-BA11-83DAFC09D9AF}"/>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7CAF9F08-1858-44AE-806F-AB56CBFFACE5}"/>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D7D24AE7-D721-4F02-B18D-C5EC98702068}"/>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8B3281AF-B598-4158-A854-D3777B474B56}"/>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a:extLst>
            <a:ext uri="{FF2B5EF4-FFF2-40B4-BE49-F238E27FC236}">
              <a16:creationId xmlns:a16="http://schemas.microsoft.com/office/drawing/2014/main" id="{AF368516-A2BB-4CE7-A910-50FC15F27A27}"/>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a:extLst>
            <a:ext uri="{FF2B5EF4-FFF2-40B4-BE49-F238E27FC236}">
              <a16:creationId xmlns:a16="http://schemas.microsoft.com/office/drawing/2014/main" id="{9340C2D8-8C4F-407B-AAF4-07F2DD5CC444}"/>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A94BFD6B-1C3A-4ADB-9A14-1F047F616E6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4D545707-263A-4D69-B4B9-8F6EF5BA286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9FEC9F6B-08D7-4E58-937B-F7CEE99B0CE3}"/>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a:extLst>
            <a:ext uri="{FF2B5EF4-FFF2-40B4-BE49-F238E27FC236}">
              <a16:creationId xmlns:a16="http://schemas.microsoft.com/office/drawing/2014/main" id="{D3DF526F-58E4-475D-81F2-4A60C35D550A}"/>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月豪雨災害への対応に伴う災害復旧債の増など</a:t>
          </a:r>
          <a:r>
            <a:rPr kumimoji="1" lang="ja-JP" altLang="ja-JP" sz="800">
              <a:solidFill>
                <a:schemeClr val="dk1"/>
              </a:solidFill>
              <a:effectLst/>
              <a:latin typeface="+mn-lt"/>
              <a:ea typeface="+mn-ea"/>
              <a:cs typeface="+mn-cs"/>
            </a:rPr>
            <a:t>による「</a:t>
          </a:r>
          <a:r>
            <a:rPr kumimoji="1" lang="ja-JP" altLang="en-US" sz="800">
              <a:solidFill>
                <a:schemeClr val="dk1"/>
              </a:solidFill>
              <a:effectLst/>
              <a:latin typeface="+mn-lt"/>
              <a:ea typeface="+mn-ea"/>
              <a:cs typeface="+mn-cs"/>
            </a:rPr>
            <a:t>地方債残高</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により「将来負担額」が</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したことなどから，債務償還比率は前年度と比較し</a:t>
          </a:r>
          <a:r>
            <a:rPr kumimoji="1" lang="en-US" altLang="ja-JP" sz="800">
              <a:solidFill>
                <a:schemeClr val="dk1"/>
              </a:solidFill>
              <a:effectLst/>
              <a:latin typeface="+mn-lt"/>
              <a:ea typeface="+mn-ea"/>
              <a:cs typeface="+mn-cs"/>
            </a:rPr>
            <a:t>117.3</a:t>
          </a:r>
          <a:r>
            <a:rPr kumimoji="1" lang="ja-JP" altLang="ja-JP" sz="800">
              <a:solidFill>
                <a:schemeClr val="dk1"/>
              </a:solidFill>
              <a:effectLst/>
              <a:latin typeface="+mn-lt"/>
              <a:ea typeface="+mn-ea"/>
              <a:cs typeface="+mn-cs"/>
            </a:rPr>
            <a:t>ポイント</a:t>
          </a:r>
          <a:r>
            <a:rPr kumimoji="1" lang="ja-JP" altLang="en-US" sz="800">
              <a:solidFill>
                <a:schemeClr val="dk1"/>
              </a:solidFill>
              <a:effectLst/>
              <a:latin typeface="+mn-lt"/>
              <a:ea typeface="+mn-ea"/>
              <a:cs typeface="+mn-cs"/>
            </a:rPr>
            <a:t>上昇</a:t>
          </a:r>
          <a:r>
            <a:rPr kumimoji="1" lang="ja-JP" altLang="ja-JP" sz="800">
              <a:solidFill>
                <a:schemeClr val="dk1"/>
              </a:solidFill>
              <a:effectLst/>
              <a:latin typeface="+mn-lt"/>
              <a:ea typeface="+mn-ea"/>
              <a:cs typeface="+mn-cs"/>
            </a:rPr>
            <a:t>しています。</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ja-JP" sz="800">
              <a:solidFill>
                <a:schemeClr val="dk1"/>
              </a:solidFill>
              <a:effectLst/>
              <a:latin typeface="+mn-lt"/>
              <a:ea typeface="+mn-ea"/>
              <a:cs typeface="+mn-cs"/>
            </a:rPr>
            <a:t>月豪雨災害への対応により，多額の県債の発行をしていることなどから，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14F1E5FC-02AA-4000-B8A8-3687A498689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529000D-2FE1-44B5-A33B-7C244894B30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a:extLst>
            <a:ext uri="{FF2B5EF4-FFF2-40B4-BE49-F238E27FC236}">
              <a16:creationId xmlns:a16="http://schemas.microsoft.com/office/drawing/2014/main" id="{A9CA2C35-4DC6-4546-B872-9AE6446940A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A147B48E-9259-4D0E-A048-8CB5E6B1BB43}"/>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3" name="テキスト ボックス 102">
          <a:extLst>
            <a:ext uri="{FF2B5EF4-FFF2-40B4-BE49-F238E27FC236}">
              <a16:creationId xmlns:a16="http://schemas.microsoft.com/office/drawing/2014/main" id="{79A2C8CE-6B87-45CB-BB1C-75BF76E78438}"/>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BEB0FAC9-F666-477B-A823-49047384C2F6}"/>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5" name="テキスト ボックス 104">
          <a:extLst>
            <a:ext uri="{FF2B5EF4-FFF2-40B4-BE49-F238E27FC236}">
              <a16:creationId xmlns:a16="http://schemas.microsoft.com/office/drawing/2014/main" id="{4C1DCA99-0985-44ED-BD18-320AC3B71C83}"/>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CDA6EB3E-4B27-4281-B0E8-D4802B99BFA8}"/>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7" name="テキスト ボックス 106">
          <a:extLst>
            <a:ext uri="{FF2B5EF4-FFF2-40B4-BE49-F238E27FC236}">
              <a16:creationId xmlns:a16="http://schemas.microsoft.com/office/drawing/2014/main" id="{5980E666-8EE0-426B-9368-80C898571678}"/>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1C152D78-E855-4D13-AD19-08C56B011401}"/>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9" name="テキスト ボックス 108">
          <a:extLst>
            <a:ext uri="{FF2B5EF4-FFF2-40B4-BE49-F238E27FC236}">
              <a16:creationId xmlns:a16="http://schemas.microsoft.com/office/drawing/2014/main" id="{24EF7E7F-44A9-436B-9F25-57403401F79F}"/>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D1819A9F-C83A-4B1B-8EEE-0EFE8D141D4D}"/>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a:extLst>
            <a:ext uri="{FF2B5EF4-FFF2-40B4-BE49-F238E27FC236}">
              <a16:creationId xmlns:a16="http://schemas.microsoft.com/office/drawing/2014/main" id="{8D4A7F7C-66F8-4BCF-866A-A737D107B1C1}"/>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D3E31DE2-CDF8-4C3C-B0D4-5780C69D265E}"/>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a:extLst>
            <a:ext uri="{FF2B5EF4-FFF2-40B4-BE49-F238E27FC236}">
              <a16:creationId xmlns:a16="http://schemas.microsoft.com/office/drawing/2014/main" id="{DF4C6537-4636-4D84-83E6-C269BE6635CC}"/>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9B612CA6-E43A-4B65-AF47-00C6B49302D0}"/>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5" name="テキスト ボックス 114">
          <a:extLst>
            <a:ext uri="{FF2B5EF4-FFF2-40B4-BE49-F238E27FC236}">
              <a16:creationId xmlns:a16="http://schemas.microsoft.com/office/drawing/2014/main" id="{72032FA9-1E50-40A3-8171-E934FC0A5759}"/>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AF464D3C-A4F7-40D7-B64D-3C0A2CDA4C84}"/>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17" name="直線コネクタ 116">
          <a:extLst>
            <a:ext uri="{FF2B5EF4-FFF2-40B4-BE49-F238E27FC236}">
              <a16:creationId xmlns:a16="http://schemas.microsoft.com/office/drawing/2014/main" id="{2772A590-A7DB-4127-8E91-7268C56CDAE8}"/>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18" name="債務償還比率最小値テキスト">
          <a:extLst>
            <a:ext uri="{FF2B5EF4-FFF2-40B4-BE49-F238E27FC236}">
              <a16:creationId xmlns:a16="http://schemas.microsoft.com/office/drawing/2014/main" id="{9046B2C8-0017-44FC-9CA4-CFE70A8EB7EE}"/>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19" name="直線コネクタ 118">
          <a:extLst>
            <a:ext uri="{FF2B5EF4-FFF2-40B4-BE49-F238E27FC236}">
              <a16:creationId xmlns:a16="http://schemas.microsoft.com/office/drawing/2014/main" id="{A0FFABBB-7316-43C9-99A9-B1E1CE0331B6}"/>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0" name="債務償還比率最大値テキスト">
          <a:extLst>
            <a:ext uri="{FF2B5EF4-FFF2-40B4-BE49-F238E27FC236}">
              <a16:creationId xmlns:a16="http://schemas.microsoft.com/office/drawing/2014/main" id="{67CAE534-D854-4F3D-ACE0-899D18AE43AC}"/>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1" name="直線コネクタ 120">
          <a:extLst>
            <a:ext uri="{FF2B5EF4-FFF2-40B4-BE49-F238E27FC236}">
              <a16:creationId xmlns:a16="http://schemas.microsoft.com/office/drawing/2014/main" id="{7D53A59E-BC0E-4637-8EE7-116237698236}"/>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2" name="債務償還比率平均値テキスト">
          <a:extLst>
            <a:ext uri="{FF2B5EF4-FFF2-40B4-BE49-F238E27FC236}">
              <a16:creationId xmlns:a16="http://schemas.microsoft.com/office/drawing/2014/main" id="{9F2E0A03-DCC7-41FE-948C-54254DB80A61}"/>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3" name="フローチャート: 判断 122">
          <a:extLst>
            <a:ext uri="{FF2B5EF4-FFF2-40B4-BE49-F238E27FC236}">
              <a16:creationId xmlns:a16="http://schemas.microsoft.com/office/drawing/2014/main" id="{C7FC2DDF-BBBE-4A02-A607-60850B499FDE}"/>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4" name="フローチャート: 判断 123">
          <a:extLst>
            <a:ext uri="{FF2B5EF4-FFF2-40B4-BE49-F238E27FC236}">
              <a16:creationId xmlns:a16="http://schemas.microsoft.com/office/drawing/2014/main" id="{DBB19EAF-E837-48E9-88D8-03FCB5FF84A3}"/>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5" name="フローチャート: 判断 124">
          <a:extLst>
            <a:ext uri="{FF2B5EF4-FFF2-40B4-BE49-F238E27FC236}">
              <a16:creationId xmlns:a16="http://schemas.microsoft.com/office/drawing/2014/main" id="{4659917C-ECF8-4FDC-8928-80BFE786C236}"/>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6" name="フローチャート: 判断 125">
          <a:extLst>
            <a:ext uri="{FF2B5EF4-FFF2-40B4-BE49-F238E27FC236}">
              <a16:creationId xmlns:a16="http://schemas.microsoft.com/office/drawing/2014/main" id="{12A3DF05-A1E9-4017-8E8A-8D91680381EB}"/>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27" name="フローチャート: 判断 126">
          <a:extLst>
            <a:ext uri="{FF2B5EF4-FFF2-40B4-BE49-F238E27FC236}">
              <a16:creationId xmlns:a16="http://schemas.microsoft.com/office/drawing/2014/main" id="{B4E289BF-10E2-4959-A2E4-D6ADC606D433}"/>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5E8C93-AD42-4F41-91F5-8609BBF5CA7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15AD52D-1DB3-4D39-BF9A-27E608BA462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5AFA774-5A72-4953-B1B8-7D4D41ABFF2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2A1339F-5F8B-4443-88A3-8B75F4D71CB8}"/>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FEB5531-58BE-40D4-AC54-F2ABB41024B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125086</xdr:rowOff>
    </xdr:from>
    <xdr:to>
      <xdr:col>76</xdr:col>
      <xdr:colOff>73025</xdr:colOff>
      <xdr:row>30</xdr:row>
      <xdr:rowOff>55236</xdr:rowOff>
    </xdr:to>
    <xdr:sp macro="" textlink="">
      <xdr:nvSpPr>
        <xdr:cNvPr id="133" name="楕円 132">
          <a:extLst>
            <a:ext uri="{FF2B5EF4-FFF2-40B4-BE49-F238E27FC236}">
              <a16:creationId xmlns:a16="http://schemas.microsoft.com/office/drawing/2014/main" id="{FCD7C8EF-11E3-4B7C-AC2F-147C3DA04117}"/>
            </a:ext>
          </a:extLst>
        </xdr:cNvPr>
        <xdr:cNvSpPr/>
      </xdr:nvSpPr>
      <xdr:spPr>
        <a:xfrm>
          <a:off x="13293725" y="48177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147963</xdr:rowOff>
    </xdr:from>
    <xdr:ext cx="560923" cy="259045"/>
    <xdr:sp macro="" textlink="">
      <xdr:nvSpPr>
        <xdr:cNvPr id="134" name="債務償還比率該当値テキスト">
          <a:extLst>
            <a:ext uri="{FF2B5EF4-FFF2-40B4-BE49-F238E27FC236}">
              <a16:creationId xmlns:a16="http://schemas.microsoft.com/office/drawing/2014/main" id="{181C4246-05A7-49CD-93DE-B55804F319AA}"/>
            </a:ext>
          </a:extLst>
        </xdr:cNvPr>
        <xdr:cNvSpPr txBox="1"/>
      </xdr:nvSpPr>
      <xdr:spPr>
        <a:xfrm>
          <a:off x="13379450" y="46786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115643</xdr:rowOff>
    </xdr:from>
    <xdr:to>
      <xdr:col>72</xdr:col>
      <xdr:colOff>123825</xdr:colOff>
      <xdr:row>29</xdr:row>
      <xdr:rowOff>45793</xdr:rowOff>
    </xdr:to>
    <xdr:sp macro="" textlink="">
      <xdr:nvSpPr>
        <xdr:cNvPr id="135" name="楕円 134">
          <a:extLst>
            <a:ext uri="{FF2B5EF4-FFF2-40B4-BE49-F238E27FC236}">
              <a16:creationId xmlns:a16="http://schemas.microsoft.com/office/drawing/2014/main" id="{A258FBB7-708F-4E6D-B087-564DD57EA3CC}"/>
            </a:ext>
          </a:extLst>
        </xdr:cNvPr>
        <xdr:cNvSpPr/>
      </xdr:nvSpPr>
      <xdr:spPr>
        <a:xfrm>
          <a:off x="12646025" y="4649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166443</xdr:rowOff>
    </xdr:from>
    <xdr:to>
      <xdr:col>76</xdr:col>
      <xdr:colOff>22225</xdr:colOff>
      <xdr:row>30</xdr:row>
      <xdr:rowOff>4436</xdr:rowOff>
    </xdr:to>
    <xdr:cxnSp macro="">
      <xdr:nvCxnSpPr>
        <xdr:cNvPr id="136" name="直線コネクタ 135">
          <a:extLst>
            <a:ext uri="{FF2B5EF4-FFF2-40B4-BE49-F238E27FC236}">
              <a16:creationId xmlns:a16="http://schemas.microsoft.com/office/drawing/2014/main" id="{152AD0AC-63FB-4139-A711-B807E3B7DC6C}"/>
            </a:ext>
          </a:extLst>
        </xdr:cNvPr>
        <xdr:cNvCxnSpPr/>
      </xdr:nvCxnSpPr>
      <xdr:spPr>
        <a:xfrm>
          <a:off x="12693650" y="4697168"/>
          <a:ext cx="638175" cy="16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2676</xdr:rowOff>
    </xdr:from>
    <xdr:to>
      <xdr:col>68</xdr:col>
      <xdr:colOff>123825</xdr:colOff>
      <xdr:row>30</xdr:row>
      <xdr:rowOff>104276</xdr:rowOff>
    </xdr:to>
    <xdr:sp macro="" textlink="">
      <xdr:nvSpPr>
        <xdr:cNvPr id="137" name="楕円 136">
          <a:extLst>
            <a:ext uri="{FF2B5EF4-FFF2-40B4-BE49-F238E27FC236}">
              <a16:creationId xmlns:a16="http://schemas.microsoft.com/office/drawing/2014/main" id="{EB9E2FC2-5893-40DE-AEED-311A5CB62909}"/>
            </a:ext>
          </a:extLst>
        </xdr:cNvPr>
        <xdr:cNvSpPr/>
      </xdr:nvSpPr>
      <xdr:spPr>
        <a:xfrm>
          <a:off x="11960225" y="486042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166443</xdr:rowOff>
    </xdr:from>
    <xdr:to>
      <xdr:col>72</xdr:col>
      <xdr:colOff>73025</xdr:colOff>
      <xdr:row>30</xdr:row>
      <xdr:rowOff>53476</xdr:rowOff>
    </xdr:to>
    <xdr:cxnSp macro="">
      <xdr:nvCxnSpPr>
        <xdr:cNvPr id="138" name="直線コネクタ 137">
          <a:extLst>
            <a:ext uri="{FF2B5EF4-FFF2-40B4-BE49-F238E27FC236}">
              <a16:creationId xmlns:a16="http://schemas.microsoft.com/office/drawing/2014/main" id="{3B460714-0D80-4BB0-94A2-F999785AA538}"/>
            </a:ext>
          </a:extLst>
        </xdr:cNvPr>
        <xdr:cNvCxnSpPr/>
      </xdr:nvCxnSpPr>
      <xdr:spPr>
        <a:xfrm flipV="1">
          <a:off x="12007850" y="4697168"/>
          <a:ext cx="685800" cy="2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22724</xdr:rowOff>
    </xdr:from>
    <xdr:to>
      <xdr:col>64</xdr:col>
      <xdr:colOff>123825</xdr:colOff>
      <xdr:row>30</xdr:row>
      <xdr:rowOff>124324</xdr:rowOff>
    </xdr:to>
    <xdr:sp macro="" textlink="">
      <xdr:nvSpPr>
        <xdr:cNvPr id="139" name="楕円 138">
          <a:extLst>
            <a:ext uri="{FF2B5EF4-FFF2-40B4-BE49-F238E27FC236}">
              <a16:creationId xmlns:a16="http://schemas.microsoft.com/office/drawing/2014/main" id="{12E1D627-69E7-4F2F-A03E-C3D1018C8495}"/>
            </a:ext>
          </a:extLst>
        </xdr:cNvPr>
        <xdr:cNvSpPr/>
      </xdr:nvSpPr>
      <xdr:spPr>
        <a:xfrm>
          <a:off x="11274425" y="48836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53476</xdr:rowOff>
    </xdr:from>
    <xdr:to>
      <xdr:col>68</xdr:col>
      <xdr:colOff>73025</xdr:colOff>
      <xdr:row>30</xdr:row>
      <xdr:rowOff>73524</xdr:rowOff>
    </xdr:to>
    <xdr:cxnSp macro="">
      <xdr:nvCxnSpPr>
        <xdr:cNvPr id="140" name="直線コネクタ 139">
          <a:extLst>
            <a:ext uri="{FF2B5EF4-FFF2-40B4-BE49-F238E27FC236}">
              <a16:creationId xmlns:a16="http://schemas.microsoft.com/office/drawing/2014/main" id="{52E85058-E902-4E7D-8B56-28F2790C7FA2}"/>
            </a:ext>
          </a:extLst>
        </xdr:cNvPr>
        <xdr:cNvCxnSpPr/>
      </xdr:nvCxnSpPr>
      <xdr:spPr>
        <a:xfrm flipV="1">
          <a:off x="11322050" y="4908051"/>
          <a:ext cx="685800" cy="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112595</xdr:rowOff>
    </xdr:from>
    <xdr:to>
      <xdr:col>60</xdr:col>
      <xdr:colOff>123825</xdr:colOff>
      <xdr:row>30</xdr:row>
      <xdr:rowOff>42745</xdr:rowOff>
    </xdr:to>
    <xdr:sp macro="" textlink="">
      <xdr:nvSpPr>
        <xdr:cNvPr id="141" name="楕円 140">
          <a:extLst>
            <a:ext uri="{FF2B5EF4-FFF2-40B4-BE49-F238E27FC236}">
              <a16:creationId xmlns:a16="http://schemas.microsoft.com/office/drawing/2014/main" id="{F6496F61-4562-43C6-B19E-ED9CF4D51A24}"/>
            </a:ext>
          </a:extLst>
        </xdr:cNvPr>
        <xdr:cNvSpPr/>
      </xdr:nvSpPr>
      <xdr:spPr>
        <a:xfrm>
          <a:off x="10588625" y="4808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163395</xdr:rowOff>
    </xdr:from>
    <xdr:to>
      <xdr:col>64</xdr:col>
      <xdr:colOff>73025</xdr:colOff>
      <xdr:row>30</xdr:row>
      <xdr:rowOff>73524</xdr:rowOff>
    </xdr:to>
    <xdr:cxnSp macro="">
      <xdr:nvCxnSpPr>
        <xdr:cNvPr id="142" name="直線コネクタ 141">
          <a:extLst>
            <a:ext uri="{FF2B5EF4-FFF2-40B4-BE49-F238E27FC236}">
              <a16:creationId xmlns:a16="http://schemas.microsoft.com/office/drawing/2014/main" id="{65892B19-5EA6-4007-A992-043925754F5C}"/>
            </a:ext>
          </a:extLst>
        </xdr:cNvPr>
        <xdr:cNvCxnSpPr/>
      </xdr:nvCxnSpPr>
      <xdr:spPr>
        <a:xfrm>
          <a:off x="10636250" y="4856045"/>
          <a:ext cx="685800" cy="7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3" name="n_1aveValue債務償還比率">
          <a:extLst>
            <a:ext uri="{FF2B5EF4-FFF2-40B4-BE49-F238E27FC236}">
              <a16:creationId xmlns:a16="http://schemas.microsoft.com/office/drawing/2014/main" id="{3496E2FF-4DEB-4F3F-A00E-4CB3C8771628}"/>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4" name="n_2aveValue債務償還比率">
          <a:extLst>
            <a:ext uri="{FF2B5EF4-FFF2-40B4-BE49-F238E27FC236}">
              <a16:creationId xmlns:a16="http://schemas.microsoft.com/office/drawing/2014/main" id="{3C3AA8E9-A27E-4BF4-9DFB-88389B746955}"/>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5" name="n_3aveValue債務償還比率">
          <a:extLst>
            <a:ext uri="{FF2B5EF4-FFF2-40B4-BE49-F238E27FC236}">
              <a16:creationId xmlns:a16="http://schemas.microsoft.com/office/drawing/2014/main" id="{03FC42D6-2BDB-4524-BC0C-CB425D834DFA}"/>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6" name="n_4aveValue債務償還比率">
          <a:extLst>
            <a:ext uri="{FF2B5EF4-FFF2-40B4-BE49-F238E27FC236}">
              <a16:creationId xmlns:a16="http://schemas.microsoft.com/office/drawing/2014/main" id="{5CF190E9-BDB5-4D7B-B3FA-9C952E450015}"/>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62320</xdr:rowOff>
    </xdr:from>
    <xdr:ext cx="560923" cy="259045"/>
    <xdr:sp macro="" textlink="">
      <xdr:nvSpPr>
        <xdr:cNvPr id="147" name="n_1mainValue債務償還比率">
          <a:extLst>
            <a:ext uri="{FF2B5EF4-FFF2-40B4-BE49-F238E27FC236}">
              <a16:creationId xmlns:a16="http://schemas.microsoft.com/office/drawing/2014/main" id="{9DF6BCBC-4477-48FF-8615-6267D1BAB0FE}"/>
            </a:ext>
          </a:extLst>
        </xdr:cNvPr>
        <xdr:cNvSpPr txBox="1"/>
      </xdr:nvSpPr>
      <xdr:spPr>
        <a:xfrm>
          <a:off x="12441763" y="4437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120803</xdr:rowOff>
    </xdr:from>
    <xdr:ext cx="560923" cy="259045"/>
    <xdr:sp macro="" textlink="">
      <xdr:nvSpPr>
        <xdr:cNvPr id="148" name="n_2mainValue債務償還比率">
          <a:extLst>
            <a:ext uri="{FF2B5EF4-FFF2-40B4-BE49-F238E27FC236}">
              <a16:creationId xmlns:a16="http://schemas.microsoft.com/office/drawing/2014/main" id="{11A75C03-FB87-43C0-BAE3-0D39E2B983EB}"/>
            </a:ext>
          </a:extLst>
        </xdr:cNvPr>
        <xdr:cNvSpPr txBox="1"/>
      </xdr:nvSpPr>
      <xdr:spPr>
        <a:xfrm>
          <a:off x="11765488" y="46578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140851</xdr:rowOff>
    </xdr:from>
    <xdr:ext cx="560923" cy="259045"/>
    <xdr:sp macro="" textlink="">
      <xdr:nvSpPr>
        <xdr:cNvPr id="149" name="n_3mainValue債務償還比率">
          <a:extLst>
            <a:ext uri="{FF2B5EF4-FFF2-40B4-BE49-F238E27FC236}">
              <a16:creationId xmlns:a16="http://schemas.microsoft.com/office/drawing/2014/main" id="{26C92E78-397F-4D8F-B2D6-F8E86032D093}"/>
            </a:ext>
          </a:extLst>
        </xdr:cNvPr>
        <xdr:cNvSpPr txBox="1"/>
      </xdr:nvSpPr>
      <xdr:spPr>
        <a:xfrm>
          <a:off x="11079688" y="46779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59272</xdr:rowOff>
    </xdr:from>
    <xdr:ext cx="560923" cy="259045"/>
    <xdr:sp macro="" textlink="">
      <xdr:nvSpPr>
        <xdr:cNvPr id="150" name="n_4mainValue債務償還比率">
          <a:extLst>
            <a:ext uri="{FF2B5EF4-FFF2-40B4-BE49-F238E27FC236}">
              <a16:creationId xmlns:a16="http://schemas.microsoft.com/office/drawing/2014/main" id="{736D4EC0-7DB4-492E-87A1-5873AF5D6CE5}"/>
            </a:ext>
          </a:extLst>
        </xdr:cNvPr>
        <xdr:cNvSpPr txBox="1"/>
      </xdr:nvSpPr>
      <xdr:spPr>
        <a:xfrm>
          <a:off x="10393888" y="45931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EC46DDAC-9EA6-41B4-A675-4625BEF7734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EBF0CBE7-DE21-4C8E-A13E-47D34AD0D47F}"/>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8484502B-4BCC-43E5-82E8-B0834A91C29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9F284E98-72A5-4BDF-9ED8-79B916D8BE9C}"/>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93BF32F8-F581-4D97-9AC6-A1093261ECE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A8DBD705-BBEE-4423-B958-C9F66607ED3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ECE9B6-2AD0-4985-8537-4B5726EBF42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912C26-85F5-4E7B-A9C9-E2010FE4329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0D94C8-7344-46BA-8A8D-286DE3914EC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6A67C8-77C7-4B6E-A509-BED3880CC2A0}"/>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E6A110-4B35-4674-AF73-C0E5E76B7CB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C56AC0-7355-411B-BAA3-B88848035CC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066FB2-6234-46D4-98AE-BD1D84FC6104}"/>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A606B0-0A8D-45BC-93D3-A9733FD6AD2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F2983F-180C-469C-BF05-450D316CC1D0}"/>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1D05DC-3A0D-4A2A-AA8E-FF2FAD701BF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9CE8BE-8047-4C2B-9B00-29175D0D95E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4B79E1-CDDD-4B31-A445-B5ECEF74C68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FB3172-2090-4909-B2AE-C64578D3C2A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F6E705-F623-480E-BC69-C69C30AD279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10FB93-661C-4F5F-8FDD-B25E9A50439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208C0B-DB28-4C42-A638-23068067B58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99DD70D3-A185-4D1C-8BB0-026B54FC2D7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610C4155-839B-416C-8053-DB00076272B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94123EDE-69DE-4426-992F-3A94F0F2AAD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86CB14CA-340E-4EE0-AA4E-B8D76AC825E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DBBF84E6-0245-4013-80E8-4C6578E85F51}"/>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845D2751-87D9-41D5-A248-273643E32642}"/>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B71A7726-402B-4DCF-922D-7BE025B4FC4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47D96FB4-AEB4-489F-AE45-23DAF69C7EC6}"/>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1D2B57D3-25F5-4782-A361-E94666769E3B}"/>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670CFD3E-5E14-4394-949E-2B097C35EB9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098B59F9-AD81-49A4-8408-7271CBDD0CB4}"/>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CD9308ED-AF49-4C29-8C30-D58D68C897D6}"/>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42526182-3E80-4275-A17B-4E9FFDC29FD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CA0A4762-28CD-42DF-9B46-4E2F6309769E}"/>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4F5676DE-BF29-449F-A61A-F213621CE77A}"/>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35E6874B-AFE2-4CD8-9A98-40B1C3DC635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5CD3A54E-E66E-47A7-854A-4CDDE876761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7D7F2354-A609-467B-8C4A-FB758B741884}"/>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075132DC-952F-4339-AC3E-014219468D5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7A23EE3A-22F2-4FDD-AB3C-E1B470A0DAD3}"/>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F913AC60-88F8-4288-B36C-83851BD46C02}"/>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1C4FA70A-7825-4154-8337-91CE2B6167F4}"/>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31615A47-21BC-4D3E-BBBE-A140589AE86E}"/>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1F0E04C3-9F2D-46D2-B085-7E2C1D52EAE9}"/>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045EE770-1721-47B0-A5C4-767E9B83BD9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EA998702-4D16-40BD-A712-6331E08E161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0CC16AD3-8A71-4228-8CF5-D299D0BA65C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C2C945D6-04C1-4425-B2F4-4A5766979A54}"/>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6AC8B9E9-15B1-48B8-9FDB-9488DB71F56A}"/>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FF442E94-D1C4-4E93-8B68-A55E718146A9}"/>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91028C3E-60C0-4A6A-804C-3883EE5ABF3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52B54850-4339-4638-ABA8-EE12233857E5}"/>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3554E6C4-59C0-48E3-9C15-1A81802633D2}"/>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6274DEEB-1DE1-45BF-80E8-798CA3AB75F3}"/>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7F92D4D9-2D61-4295-8D2E-966C170EFC9F}"/>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D1B76502-A12E-4391-9634-E0367BFEC9E0}"/>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41B3DA49-113E-4168-B73F-ECE813FACCF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E5A8E754-FC19-4C6C-8F46-84171917D60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52951D13-3FB4-4264-895D-4BC9984B1516}"/>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153166CA-E982-48FA-8152-D68B97D767EC}"/>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22BD3565-E9E9-4A84-A9A7-F1C5F652B73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C655B8EF-0789-4350-BFA1-32C6EF789A29}"/>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557D597E-2D43-475D-89E7-0B80B2BFE462}"/>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430BF642-6BEE-4DA7-A2AB-B3C38279DC6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A3322C6F-CBB1-4658-8515-F5468073191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B648E104-CFE3-4157-923B-41748D292F6E}"/>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2A57CDA2-0971-4539-A68A-CA010010389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B16B8843-678B-4841-8EB9-4BB2A142CEA4}"/>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B937CA77-1AA8-4A25-98EB-CE7B4810D6A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BF8A5382-DF15-4967-B23F-DFF055C30BC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833EF1E7-429A-4063-9995-C827A8C8F49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D9EC7084-CAFE-4DC4-B8D3-54295EFC2315}"/>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AE78B25C-E29F-4FDC-BBDF-5A9F9452F9C7}"/>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A038A9C0-8EE9-4F24-ABE5-C0035F7202DA}"/>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B63FBD61-3A18-41A7-BC72-53A41F029DF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1A0B4645-D451-4850-B3A0-11DBF375420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1218EBFC-C037-4988-A9B7-E1DB53B95EA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A22FA861-A1F2-47B3-81EB-64FCC66492A0}"/>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FFDAE659-E6DC-4022-861B-F4DE4F6D88F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191C7693-8AAD-40F9-B118-BB8B6FD4149E}"/>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8CAD8CBF-3A8A-45E7-A5F8-A26CDB0B99D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B47FB646-6BA0-40AC-B056-891B343C97A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C24F3CEF-9AB1-471A-A771-FAC1E4266022}"/>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1605D5D1-40EE-4DE1-A6E3-D809A60C22A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05121E37-D7DA-4C10-88A4-80C1E1A14C69}"/>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6C1D8DF1-0ED7-4BEA-9040-F3C6FB820ED0}"/>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F2ED7051-1F10-4FEA-B0FB-44DC98D61CC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B8872551-BE41-46A6-8E51-8C31AE4CABEC}"/>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98AEF5F1-4582-4CF2-91D8-E1B6E461134B}"/>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6F4857D3-1175-4C22-BC70-61236A0BB3DF}"/>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C83C4906-1E2A-4BFD-8639-0C455533F727}"/>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E8CA9C8C-8122-46BE-96C9-A5CCC12FBB4B}"/>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771BE24C-968A-458D-9897-058FEA7949E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B8A6A9E2-25CA-46F0-AFF0-3EBCFE3FE9BD}"/>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7E6EEE1F-EA21-46E0-8F14-D3882EE3D6E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2EA45690-E75B-421C-87D2-206E3ED5C4B7}"/>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2F984453-9A5C-45F5-8183-0FAECB4F3152}"/>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E2EE6716-1E70-457F-955F-E2E8D4B2B87A}"/>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89928815-F346-47C3-9F1B-0D71F3BD2812}"/>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1443F9FB-8E08-4D1B-A8EA-61D174A482DF}"/>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CB7315FD-CEA7-43F7-842D-CF0A8AB8A00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E5179528-ABE0-4DB4-BBE7-07F9F3892D68}"/>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033F43DA-09CC-4B97-B510-9ECD37050FFD}"/>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A8A34933-1C6D-4E8F-8D1C-3DD30C06BA4E}"/>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BA1942CD-EEED-4640-81D7-75F0D6FE68F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3979EB0B-1636-4806-9904-56073DCBDAF0}"/>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B0B8A159-D57E-4CA3-A165-90A8E278A317}"/>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08C75BF0-361E-49E8-9648-1BE266A102C3}"/>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8BD0C187-ED75-4A4C-8AFC-2E011A259734}"/>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562A16EA-D56D-413C-B4AE-797BB4C4D90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7D98FEF4-6EDF-4D60-9996-CF827B2B922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D857D4C7-B47B-4E08-ABA6-D671399C908E}"/>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59DB3EFF-A07E-40F6-AFFE-D08860EFE9B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622D925F-42D4-4DA2-BCF1-0FB22C50548C}"/>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EB5D7104-BEF9-4965-B04E-59EF7BA5D831}"/>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53EBE7DA-731C-4590-8E71-A0E52B2E1809}"/>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5EA38C84-8826-4DA3-B8AF-53FAA365293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70BDB4F5-CBB5-4262-8EC3-4CCC7E38CFBC}"/>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A20EFDFE-64BB-424F-84F7-1F11BEFB453E}"/>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12AB9BBD-FCB0-4DB5-B362-3BCA28FDB61F}"/>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5219BD84-186F-439A-8267-94EA95CBD33E}"/>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3C27597C-E3A7-426D-8EB2-CABD78C7CD12}"/>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C6644FFF-38E7-4AFE-A5D8-CCE82D9BFC5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01B827FC-809B-4A58-9C03-DE6ECB2E35F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DA3A8AE7-C8BE-4C3D-88D1-3B4ACB13A81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C14FB0-F093-431C-89CF-B7F3FBA54544}"/>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9206C7-1E81-449F-A42C-D78B5EE2B47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A600E5-60EF-4E87-BB82-0B5754E0B0C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2FDCAC-DF65-46BB-A97B-F915A93BC89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E375C8-48E6-477F-8D0E-0C24D530987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35138C-F2C5-4715-ABD3-FBAF9D6EDBF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D3A4E8-F5C8-4E9D-9832-AD3D757F1AB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C77EB6-9C46-4626-9B2F-223B449F100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B456A3-6992-4AEA-8FF3-8AA13057656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5CA42B-7922-46B8-BDB0-6426D61EB5C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7F3D58-F6CF-4B69-8C35-2AB01C9E2A6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D4B21F-F531-4F52-AA76-01D1F5D2B3F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1D9658-9F5E-49CC-B1AD-EF004808F73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017D94-4377-4DB7-9D2E-67A6F24E67F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788041-9F7A-4AF3-9B9A-9F90F0248A7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5A966B-8855-4FBD-BF39-F3247BA0EF0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CFD8179E-C7CF-474E-AD9A-D00D72BC9EF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D311F95D-F7BD-4E8E-BCF1-4E6E441048B5}"/>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D1170D1E-7B2B-4733-8E62-0E371A04211F}"/>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C1CE8F59-04E9-406E-BD02-90DECB77E244}"/>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CD95929B-E879-425E-973A-1CB49CA18A2F}"/>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AF07BFF3-71EF-4C8A-8CE0-7C40F2B1828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4ED04F49-925F-442E-A431-4D29BF5B40D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F37725E0-52FA-4815-80DF-880F75A76FED}"/>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FD55EB61-19DA-445B-8E11-04A853E12E1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39613573-5201-4F40-9EE8-96BEF490952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8329CB59-EA38-4E97-AA32-AEECD28712F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9EF0DB48-15B6-4DCB-8F5F-B3BDACFADA03}"/>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28AACEF8-AA80-4CD8-805F-D39D9938354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D7CAA691-460B-467F-9DEF-D8E425C92FB9}"/>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2ED45B09-33CB-4550-8BBB-7D35A71C038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5F661177-14C2-4A4F-B044-A5CD4C4B4CFB}"/>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73426EBE-23D3-4ADB-943C-574174A561C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D30D39FF-91EE-490E-9278-B3D4F079F2AD}"/>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9604B296-FB9B-4C7E-83CC-3C7773C6EC9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68F7209A-745B-4481-87B3-BB94CBE2E38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49FCFBCC-6AB7-4308-8FFB-DD7C72727C7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0007971A-D1F6-4C55-BC43-45AFA134A7C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887690C6-6F6E-4755-AC53-29E6909DB179}"/>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E23BE829-694A-4C84-B26E-BD784397821F}"/>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BE677ED8-14DE-4591-A538-5507BEF6C2D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49DD0ADE-2919-4DAD-993A-97BF3A6DA324}"/>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644F2631-ECBA-453C-9B27-53F97906A419}"/>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94449E8B-9D48-47A6-8E0D-F1E91A032C7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BD482FE0-A9DE-47BC-90FB-755FD0FE53E2}"/>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BD42B96A-B9AD-43F3-BFF3-8774C2270524}"/>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C3AC1ED5-4D4D-4028-AFBD-367E144EC1B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D8EB6173-0829-460F-A474-59082E46A5A1}"/>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19541D0B-998B-41B3-B332-BBAF074102A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E8CA93D4-213B-48A5-A654-97B464C42C9D}"/>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2E59C03E-422B-47B2-BC38-A6458939F2E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6E93E2C0-ED2B-49FD-97C5-0D8FE7C5DBEA}"/>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309B27D2-A311-42BA-9C6B-F151F78C800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B7E8D54B-1C32-4975-97B0-4C373A9FDE92}"/>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E53997F3-AD40-4AFC-9BF8-4BAE8B89EC7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94038540-7DEB-4349-BA9A-9B5589AC00C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55A8D848-0A9C-4473-830D-E887689AF3FE}"/>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7DF70645-B3CE-49BC-8F7F-45FFDB9AEFE6}"/>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122FB15E-81AB-482D-9E39-F4204EF7084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78909DF4-AFC6-4AE7-92FC-E16660029C18}"/>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1BCA4ADC-0F72-416C-9EF7-9DFA7A4BC46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3CB06824-AAFA-493D-A85D-FA125B7C55CA}"/>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DA8AB154-DBF1-4351-A498-C567613996B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4FF2542E-483E-4610-BDBA-DFA9C4D9F661}"/>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F178A69C-6052-490F-B708-2CD17944C3E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B1FD8F9C-98C2-49A0-95EC-8D6F6D17F3E4}"/>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1BE28832-6E3D-4838-94CC-4EEFAD31C07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604C1FE6-6D46-49A4-B47F-8A9E2DB41E91}"/>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9EA78B1D-DF1D-437A-98F8-116B62436A7F}"/>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89933870-C47F-44AC-8E37-DE4610C4F396}"/>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09046494-72F3-422F-9125-5D3BBA6DF2E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932AF391-2F47-416A-A271-59C48C4A774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138A950B-462D-40D2-AEF3-846EAD07A0D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EC54D650-3B23-4454-92F2-7FF77357AEF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0BE85DBE-7859-4EB9-A9D6-D05A6F105F81}"/>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3359646A-5988-4143-8654-56333C9518C6}"/>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2DD88EE1-C3DC-4D43-BCB3-15F7C4A37D04}"/>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01C432FB-2FD8-4A62-8B15-189FF1AA52D9}"/>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D5E55ABE-37B6-4C04-91A2-2BD5953400F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79FEA419-C319-4FDA-BB5A-7DF3FE0D22D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6A7DDF2C-653B-469C-BEF7-B039BD3A0380}"/>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9A469FDA-CBB4-4F36-82FB-DCA24CD95C50}"/>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35BF2E5B-90F3-4355-A9CA-B00DD27C97D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A5DBB44E-4FB8-4161-8824-28CA282DD95F}"/>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1E1212A6-8688-4809-ACAB-D323A11E69B6}"/>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F8C83EDC-69FB-4AC9-A933-45C3F418F043}"/>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1085DE2C-AA63-4BE3-8729-6E7B2A2A6FD6}"/>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987946C9-D9AE-43FD-8BA0-B065DAE9A212}"/>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D74FCDC2-F52B-44DC-BF1E-F83BEA90F81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00ADA160-4C76-4C5F-B749-4A667F316EC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9F7EF907-6E0D-4628-8851-EBF377CDF9B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E08B86BA-2BF3-4E11-8A40-CEC392691BD1}"/>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944F9BA9-F067-43EA-8790-59D719CB66B5}"/>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7F2FCFFD-BFDF-4693-B13A-D8C881F19BD1}"/>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03379765-8483-4801-B74A-0AF45DA4F76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D1CC3CA7-118C-489F-B394-E66F65150B9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B0CADEC3-EC7B-4689-89AD-9B8A371658ED}"/>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9932DFF5-2F7A-4345-82A1-8E6AC9016BD5}"/>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7EDCF2F9-C290-4D4E-8869-0CAACD7AC197}"/>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515A7EAE-80D1-43D1-B745-795107D683A6}"/>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4C784FB7-7B9E-4D03-A9A9-E54D6F69DC0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08069434-642F-492C-9ECB-85ECB67A536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85E666EF-D5F7-4D51-9994-375DEA8744A7}"/>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E8CF8FA7-CAA1-419A-912A-E6D5178F2ACF}"/>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9F5AC3D5-D128-4714-B633-06797BEC4F6A}"/>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72E9FDFE-F262-4F14-92A6-3AC1694724BA}"/>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81F55FE6-071D-4401-895B-431AF128FFE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5F0BAE66-337D-44D1-AD70-D3FA300CC4B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41ABF427-C384-4BED-AF48-5C81F361902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近年の企業業績の改善や</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年度の地方消費税の税率引上げ等により，県税収入が増収傾向にあることなどから，財政力指数は上昇傾向にあります。</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年度は，算定基準となる前年度の</a:t>
          </a:r>
          <a:r>
            <a:rPr kumimoji="1" lang="ja-JP" altLang="en-US" sz="1000">
              <a:solidFill>
                <a:schemeClr val="dk1"/>
              </a:solidFill>
              <a:effectLst/>
              <a:latin typeface="+mn-lt"/>
              <a:ea typeface="+mn-ea"/>
              <a:cs typeface="+mn-cs"/>
            </a:rPr>
            <a:t>地方消費</a:t>
          </a:r>
          <a:r>
            <a:rPr kumimoji="1" lang="ja-JP" altLang="ja-JP" sz="1000">
              <a:solidFill>
                <a:schemeClr val="dk1"/>
              </a:solidFill>
              <a:effectLst/>
              <a:latin typeface="+mn-lt"/>
              <a:ea typeface="+mn-ea"/>
              <a:cs typeface="+mn-cs"/>
            </a:rPr>
            <a:t>税の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などによる基準財政収入額の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が，基準財政需要額の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より</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率が高かったことにより，単年度の指数</a:t>
          </a:r>
          <a:r>
            <a:rPr kumimoji="1" lang="ja-JP" altLang="en-US" sz="1000">
              <a:solidFill>
                <a:schemeClr val="dk1"/>
              </a:solidFill>
              <a:effectLst/>
              <a:latin typeface="+mn-lt"/>
              <a:ea typeface="+mn-ea"/>
              <a:cs typeface="+mn-cs"/>
            </a:rPr>
            <a:t>が上昇し</a:t>
          </a:r>
          <a:r>
            <a:rPr kumimoji="1" lang="ja-JP" altLang="ja-JP" sz="1000">
              <a:solidFill>
                <a:schemeClr val="dk1"/>
              </a:solidFill>
              <a:effectLst/>
              <a:latin typeface="+mn-lt"/>
              <a:ea typeface="+mn-ea"/>
              <a:cs typeface="+mn-cs"/>
            </a:rPr>
            <a:t>，３か年の平均値である財政力指数は，</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に比べ</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ポイント上昇しています</a:t>
          </a:r>
          <a:r>
            <a:rPr kumimoji="1" lang="ja-JP" altLang="ja-JP" sz="100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（基準財政収入額　</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2,680</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2,783</a:t>
          </a:r>
          <a:r>
            <a:rPr kumimoji="1" lang="ja-JP" altLang="ja-JP" sz="1000">
              <a:solidFill>
                <a:schemeClr val="dk1"/>
              </a:solidFill>
              <a:effectLst/>
              <a:latin typeface="+mn-lt"/>
              <a:ea typeface="+mn-ea"/>
              <a:cs typeface="+mn-cs"/>
            </a:rPr>
            <a:t>億円，基準財政需要額　</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4,376</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4,441</a:t>
          </a:r>
          <a:r>
            <a:rPr kumimoji="1" lang="ja-JP" altLang="ja-JP" sz="1000">
              <a:solidFill>
                <a:schemeClr val="dk1"/>
              </a:solidFill>
              <a:effectLst/>
              <a:latin typeface="+mn-lt"/>
              <a:ea typeface="+mn-ea"/>
              <a:cs typeface="+mn-cs"/>
            </a:rPr>
            <a:t>億円）</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・分子となる経常経費充当一般財源の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が小幅にとどまる一方，分母となる経常一般財源等は，</a:t>
          </a:r>
          <a:r>
            <a:rPr kumimoji="1" lang="ja-JP" altLang="en-US" sz="1000">
              <a:solidFill>
                <a:schemeClr val="dk1"/>
              </a:solidFill>
              <a:effectLst/>
              <a:latin typeface="+mn-lt"/>
              <a:ea typeface="+mn-ea"/>
              <a:cs typeface="+mn-cs"/>
            </a:rPr>
            <a:t>普通交付</a:t>
          </a:r>
          <a:r>
            <a:rPr kumimoji="1" lang="ja-JP" altLang="ja-JP" sz="1000">
              <a:solidFill>
                <a:schemeClr val="dk1"/>
              </a:solidFill>
              <a:effectLst/>
              <a:latin typeface="+mn-lt"/>
              <a:ea typeface="+mn-ea"/>
              <a:cs typeface="+mn-cs"/>
            </a:rPr>
            <a:t>税，</a:t>
          </a:r>
          <a:r>
            <a:rPr kumimoji="1" lang="ja-JP" altLang="en-US" sz="1000">
              <a:solidFill>
                <a:schemeClr val="dk1"/>
              </a:solidFill>
              <a:effectLst/>
              <a:latin typeface="+mn-lt"/>
              <a:ea typeface="+mn-ea"/>
              <a:cs typeface="+mn-cs"/>
            </a:rPr>
            <a:t>臨時財政対策債</a:t>
          </a:r>
          <a:r>
            <a:rPr kumimoji="1" lang="ja-JP" altLang="ja-JP" sz="1000">
              <a:solidFill>
                <a:schemeClr val="dk1"/>
              </a:solidFill>
              <a:effectLst/>
              <a:latin typeface="+mn-lt"/>
              <a:ea typeface="+mn-ea"/>
              <a:cs typeface="+mn-cs"/>
            </a:rPr>
            <a:t>などの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により，前年度に比べ</a:t>
          </a:r>
          <a:r>
            <a:rPr kumimoji="1" lang="en-US" altLang="ja-JP" sz="1000">
              <a:solidFill>
                <a:schemeClr val="dk1"/>
              </a:solidFill>
              <a:effectLst/>
              <a:latin typeface="+mn-lt"/>
              <a:ea typeface="+mn-ea"/>
              <a:cs typeface="+mn-cs"/>
            </a:rPr>
            <a:t>158</a:t>
          </a:r>
          <a:r>
            <a:rPr kumimoji="1" lang="ja-JP" altLang="ja-JP" sz="1000">
              <a:solidFill>
                <a:schemeClr val="dk1"/>
              </a:solidFill>
              <a:effectLst/>
              <a:latin typeface="+mn-lt"/>
              <a:ea typeface="+mn-ea"/>
              <a:cs typeface="+mn-cs"/>
            </a:rPr>
            <a:t>億円の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5,811</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5,653</a:t>
          </a:r>
          <a:r>
            <a:rPr kumimoji="1" lang="ja-JP" altLang="ja-JP" sz="1000">
              <a:solidFill>
                <a:schemeClr val="dk1"/>
              </a:solidFill>
              <a:effectLst/>
              <a:latin typeface="+mn-lt"/>
              <a:ea typeface="+mn-ea"/>
              <a:cs typeface="+mn-cs"/>
            </a:rPr>
            <a:t>億円）となったことから，経常収支比率は前年度に比べ</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a:t>
          </a:r>
          <a:r>
            <a:rPr kumimoji="1" lang="en-US" altLang="ja-JP" sz="1000">
              <a:solidFill>
                <a:schemeClr val="dk1"/>
              </a:solidFill>
              <a:effectLst/>
              <a:latin typeface="+mn-lt"/>
              <a:ea typeface="+mn-ea"/>
              <a:cs typeface="+mn-cs"/>
            </a:rPr>
            <a:t>96.3%</a:t>
          </a:r>
          <a:r>
            <a:rPr kumimoji="1" lang="ja-JP" altLang="ja-JP" sz="1000">
              <a:solidFill>
                <a:schemeClr val="dk1"/>
              </a:solidFill>
              <a:effectLst/>
              <a:latin typeface="+mn-lt"/>
              <a:ea typeface="+mn-ea"/>
              <a:cs typeface="+mn-cs"/>
            </a:rPr>
            <a:t>となりました。</a:t>
          </a:r>
          <a:endParaRPr lang="ja-JP" altLang="ja-JP" sz="1000">
            <a:effectLst/>
          </a:endParaRPr>
        </a:p>
        <a:p>
          <a:r>
            <a:rPr kumimoji="1" lang="ja-JP" altLang="ja-JP" sz="1000">
              <a:solidFill>
                <a:schemeClr val="dk1"/>
              </a:solidFill>
              <a:effectLst/>
              <a:latin typeface="+mn-lt"/>
              <a:ea typeface="+mn-ea"/>
              <a:cs typeface="+mn-cs"/>
            </a:rPr>
            <a:t>・引き続き，「中期財政運営方針（</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R7</a:t>
          </a:r>
          <a:r>
            <a:rPr kumimoji="1" lang="ja-JP" altLang="ja-JP" sz="1000">
              <a:solidFill>
                <a:schemeClr val="dk1"/>
              </a:solidFill>
              <a:effectLst/>
              <a:latin typeface="+mn-lt"/>
              <a:ea typeface="+mn-ea"/>
              <a:cs typeface="+mn-cs"/>
            </a:rPr>
            <a:t>）」に基づき，人件費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経常的経費の</a:t>
          </a:r>
          <a:r>
            <a:rPr kumimoji="1" lang="ja-JP" altLang="ja-JP" sz="1000">
              <a:solidFill>
                <a:schemeClr val="dk1"/>
              </a:solidFill>
              <a:effectLst/>
              <a:latin typeface="+mn-lt"/>
              <a:ea typeface="+mn-ea"/>
              <a:cs typeface="+mn-cs"/>
            </a:rPr>
            <a:t>適正</a:t>
          </a:r>
          <a:r>
            <a:rPr kumimoji="1" lang="ja-JP" altLang="en-US" sz="1000">
              <a:solidFill>
                <a:schemeClr val="dk1"/>
              </a:solidFill>
              <a:effectLst/>
              <a:latin typeface="+mn-lt"/>
              <a:ea typeface="+mn-ea"/>
              <a:cs typeface="+mn-cs"/>
            </a:rPr>
            <a:t>化</a:t>
          </a:r>
          <a:r>
            <a:rPr kumimoji="1" lang="ja-JP" altLang="ja-JP" sz="1000">
              <a:solidFill>
                <a:schemeClr val="dk1"/>
              </a:solidFill>
              <a:effectLst/>
              <a:latin typeface="+mn-lt"/>
              <a:ea typeface="+mn-ea"/>
              <a:cs typeface="+mn-cs"/>
            </a:rPr>
            <a:t>や，県税の徴収強化などの歳出歳入の両面にわたる取組を行い，経常収支比率</a:t>
          </a:r>
          <a:r>
            <a:rPr kumimoji="1" lang="ja-JP" altLang="en-US" sz="1000">
              <a:solidFill>
                <a:schemeClr val="dk1"/>
              </a:solidFill>
              <a:effectLst/>
              <a:latin typeface="+mn-lt"/>
              <a:ea typeface="+mn-ea"/>
              <a:cs typeface="+mn-cs"/>
            </a:rPr>
            <a:t>に注視し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経済の低迷や大規模災害などのリスクに備えつつ，県勢発展に必要な施策を安定して推進できる，しなやかな財政運営</a:t>
          </a:r>
          <a:r>
            <a:rPr kumimoji="1" lang="ja-JP" altLang="ja-JP" sz="1000">
              <a:solidFill>
                <a:schemeClr val="dk1"/>
              </a:solidFill>
              <a:effectLst/>
              <a:latin typeface="+mn-lt"/>
              <a:ea typeface="+mn-ea"/>
              <a:cs typeface="+mn-cs"/>
            </a:rPr>
            <a:t>を</a:t>
          </a:r>
          <a:r>
            <a:rPr kumimoji="1" lang="ja-JP" altLang="en-US" sz="1000">
              <a:solidFill>
                <a:schemeClr val="dk1"/>
              </a:solidFill>
              <a:effectLst/>
              <a:latin typeface="+mn-lt"/>
              <a:ea typeface="+mn-ea"/>
              <a:cs typeface="+mn-cs"/>
            </a:rPr>
            <a:t>行ってまいります</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61</xdr:row>
      <xdr:rowOff>167640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04697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61</xdr:row>
      <xdr:rowOff>167640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04697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61</xdr:row>
      <xdr:rowOff>71120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16762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900">
              <a:solidFill>
                <a:schemeClr val="dk1"/>
              </a:solidFill>
              <a:effectLst/>
              <a:latin typeface="+mn-lt"/>
              <a:ea typeface="+mn-ea"/>
              <a:cs typeface="+mn-cs"/>
            </a:rPr>
            <a:t>・ 「中期財政運営方針（</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）」に基づき，事務事業見直しや人件費の適正管理等の経常的経費の削減などに取り組んだ結果，人件費，物件費等は減少傾向にあります。</a:t>
          </a:r>
          <a:endParaRPr lang="ja-JP" altLang="ja-JP" sz="900">
            <a:effectLst/>
          </a:endParaRPr>
        </a:p>
        <a:p>
          <a:pPr algn="l"/>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a:t>
          </a:r>
          <a:r>
            <a:rPr kumimoji="1" lang="ja-JP" altLang="en-US" sz="900">
              <a:solidFill>
                <a:sysClr val="windowText" lastClr="000000"/>
              </a:solidFill>
              <a:effectLst/>
              <a:latin typeface="+mn-lt"/>
              <a:ea typeface="+mn-ea"/>
              <a:cs typeface="+mn-cs"/>
            </a:rPr>
            <a:t>元</a:t>
          </a:r>
          <a:r>
            <a:rPr kumimoji="1" lang="ja-JP" altLang="ja-JP" sz="900">
              <a:solidFill>
                <a:sysClr val="windowText" lastClr="000000"/>
              </a:solidFill>
              <a:effectLst/>
              <a:latin typeface="+mn-lt"/>
              <a:ea typeface="+mn-ea"/>
              <a:cs typeface="+mn-cs"/>
            </a:rPr>
            <a:t>年度は，</a:t>
          </a:r>
          <a:r>
            <a:rPr kumimoji="1" lang="ja-JP" altLang="en-US" sz="900">
              <a:solidFill>
                <a:sysClr val="windowText" lastClr="000000"/>
              </a:solidFill>
              <a:effectLst/>
              <a:latin typeface="+mn-lt"/>
              <a:ea typeface="+mn-ea"/>
              <a:cs typeface="+mn-cs"/>
            </a:rPr>
            <a:t>社会資本の適正な維持管理を図るための河川や道路といった公共土木施設の維持補修費が減少したことなどから</a:t>
          </a:r>
          <a:r>
            <a:rPr kumimoji="1" lang="ja-JP" altLang="ja-JP" sz="900">
              <a:solidFill>
                <a:sysClr val="windowText" lastClr="000000"/>
              </a:solidFill>
              <a:effectLst/>
              <a:latin typeface="+mn-lt"/>
              <a:ea typeface="+mn-ea"/>
              <a:cs typeface="+mn-cs"/>
            </a:rPr>
            <a:t>前年度と比べ</a:t>
          </a:r>
          <a:r>
            <a:rPr kumimoji="1" lang="en-US" altLang="ja-JP" sz="900">
              <a:solidFill>
                <a:sysClr val="windowText" lastClr="000000"/>
              </a:solidFill>
              <a:effectLst/>
              <a:latin typeface="+mn-lt"/>
              <a:ea typeface="+mn-ea"/>
              <a:cs typeface="+mn-cs"/>
            </a:rPr>
            <a:t>20</a:t>
          </a:r>
          <a:r>
            <a:rPr kumimoji="1" lang="ja-JP" altLang="ja-JP" sz="900">
              <a:solidFill>
                <a:sysClr val="windowText" lastClr="000000"/>
              </a:solidFill>
              <a:effectLst/>
              <a:latin typeface="+mn-lt"/>
              <a:ea typeface="+mn-ea"/>
              <a:cs typeface="+mn-cs"/>
            </a:rPr>
            <a:t>億円</a:t>
          </a:r>
          <a:r>
            <a:rPr kumimoji="1" lang="ja-JP" altLang="en-US" sz="900">
              <a:solidFill>
                <a:sysClr val="windowText" lastClr="000000"/>
              </a:solidFill>
              <a:effectLst/>
              <a:latin typeface="+mn-lt"/>
              <a:ea typeface="+mn-ea"/>
              <a:cs typeface="+mn-cs"/>
            </a:rPr>
            <a:t>減少</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2,603</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R</a:t>
          </a:r>
          <a:r>
            <a:rPr kumimoji="1" lang="ja-JP" altLang="en-US" sz="900">
              <a:solidFill>
                <a:sysClr val="windowText" lastClr="000000"/>
              </a:solidFill>
              <a:effectLst/>
              <a:latin typeface="+mn-lt"/>
              <a:ea typeface="+mn-ea"/>
              <a:cs typeface="+mn-cs"/>
            </a:rPr>
            <a:t>元</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2,583</a:t>
          </a:r>
          <a:r>
            <a:rPr kumimoji="1" lang="ja-JP" altLang="ja-JP" sz="900">
              <a:solidFill>
                <a:sysClr val="windowText" lastClr="000000"/>
              </a:solidFill>
              <a:effectLst/>
              <a:latin typeface="+mn-lt"/>
              <a:ea typeface="+mn-ea"/>
              <a:cs typeface="+mn-cs"/>
            </a:rPr>
            <a:t>億円）しており，</a:t>
          </a:r>
          <a:r>
            <a:rPr kumimoji="1" lang="ja-JP" altLang="ja-JP" sz="900">
              <a:solidFill>
                <a:schemeClr val="dk1"/>
              </a:solidFill>
              <a:effectLst/>
              <a:latin typeface="+mn-lt"/>
              <a:ea typeface="+mn-ea"/>
              <a:cs typeface="+mn-cs"/>
            </a:rPr>
            <a:t>人口一人当たり人件費・物件費等については，Ｈ</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年度に比べて</a:t>
          </a:r>
          <a:r>
            <a:rPr kumimoji="1" lang="en-US" altLang="ja-JP" sz="900">
              <a:solidFill>
                <a:schemeClr val="dk1"/>
              </a:solidFill>
              <a:effectLst/>
              <a:latin typeface="+mn-lt"/>
              <a:ea typeface="+mn-ea"/>
              <a:cs typeface="+mn-cs"/>
            </a:rPr>
            <a:t>329</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減少しており</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981</a:t>
          </a:r>
          <a:r>
            <a:rPr kumimoji="1" lang="ja-JP" altLang="ja-JP" sz="900">
              <a:solidFill>
                <a:schemeClr val="dk1"/>
              </a:solidFill>
              <a:effectLst/>
              <a:latin typeface="+mn-lt"/>
              <a:ea typeface="+mn-ea"/>
              <a:cs typeface="+mn-cs"/>
            </a:rPr>
            <a:t>円下回っています。</a:t>
          </a:r>
          <a:endParaRPr lang="ja-JP" altLang="ja-JP" sz="900">
            <a:effectLst/>
          </a:endParaRPr>
        </a:p>
        <a:p>
          <a:pPr algn="l"/>
          <a:r>
            <a:rPr kumimoji="1" lang="ja-JP" altLang="ja-JP" sz="900">
              <a:solidFill>
                <a:schemeClr val="dk1"/>
              </a:solidFill>
              <a:effectLst/>
              <a:latin typeface="+mn-lt"/>
              <a:ea typeface="+mn-ea"/>
              <a:cs typeface="+mn-cs"/>
            </a:rPr>
            <a:t>・ 引き続き，「中期財政運営方針（</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R7</a:t>
          </a:r>
          <a:r>
            <a:rPr kumimoji="1" lang="ja-JP" altLang="ja-JP" sz="900">
              <a:solidFill>
                <a:schemeClr val="dk1"/>
              </a:solidFill>
              <a:effectLst/>
              <a:latin typeface="+mn-lt"/>
              <a:ea typeface="+mn-ea"/>
              <a:cs typeface="+mn-cs"/>
            </a:rPr>
            <a:t>）」に基づき，人件費</a:t>
          </a:r>
          <a:r>
            <a:rPr kumimoji="1" lang="ja-JP" altLang="en-US" sz="900">
              <a:solidFill>
                <a:schemeClr val="dk1"/>
              </a:solidFill>
              <a:effectLst/>
              <a:latin typeface="+mn-lt"/>
              <a:ea typeface="+mn-ea"/>
              <a:cs typeface="+mn-cs"/>
            </a:rPr>
            <a:t>等の経常的経費の適正化に取り組んでまいります。</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162111</xdr:rowOff>
    </xdr:from>
    <xdr:to>
      <xdr:col>23</xdr:col>
      <xdr:colOff>133350</xdr:colOff>
      <xdr:row>82</xdr:row>
      <xdr:rowOff>166522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221011"/>
          <a:ext cx="8382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135246</xdr:rowOff>
    </xdr:from>
    <xdr:to>
      <xdr:col>19</xdr:col>
      <xdr:colOff>133350</xdr:colOff>
      <xdr:row>82</xdr:row>
      <xdr:rowOff>166522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94146"/>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135246</xdr:rowOff>
    </xdr:from>
    <xdr:to>
      <xdr:col>15</xdr:col>
      <xdr:colOff>82550</xdr:colOff>
      <xdr:row>83</xdr:row>
      <xdr:rowOff>168298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94146"/>
          <a:ext cx="8890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167669</xdr:rowOff>
    </xdr:from>
    <xdr:to>
      <xdr:col>11</xdr:col>
      <xdr:colOff>31750</xdr:colOff>
      <xdr:row>83</xdr:row>
      <xdr:rowOff>168298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9801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111311</xdr:rowOff>
    </xdr:from>
    <xdr:to>
      <xdr:col>23</xdr:col>
      <xdr:colOff>184150</xdr:colOff>
      <xdr:row>83</xdr:row>
      <xdr:rowOff>41461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127838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01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115722</xdr:rowOff>
    </xdr:from>
    <xdr:to>
      <xdr:col>19</xdr:col>
      <xdr:colOff>184150</xdr:colOff>
      <xdr:row>83</xdr:row>
      <xdr:rowOff>45872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56049</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94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84446</xdr:rowOff>
    </xdr:from>
    <xdr:to>
      <xdr:col>15</xdr:col>
      <xdr:colOff>133350</xdr:colOff>
      <xdr:row>83</xdr:row>
      <xdr:rowOff>14596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24773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91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117498</xdr:rowOff>
    </xdr:from>
    <xdr:to>
      <xdr:col>11</xdr:col>
      <xdr:colOff>82550</xdr:colOff>
      <xdr:row>84</xdr:row>
      <xdr:rowOff>47648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32425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4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116869</xdr:rowOff>
    </xdr:from>
    <xdr:to>
      <xdr:col>7</xdr:col>
      <xdr:colOff>31750</xdr:colOff>
      <xdr:row>84</xdr:row>
      <xdr:rowOff>47019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31796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3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a:t>
          </a:r>
          <a:r>
            <a:rPr kumimoji="1" lang="en-US" altLang="ja-JP" sz="1000">
              <a:latin typeface="+mn-ea"/>
              <a:ea typeface="+mn-ea"/>
            </a:rPr>
            <a:t>R</a:t>
          </a:r>
          <a:r>
            <a:rPr kumimoji="1" lang="ja-JP" altLang="en-US" sz="1000">
              <a:latin typeface="+mn-ea"/>
              <a:ea typeface="+mn-ea"/>
            </a:rPr>
            <a:t>元（</a:t>
          </a:r>
          <a:r>
            <a:rPr kumimoji="1" lang="en-US" altLang="ja-JP" sz="1000">
              <a:latin typeface="+mn-ea"/>
              <a:ea typeface="+mn-ea"/>
            </a:rPr>
            <a:t>R02.4.1</a:t>
          </a:r>
          <a:r>
            <a:rPr kumimoji="1" lang="ja-JP" altLang="en-US" sz="1000">
              <a:latin typeface="+mn-ea"/>
              <a:ea typeface="+mn-ea"/>
            </a:rPr>
            <a:t>）は，国及び他の都道府県の状況等を総合的に勘案し，地域手当支給率の見直しを実施したことに伴い，職員の給料月額について，水準調整を実施したことなどにより，Ｈ</a:t>
          </a:r>
          <a:r>
            <a:rPr kumimoji="1" lang="en-US" altLang="ja-JP" sz="1000">
              <a:latin typeface="+mn-ea"/>
              <a:ea typeface="+mn-ea"/>
            </a:rPr>
            <a:t>30</a:t>
          </a:r>
          <a:r>
            <a:rPr kumimoji="1" lang="ja-JP" altLang="en-US" sz="1000">
              <a:latin typeface="+mn-ea"/>
              <a:ea typeface="+mn-ea"/>
            </a:rPr>
            <a:t>（Ｈ</a:t>
          </a:r>
          <a:r>
            <a:rPr kumimoji="1" lang="en-US" altLang="ja-JP" sz="1000">
              <a:latin typeface="+mn-ea"/>
              <a:ea typeface="+mn-ea"/>
            </a:rPr>
            <a:t>31.4.1</a:t>
          </a:r>
          <a:r>
            <a:rPr kumimoji="1" lang="ja-JP" altLang="en-US" sz="1000">
              <a:latin typeface="+mn-ea"/>
              <a:ea typeface="+mn-ea"/>
            </a:rPr>
            <a:t>）から</a:t>
          </a:r>
          <a:r>
            <a:rPr kumimoji="1" lang="en-US" altLang="ja-JP" sz="1000">
              <a:latin typeface="+mn-ea"/>
              <a:ea typeface="+mn-ea"/>
            </a:rPr>
            <a:t>1.1</a:t>
          </a:r>
          <a:r>
            <a:rPr kumimoji="1" lang="ja-JP" altLang="en-US" sz="1000">
              <a:latin typeface="+mn-ea"/>
              <a:ea typeface="+mn-ea"/>
            </a:rPr>
            <a:t>ポイント上昇したと考えています。</a:t>
          </a:r>
        </a:p>
        <a:p>
          <a:r>
            <a:rPr kumimoji="1" lang="ja-JP" altLang="en-US" sz="1000">
              <a:latin typeface="+mn-ea"/>
              <a:ea typeface="+mn-ea"/>
            </a:rPr>
            <a:t>・今後とも人事委員会勧告を踏まえて，適切な給与水準の維持に努めていきます。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85</xdr:row>
      <xdr:rowOff>112184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243050"/>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133350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・これまで，「行政経営刷新計画（</a:t>
          </a:r>
          <a:r>
            <a:rPr kumimoji="1" lang="en-US" altLang="ja-JP" sz="1000">
              <a:latin typeface="+mn-ea"/>
              <a:ea typeface="+mn-ea"/>
            </a:rPr>
            <a:t>H23</a:t>
          </a:r>
          <a:r>
            <a:rPr kumimoji="1" lang="ja-JP" altLang="en-US" sz="1000">
              <a:latin typeface="+mn-ea"/>
              <a:ea typeface="+mn-ea"/>
            </a:rPr>
            <a:t>～</a:t>
          </a:r>
          <a:r>
            <a:rPr kumimoji="1" lang="en-US" altLang="ja-JP" sz="1000">
              <a:latin typeface="+mn-ea"/>
              <a:ea typeface="+mn-ea"/>
            </a:rPr>
            <a:t>H27</a:t>
          </a:r>
          <a:r>
            <a:rPr kumimoji="1" lang="ja-JP" altLang="en-US" sz="1000">
              <a:latin typeface="+mn-ea"/>
              <a:ea typeface="+mn-ea"/>
            </a:rPr>
            <a:t>）」及び「行政経営の方針（</a:t>
          </a:r>
          <a:r>
            <a:rPr kumimoji="1" lang="en-US" altLang="ja-JP" sz="1000">
              <a:latin typeface="+mn-ea"/>
              <a:ea typeface="+mn-ea"/>
            </a:rPr>
            <a:t>H28</a:t>
          </a:r>
          <a:r>
            <a:rPr kumimoji="1" lang="ja-JP" altLang="en-US" sz="1000">
              <a:latin typeface="+mn-ea"/>
              <a:ea typeface="+mn-ea"/>
            </a:rPr>
            <a:t>～</a:t>
          </a:r>
          <a:r>
            <a:rPr kumimoji="1" lang="en-US" altLang="ja-JP" sz="1000">
              <a:latin typeface="+mn-ea"/>
              <a:ea typeface="+mn-ea"/>
            </a:rPr>
            <a:t>R2</a:t>
          </a:r>
          <a:r>
            <a:rPr kumimoji="1" lang="ja-JP" altLang="en-US" sz="1000">
              <a:latin typeface="+mn-ea"/>
              <a:ea typeface="+mn-ea"/>
            </a:rPr>
            <a:t>）」に基づき，計画的に職員削減を行うことで，人口</a:t>
          </a:r>
          <a:r>
            <a:rPr kumimoji="1" lang="en-US" altLang="ja-JP" sz="1000">
              <a:latin typeface="+mn-ea"/>
              <a:ea typeface="+mn-ea"/>
            </a:rPr>
            <a:t>10</a:t>
          </a:r>
          <a:r>
            <a:rPr kumimoji="1" lang="ja-JP" altLang="en-US" sz="1000">
              <a:latin typeface="+mn-ea"/>
              <a:ea typeface="+mn-ea"/>
            </a:rPr>
            <a:t>万人当たりの職員数は低下傾向で推移する中で，</a:t>
          </a:r>
          <a:r>
            <a:rPr kumimoji="1" lang="en-US" altLang="ja-JP" sz="1000">
              <a:latin typeface="+mn-ea"/>
              <a:ea typeface="+mn-ea"/>
            </a:rPr>
            <a:t>H28</a:t>
          </a:r>
          <a:r>
            <a:rPr kumimoji="1" lang="ja-JP" altLang="en-US" sz="1000">
              <a:latin typeface="+mn-ea"/>
              <a:ea typeface="+mn-ea"/>
            </a:rPr>
            <a:t>年度には，指定都市が設置する義務教育諸学校の教職員定数の決定権限が移譲されたこと等により，人口</a:t>
          </a:r>
          <a:r>
            <a:rPr kumimoji="1" lang="en-US" altLang="ja-JP" sz="1000">
              <a:latin typeface="+mn-ea"/>
              <a:ea typeface="+mn-ea"/>
            </a:rPr>
            <a:t>10</a:t>
          </a:r>
          <a:r>
            <a:rPr kumimoji="1" lang="ja-JP" altLang="en-US" sz="1000">
              <a:latin typeface="+mn-ea"/>
              <a:ea typeface="+mn-ea"/>
            </a:rPr>
            <a:t>万人当たり職員数が大きく減少しました。</a:t>
          </a:r>
        </a:p>
        <a:p>
          <a:r>
            <a:rPr kumimoji="1" lang="ja-JP" altLang="en-US" sz="1000">
              <a:latin typeface="+mn-ea"/>
              <a:ea typeface="+mn-ea"/>
            </a:rPr>
            <a:t>・一方で，平成</a:t>
          </a:r>
          <a:r>
            <a:rPr kumimoji="1" lang="en-US" altLang="ja-JP" sz="1000">
              <a:latin typeface="+mn-ea"/>
              <a:ea typeface="+mn-ea"/>
            </a:rPr>
            <a:t>30</a:t>
          </a:r>
          <a:r>
            <a:rPr kumimoji="1" lang="ja-JP" altLang="en-US" sz="1000">
              <a:latin typeface="+mn-ea"/>
              <a:ea typeface="+mn-ea"/>
            </a:rPr>
            <a:t>年</a:t>
          </a:r>
          <a:r>
            <a:rPr kumimoji="1" lang="en-US" altLang="ja-JP" sz="1000">
              <a:latin typeface="+mn-ea"/>
              <a:ea typeface="+mn-ea"/>
            </a:rPr>
            <a:t>7</a:t>
          </a:r>
          <a:r>
            <a:rPr kumimoji="1" lang="ja-JP" altLang="en-US" sz="1000">
              <a:latin typeface="+mn-ea"/>
              <a:ea typeface="+mn-ea"/>
            </a:rPr>
            <a:t>月豪雨災害への対応や児童福祉法改正に伴う増員の他，新型コロナウイルス感染症対策等に伴う増員が見込まれているものの，「行政経営の方針（</a:t>
          </a:r>
          <a:r>
            <a:rPr kumimoji="1" lang="en-US" altLang="ja-JP" sz="1000">
              <a:latin typeface="+mn-ea"/>
              <a:ea typeface="+mn-ea"/>
            </a:rPr>
            <a:t>R3</a:t>
          </a:r>
          <a:r>
            <a:rPr kumimoji="1" lang="ja-JP" altLang="en-US" sz="1000">
              <a:latin typeface="+mn-ea"/>
              <a:ea typeface="+mn-ea"/>
            </a:rPr>
            <a:t>～</a:t>
          </a:r>
          <a:r>
            <a:rPr kumimoji="1" lang="en-US" altLang="ja-JP" sz="1000">
              <a:latin typeface="+mn-ea"/>
              <a:ea typeface="+mn-ea"/>
            </a:rPr>
            <a:t>R7</a:t>
          </a:r>
          <a:r>
            <a:rPr kumimoji="1" lang="ja-JP" altLang="en-US" sz="1000">
              <a:latin typeface="+mn-ea"/>
              <a:ea typeface="+mn-ea"/>
            </a:rPr>
            <a:t>）」に基づき，適切な定員管理に努めていきます。</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32352</xdr:rowOff>
    </xdr:from>
    <xdr:to>
      <xdr:col>81</xdr:col>
      <xdr:colOff>44450</xdr:colOff>
      <xdr:row>61</xdr:row>
      <xdr:rowOff>111015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490802"/>
          <a:ext cx="838200" cy="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23544</xdr:rowOff>
    </xdr:from>
    <xdr:to>
      <xdr:col>77</xdr:col>
      <xdr:colOff>44450</xdr:colOff>
      <xdr:row>61</xdr:row>
      <xdr:rowOff>32352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481994"/>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22920</xdr:rowOff>
    </xdr:from>
    <xdr:to>
      <xdr:col>72</xdr:col>
      <xdr:colOff>203200</xdr:colOff>
      <xdr:row>61</xdr:row>
      <xdr:rowOff>23544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481370"/>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22920</xdr:rowOff>
    </xdr:from>
    <xdr:to>
      <xdr:col>68</xdr:col>
      <xdr:colOff>152400</xdr:colOff>
      <xdr:row>63</xdr:row>
      <xdr:rowOff>33525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481370"/>
          <a:ext cx="889000" cy="3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60215</xdr:rowOff>
    </xdr:from>
    <xdr:to>
      <xdr:col>81</xdr:col>
      <xdr:colOff>95250</xdr:colOff>
      <xdr:row>61</xdr:row>
      <xdr:rowOff>161815</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5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76742</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3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153002</xdr:rowOff>
    </xdr:from>
    <xdr:to>
      <xdr:col>77</xdr:col>
      <xdr:colOff>95250</xdr:colOff>
      <xdr:row>61</xdr:row>
      <xdr:rowOff>83152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93329</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20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144194</xdr:rowOff>
    </xdr:from>
    <xdr:to>
      <xdr:col>73</xdr:col>
      <xdr:colOff>44450</xdr:colOff>
      <xdr:row>61</xdr:row>
      <xdr:rowOff>74344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84521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143570</xdr:rowOff>
    </xdr:from>
    <xdr:to>
      <xdr:col>68</xdr:col>
      <xdr:colOff>203200</xdr:colOff>
      <xdr:row>61</xdr:row>
      <xdr:rowOff>73720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4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9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154175</xdr:rowOff>
    </xdr:from>
    <xdr:to>
      <xdr:col>64</xdr:col>
      <xdr:colOff>152400</xdr:colOff>
      <xdr:row>63</xdr:row>
      <xdr:rowOff>84325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69102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7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・単年度公債費比率は，</a:t>
          </a:r>
          <a:r>
            <a:rPr kumimoji="1" lang="ja-JP" altLang="en-US" sz="900">
              <a:solidFill>
                <a:schemeClr val="dk1"/>
              </a:solidFill>
              <a:effectLst/>
              <a:latin typeface="+mn-lt"/>
              <a:ea typeface="+mn-ea"/>
              <a:cs typeface="+mn-cs"/>
            </a:rPr>
            <a:t>準元利償還金が増加（</a:t>
          </a:r>
          <a:r>
            <a:rPr kumimoji="1" lang="en-US" altLang="ja-JP" sz="900">
              <a:solidFill>
                <a:schemeClr val="dk1"/>
              </a:solidFill>
              <a:effectLst/>
              <a:latin typeface="+mn-lt"/>
              <a:ea typeface="+mn-ea"/>
              <a:cs typeface="+mn-cs"/>
            </a:rPr>
            <a:t>H30</a:t>
          </a:r>
          <a:r>
            <a:rPr kumimoji="1" lang="ja-JP" altLang="en-US" sz="900">
              <a:solidFill>
                <a:schemeClr val="dk1"/>
              </a:solidFill>
              <a:effectLst/>
              <a:latin typeface="+mn-lt"/>
              <a:ea typeface="+mn-ea"/>
              <a:cs typeface="+mn-cs"/>
            </a:rPr>
            <a:t>年度比＋</a:t>
          </a:r>
          <a:r>
            <a:rPr kumimoji="1" lang="en-US" altLang="ja-JP" sz="900">
              <a:solidFill>
                <a:schemeClr val="dk1"/>
              </a:solidFill>
              <a:effectLst/>
              <a:latin typeface="+mn-lt"/>
              <a:ea typeface="+mn-ea"/>
              <a:cs typeface="+mn-cs"/>
            </a:rPr>
            <a:t>47</a:t>
          </a:r>
          <a:r>
            <a:rPr kumimoji="1" lang="ja-JP" altLang="en-US" sz="900">
              <a:solidFill>
                <a:schemeClr val="dk1"/>
              </a:solidFill>
              <a:effectLst/>
              <a:latin typeface="+mn-lt"/>
              <a:ea typeface="+mn-ea"/>
              <a:cs typeface="+mn-cs"/>
            </a:rPr>
            <a:t>億円）したことや</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臨時財政対策債の減により標準財政規模が縮小したことなどから</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H30</a:t>
          </a:r>
          <a:r>
            <a:rPr kumimoji="1" lang="ja-JP" altLang="ja-JP" sz="900">
              <a:solidFill>
                <a:schemeClr val="dk1"/>
              </a:solidFill>
              <a:effectLst/>
              <a:latin typeface="+mn-lt"/>
              <a:ea typeface="+mn-ea"/>
              <a:cs typeface="+mn-cs"/>
            </a:rPr>
            <a:t>年度に比べ</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しています。</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・その結果，３か年平均の比率は，</a:t>
          </a:r>
          <a:r>
            <a:rPr kumimoji="1" lang="en-US" altLang="ja-JP" sz="900">
              <a:solidFill>
                <a:schemeClr val="dk1"/>
              </a:solidFill>
              <a:effectLst/>
              <a:latin typeface="+mn-lt"/>
              <a:ea typeface="+mn-ea"/>
              <a:cs typeface="+mn-cs"/>
            </a:rPr>
            <a:t>H30</a:t>
          </a:r>
          <a:r>
            <a:rPr kumimoji="1" lang="ja-JP" altLang="ja-JP" sz="900">
              <a:solidFill>
                <a:schemeClr val="dk1"/>
              </a:solidFill>
              <a:effectLst/>
              <a:latin typeface="+mn-lt"/>
              <a:ea typeface="+mn-ea"/>
              <a:cs typeface="+mn-cs"/>
            </a:rPr>
            <a:t>年度と比べ</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しています。</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・今後は，平成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7</a:t>
          </a:r>
          <a:r>
            <a:rPr kumimoji="1" lang="ja-JP" altLang="en-US" sz="900">
              <a:solidFill>
                <a:schemeClr val="dk1"/>
              </a:solidFill>
              <a:effectLst/>
              <a:latin typeface="+mn-lt"/>
              <a:ea typeface="+mn-ea"/>
              <a:cs typeface="+mn-cs"/>
            </a:rPr>
            <a:t>月豪雨災害の影響や，国の</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次補正予算を活用した防災・</a:t>
          </a:r>
          <a:r>
            <a:rPr kumimoji="1" lang="ja-JP" altLang="en-US" sz="900">
              <a:solidFill>
                <a:sysClr val="windowText" lastClr="000000"/>
              </a:solidFill>
              <a:effectLst/>
              <a:latin typeface="+mn-lt"/>
              <a:ea typeface="+mn-ea"/>
              <a:cs typeface="+mn-cs"/>
            </a:rPr>
            <a:t>減災対策</a:t>
          </a:r>
          <a:r>
            <a:rPr kumimoji="1" lang="ja-JP" altLang="en-US" sz="900">
              <a:solidFill>
                <a:schemeClr val="dk1"/>
              </a:solidFill>
              <a:effectLst/>
              <a:latin typeface="+mn-lt"/>
              <a:ea typeface="+mn-ea"/>
              <a:cs typeface="+mn-cs"/>
            </a:rPr>
            <a:t>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60778</xdr:rowOff>
    </xdr:from>
    <xdr:to>
      <xdr:col>81</xdr:col>
      <xdr:colOff>44450</xdr:colOff>
      <xdr:row>43</xdr:row>
      <xdr:rowOff>95250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164193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96157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53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113393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70049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・「中期財政健全化計画（</a:t>
          </a:r>
          <a:r>
            <a:rPr kumimoji="1" lang="en-US" altLang="ja-JP" sz="800">
              <a:solidFill>
                <a:schemeClr val="dk1"/>
              </a:solidFill>
              <a:effectLst/>
              <a:latin typeface="+mn-lt"/>
              <a:ea typeface="+mn-ea"/>
              <a:cs typeface="+mn-cs"/>
            </a:rPr>
            <a:t>H22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）」に基づく普通建設事業費の計画的な縮減や，「中期財政運営方針（</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）」に基づく 県債発行額の適切なマネジメントなどの取組により，臨時財政対策債を除く県債残高の縮減に取り組んだ結果，将来負担比率は減少傾向にありま</a:t>
          </a:r>
          <a:r>
            <a:rPr kumimoji="1" lang="ja-JP" altLang="en-US" sz="800">
              <a:solidFill>
                <a:schemeClr val="dk1"/>
              </a:solidFill>
              <a:effectLst/>
              <a:latin typeface="+mn-lt"/>
              <a:ea typeface="+mn-ea"/>
              <a:cs typeface="+mn-cs"/>
            </a:rPr>
            <a:t>した。</a:t>
          </a:r>
          <a:endParaRPr lang="ja-JP" altLang="ja-JP" sz="800">
            <a:effectLst/>
          </a:endParaRPr>
        </a:p>
        <a:p>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しかしながら，</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月豪雨災害への対応に伴う災害復旧債の増</a:t>
          </a:r>
          <a:r>
            <a:rPr kumimoji="1" lang="ja-JP" altLang="ja-JP" sz="800">
              <a:solidFill>
                <a:schemeClr val="dk1"/>
              </a:solidFill>
              <a:effectLst/>
              <a:latin typeface="+mn-lt"/>
              <a:ea typeface="+mn-ea"/>
              <a:cs typeface="+mn-cs"/>
            </a:rPr>
            <a:t>などにより</a:t>
          </a:r>
          <a:r>
            <a:rPr kumimoji="1" lang="ja-JP" altLang="en-US" sz="800">
              <a:solidFill>
                <a:schemeClr val="dk1"/>
              </a:solidFill>
              <a:effectLst/>
              <a:latin typeface="+mn-lt"/>
              <a:ea typeface="+mn-ea"/>
              <a:cs typeface="+mn-cs"/>
            </a:rPr>
            <a:t>地方債残高が増加し</a:t>
          </a:r>
          <a:r>
            <a:rPr kumimoji="1" lang="ja-JP" altLang="ja-JP" sz="800">
              <a:solidFill>
                <a:schemeClr val="dk1"/>
              </a:solidFill>
              <a:effectLst/>
              <a:latin typeface="+mn-lt"/>
              <a:ea typeface="+mn-ea"/>
              <a:cs typeface="+mn-cs"/>
            </a:rPr>
            <a:t>将来負担額（</a:t>
          </a:r>
          <a:r>
            <a:rPr kumimoji="1" lang="en-US" altLang="ja-JP" sz="800">
              <a:solidFill>
                <a:schemeClr val="dk1"/>
              </a:solidFill>
              <a:effectLst/>
              <a:latin typeface="+mn-lt"/>
              <a:ea typeface="+mn-ea"/>
              <a:cs typeface="+mn-cs"/>
            </a:rPr>
            <a:t>25,679</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H30</a:t>
          </a:r>
          <a:r>
            <a:rPr kumimoji="1" lang="ja-JP" altLang="ja-JP" sz="800">
              <a:solidFill>
                <a:schemeClr val="dk1"/>
              </a:solidFill>
              <a:effectLst/>
              <a:latin typeface="+mn-lt"/>
              <a:ea typeface="+mn-ea"/>
              <a:cs typeface="+mn-cs"/>
            </a:rPr>
            <a:t>年度比</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137</a:t>
          </a:r>
          <a:r>
            <a:rPr kumimoji="1" lang="ja-JP" altLang="ja-JP" sz="800">
              <a:solidFill>
                <a:schemeClr val="dk1"/>
              </a:solidFill>
              <a:effectLst/>
              <a:latin typeface="+mn-lt"/>
              <a:ea typeface="+mn-ea"/>
              <a:cs typeface="+mn-cs"/>
            </a:rPr>
            <a:t>億円）が</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したことから，将来負担比率は</a:t>
          </a:r>
          <a:r>
            <a:rPr kumimoji="1" lang="en-US" altLang="ja-JP" sz="800">
              <a:solidFill>
                <a:schemeClr val="dk1"/>
              </a:solidFill>
              <a:effectLst/>
              <a:latin typeface="+mn-lt"/>
              <a:ea typeface="+mn-ea"/>
              <a:cs typeface="+mn-cs"/>
            </a:rPr>
            <a:t>H30</a:t>
          </a:r>
          <a:r>
            <a:rPr kumimoji="1" lang="ja-JP" altLang="ja-JP" sz="800">
              <a:solidFill>
                <a:schemeClr val="dk1"/>
              </a:solidFill>
              <a:effectLst/>
              <a:latin typeface="+mn-lt"/>
              <a:ea typeface="+mn-ea"/>
              <a:cs typeface="+mn-cs"/>
            </a:rPr>
            <a:t>年度に比べ</a:t>
          </a:r>
          <a:r>
            <a:rPr kumimoji="1" lang="en-US" altLang="ja-JP" sz="800">
              <a:solidFill>
                <a:schemeClr val="dk1"/>
              </a:solidFill>
              <a:effectLst/>
              <a:latin typeface="+mn-lt"/>
              <a:ea typeface="+mn-ea"/>
              <a:cs typeface="+mn-cs"/>
            </a:rPr>
            <a:t>3.4</a:t>
          </a:r>
          <a:r>
            <a:rPr kumimoji="1" lang="ja-JP" altLang="ja-JP" sz="800">
              <a:solidFill>
                <a:schemeClr val="dk1"/>
              </a:solidFill>
              <a:effectLst/>
              <a:latin typeface="+mn-lt"/>
              <a:ea typeface="+mn-ea"/>
              <a:cs typeface="+mn-cs"/>
            </a:rPr>
            <a:t>ポイント</a:t>
          </a:r>
          <a:r>
            <a:rPr kumimoji="1" lang="ja-JP" altLang="en-US" sz="800">
              <a:solidFill>
                <a:schemeClr val="dk1"/>
              </a:solidFill>
              <a:effectLst/>
              <a:latin typeface="+mn-lt"/>
              <a:ea typeface="+mn-ea"/>
              <a:cs typeface="+mn-cs"/>
            </a:rPr>
            <a:t>上昇</a:t>
          </a:r>
          <a:r>
            <a:rPr kumimoji="1" lang="ja-JP" altLang="ja-JP" sz="800">
              <a:solidFill>
                <a:schemeClr val="dk1"/>
              </a:solidFill>
              <a:effectLst/>
              <a:latin typeface="+mn-lt"/>
              <a:ea typeface="+mn-ea"/>
              <a:cs typeface="+mn-cs"/>
            </a:rPr>
            <a:t>しています。</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今後は，平成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月豪雨災害の影響や，国の</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次補正予算を活用した防災・</a:t>
          </a:r>
          <a:r>
            <a:rPr kumimoji="1" lang="ja-JP" altLang="en-US" sz="800">
              <a:solidFill>
                <a:sysClr val="windowText" lastClr="000000"/>
              </a:solidFill>
              <a:effectLst/>
              <a:latin typeface="+mn-lt"/>
              <a:ea typeface="+mn-ea"/>
              <a:cs typeface="+mn-cs"/>
            </a:rPr>
            <a:t>減災</a:t>
          </a:r>
          <a:r>
            <a:rPr kumimoji="1" lang="ja-JP" altLang="en-US" sz="800">
              <a:solidFill>
                <a:schemeClr val="dk1"/>
              </a:solidFill>
              <a:effectLst/>
              <a:latin typeface="+mn-lt"/>
              <a:ea typeface="+mn-ea"/>
              <a:cs typeface="+mn-cs"/>
            </a:rPr>
            <a:t>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117018</xdr:rowOff>
    </xdr:from>
    <xdr:to>
      <xdr:col>81</xdr:col>
      <xdr:colOff>44450</xdr:colOff>
      <xdr:row>17</xdr:row>
      <xdr:rowOff>133426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303166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117018</xdr:rowOff>
    </xdr:from>
    <xdr:to>
      <xdr:col>77</xdr:col>
      <xdr:colOff>44450</xdr:colOff>
      <xdr:row>17</xdr:row>
      <xdr:rowOff>156591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303166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138252</xdr:rowOff>
    </xdr:from>
    <xdr:to>
      <xdr:col>72</xdr:col>
      <xdr:colOff>203200</xdr:colOff>
      <xdr:row>17</xdr:row>
      <xdr:rowOff>156591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05290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138252</xdr:rowOff>
    </xdr:from>
    <xdr:to>
      <xdr:col>68</xdr:col>
      <xdr:colOff>152400</xdr:colOff>
      <xdr:row>17</xdr:row>
      <xdr:rowOff>145491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305290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82626</xdr:rowOff>
    </xdr:from>
    <xdr:to>
      <xdr:col>81</xdr:col>
      <xdr:colOff>95250</xdr:colOff>
      <xdr:row>18</xdr:row>
      <xdr:rowOff>12776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9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54703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9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66218</xdr:rowOff>
    </xdr:from>
    <xdr:to>
      <xdr:col>77</xdr:col>
      <xdr:colOff>95250</xdr:colOff>
      <xdr:row>17</xdr:row>
      <xdr:rowOff>167818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9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152595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06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105791</xdr:rowOff>
    </xdr:from>
    <xdr:to>
      <xdr:col>73</xdr:col>
      <xdr:colOff>44450</xdr:colOff>
      <xdr:row>18</xdr:row>
      <xdr:rowOff>35941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20718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87452</xdr:rowOff>
    </xdr:from>
    <xdr:to>
      <xdr:col>68</xdr:col>
      <xdr:colOff>203200</xdr:colOff>
      <xdr:row>18</xdr:row>
      <xdr:rowOff>17602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2379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94691</xdr:rowOff>
    </xdr:from>
    <xdr:to>
      <xdr:col>64</xdr:col>
      <xdr:colOff>152400</xdr:colOff>
      <xdr:row>18</xdr:row>
      <xdr:rowOff>24841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9618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70">
              <a:solidFill>
                <a:schemeClr val="dk1"/>
              </a:solidFill>
              <a:effectLst/>
              <a:latin typeface="+mn-lt"/>
              <a:ea typeface="+mn-ea"/>
              <a:cs typeface="+mn-cs"/>
            </a:rPr>
            <a:t>・人件費の経常経費充当一般財源等は，県債残高縮減の取組の一環として，退職手当債の発行抑制に取り組んだこと等により</a:t>
          </a:r>
          <a:r>
            <a:rPr kumimoji="1" lang="en-US" altLang="ja-JP" sz="770">
              <a:solidFill>
                <a:schemeClr val="dk1"/>
              </a:solidFill>
              <a:effectLst/>
              <a:latin typeface="+mn-lt"/>
              <a:ea typeface="+mn-ea"/>
              <a:cs typeface="+mn-cs"/>
            </a:rPr>
            <a:t>H27</a:t>
          </a:r>
          <a:r>
            <a:rPr kumimoji="1" lang="ja-JP" altLang="ja-JP" sz="770">
              <a:solidFill>
                <a:schemeClr val="dk1"/>
              </a:solidFill>
              <a:effectLst/>
              <a:latin typeface="+mn-lt"/>
              <a:ea typeface="+mn-ea"/>
              <a:cs typeface="+mn-cs"/>
            </a:rPr>
            <a:t>年度以降，増加傾向にありました。（</a:t>
          </a:r>
          <a:r>
            <a:rPr kumimoji="1" lang="en-US" altLang="ja-JP" sz="770">
              <a:solidFill>
                <a:schemeClr val="dk1"/>
              </a:solidFill>
              <a:effectLst/>
              <a:latin typeface="+mn-lt"/>
              <a:ea typeface="+mn-ea"/>
              <a:cs typeface="+mn-cs"/>
            </a:rPr>
            <a:t>H27</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2,368</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H28</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2,364</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H29</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1,996</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H30</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2,015</a:t>
          </a:r>
          <a:r>
            <a:rPr kumimoji="1" lang="ja-JP" altLang="ja-JP" sz="770">
              <a:solidFill>
                <a:schemeClr val="dk1"/>
              </a:solidFill>
              <a:effectLst/>
              <a:latin typeface="+mn-lt"/>
              <a:ea typeface="+mn-ea"/>
              <a:cs typeface="+mn-cs"/>
            </a:rPr>
            <a:t>億円</a:t>
          </a:r>
          <a:r>
            <a:rPr kumimoji="1" lang="ja-JP" altLang="en-US"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R</a:t>
          </a:r>
          <a:r>
            <a:rPr kumimoji="1" lang="ja-JP" altLang="en-US" sz="770">
              <a:solidFill>
                <a:schemeClr val="dk1"/>
              </a:solidFill>
              <a:effectLst/>
              <a:latin typeface="+mn-lt"/>
              <a:ea typeface="+mn-ea"/>
              <a:cs typeface="+mn-cs"/>
            </a:rPr>
            <a:t>元：</a:t>
          </a:r>
          <a:r>
            <a:rPr kumimoji="1" lang="en-US" altLang="ja-JP" sz="770">
              <a:solidFill>
                <a:schemeClr val="dk1"/>
              </a:solidFill>
              <a:effectLst/>
              <a:latin typeface="+mn-lt"/>
              <a:ea typeface="+mn-ea"/>
              <a:cs typeface="+mn-cs"/>
            </a:rPr>
            <a:t>1,979</a:t>
          </a:r>
          <a:r>
            <a:rPr kumimoji="1" lang="ja-JP" altLang="en-US" sz="770">
              <a:solidFill>
                <a:schemeClr val="dk1"/>
              </a:solidFill>
              <a:effectLst/>
              <a:latin typeface="+mn-lt"/>
              <a:ea typeface="+mn-ea"/>
              <a:cs typeface="+mn-cs"/>
            </a:rPr>
            <a:t>億円</a:t>
          </a:r>
          <a:r>
            <a:rPr kumimoji="1" lang="ja-JP" altLang="ja-JP" sz="770">
              <a:solidFill>
                <a:schemeClr val="dk1"/>
              </a:solidFill>
              <a:effectLst/>
              <a:latin typeface="+mn-lt"/>
              <a:ea typeface="+mn-ea"/>
              <a:cs typeface="+mn-cs"/>
            </a:rPr>
            <a:t>）。</a:t>
          </a:r>
          <a:endParaRPr lang="ja-JP" altLang="ja-JP" sz="770">
            <a:effectLst/>
          </a:endParaRPr>
        </a:p>
        <a:p>
          <a:pPr eaLnBrk="1" fontAlgn="auto" latinLnBrk="0" hangingPunct="1"/>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R</a:t>
          </a:r>
          <a:r>
            <a:rPr kumimoji="1" lang="ja-JP" altLang="en-US" sz="770">
              <a:solidFill>
                <a:schemeClr val="dk1"/>
              </a:solidFill>
              <a:effectLst/>
              <a:latin typeface="+mn-lt"/>
              <a:ea typeface="+mn-ea"/>
              <a:cs typeface="+mn-cs"/>
            </a:rPr>
            <a:t>元年度については，</a:t>
          </a:r>
          <a:r>
            <a:rPr kumimoji="1" lang="en-US" altLang="ja-JP" sz="770">
              <a:solidFill>
                <a:schemeClr val="dk1"/>
              </a:solidFill>
              <a:effectLst/>
              <a:latin typeface="+mn-lt"/>
              <a:ea typeface="+mn-ea"/>
              <a:cs typeface="+mn-cs"/>
            </a:rPr>
            <a:t>H30</a:t>
          </a:r>
          <a:r>
            <a:rPr kumimoji="1" lang="ja-JP" altLang="en-US" sz="770">
              <a:solidFill>
                <a:schemeClr val="dk1"/>
              </a:solidFill>
              <a:effectLst/>
              <a:latin typeface="+mn-lt"/>
              <a:ea typeface="+mn-ea"/>
              <a:cs typeface="+mn-cs"/>
            </a:rPr>
            <a:t>年度と比べ人件費の経常的経費充当一般財源等は</a:t>
          </a:r>
          <a:r>
            <a:rPr kumimoji="1" lang="en-US" altLang="ja-JP" sz="770">
              <a:solidFill>
                <a:schemeClr val="dk1"/>
              </a:solidFill>
              <a:effectLst/>
              <a:latin typeface="+mn-lt"/>
              <a:ea typeface="+mn-ea"/>
              <a:cs typeface="+mn-cs"/>
            </a:rPr>
            <a:t>35</a:t>
          </a:r>
          <a:r>
            <a:rPr kumimoji="1" lang="ja-JP" altLang="en-US" sz="770">
              <a:solidFill>
                <a:schemeClr val="dk1"/>
              </a:solidFill>
              <a:effectLst/>
              <a:latin typeface="+mn-lt"/>
              <a:ea typeface="+mn-ea"/>
              <a:cs typeface="+mn-cs"/>
            </a:rPr>
            <a:t>億円の減となったが，分母である経常一般財源等が</a:t>
          </a:r>
          <a:r>
            <a:rPr kumimoji="1" lang="en-US" altLang="ja-JP" sz="770">
              <a:solidFill>
                <a:schemeClr val="dk1"/>
              </a:solidFill>
              <a:effectLst/>
              <a:latin typeface="+mn-lt"/>
              <a:ea typeface="+mn-ea"/>
              <a:cs typeface="+mn-cs"/>
            </a:rPr>
            <a:t>158</a:t>
          </a:r>
          <a:r>
            <a:rPr kumimoji="1" lang="ja-JP" altLang="en-US" sz="770">
              <a:solidFill>
                <a:schemeClr val="dk1"/>
              </a:solidFill>
              <a:effectLst/>
              <a:latin typeface="+mn-lt"/>
              <a:ea typeface="+mn-ea"/>
              <a:cs typeface="+mn-cs"/>
            </a:rPr>
            <a:t>億円減少したため，</a:t>
          </a:r>
          <a:r>
            <a:rPr kumimoji="1" lang="en-US" altLang="ja-JP" sz="770">
              <a:solidFill>
                <a:schemeClr val="dk1"/>
              </a:solidFill>
              <a:effectLst/>
              <a:latin typeface="+mn-lt"/>
              <a:ea typeface="+mn-ea"/>
              <a:cs typeface="+mn-cs"/>
            </a:rPr>
            <a:t>0.3</a:t>
          </a:r>
          <a:r>
            <a:rPr kumimoji="1" lang="ja-JP" altLang="en-US" sz="770">
              <a:solidFill>
                <a:schemeClr val="dk1"/>
              </a:solidFill>
              <a:effectLst/>
              <a:latin typeface="+mn-lt"/>
              <a:ea typeface="+mn-ea"/>
              <a:cs typeface="+mn-cs"/>
            </a:rPr>
            <a:t>ポイント増加しましたが，類似団体平均より</a:t>
          </a:r>
          <a:r>
            <a:rPr kumimoji="1" lang="en-US" altLang="ja-JP" sz="770">
              <a:solidFill>
                <a:schemeClr val="dk1"/>
              </a:solidFill>
              <a:effectLst/>
              <a:latin typeface="+mn-lt"/>
              <a:ea typeface="+mn-ea"/>
              <a:cs typeface="+mn-cs"/>
            </a:rPr>
            <a:t>2.7</a:t>
          </a:r>
          <a:r>
            <a:rPr kumimoji="1" lang="ja-JP" altLang="en-US" sz="770">
              <a:solidFill>
                <a:schemeClr val="dk1"/>
              </a:solidFill>
              <a:effectLst/>
              <a:latin typeface="+mn-lt"/>
              <a:ea typeface="+mn-ea"/>
              <a:cs typeface="+mn-cs"/>
            </a:rPr>
            <a:t>ポイント下回っています。</a:t>
          </a:r>
        </a:p>
        <a:p>
          <a:pPr eaLnBrk="1" fontAlgn="auto" latinLnBrk="0" hangingPunct="1"/>
          <a:r>
            <a:rPr lang="ja-JP" altLang="en-US" sz="770">
              <a:effectLst/>
            </a:rPr>
            <a:t>・ なお，</a:t>
          </a:r>
          <a:r>
            <a:rPr lang="en-US" altLang="ja-JP" sz="770">
              <a:effectLst/>
            </a:rPr>
            <a:t>H29</a:t>
          </a:r>
          <a:r>
            <a:rPr lang="ja-JP" altLang="en-US" sz="770">
              <a:effectLst/>
            </a:rPr>
            <a:t>年度は，国の制度改正による教職員給与負担権限の指定都市への移譲に伴い，経常収支比率算定上，経常一般財源等の減少よりも経常経費充当一般財源の減少の比率が高くなるため，低下しました。</a:t>
          </a:r>
          <a:endParaRPr lang="ja-JP" altLang="ja-JP" sz="770">
            <a:effectLst/>
          </a:endParaRPr>
        </a:p>
        <a:p>
          <a:r>
            <a:rPr kumimoji="1" lang="ja-JP" altLang="ja-JP" sz="770">
              <a:solidFill>
                <a:schemeClr val="dk1"/>
              </a:solidFill>
              <a:effectLst/>
              <a:latin typeface="+mn-lt"/>
              <a:ea typeface="+mn-ea"/>
              <a:cs typeface="+mn-cs"/>
            </a:rPr>
            <a:t>・ 引き続き，「中期財政運営方針（</a:t>
          </a:r>
          <a:r>
            <a:rPr kumimoji="1" lang="en-US" altLang="ja-JP" sz="770">
              <a:solidFill>
                <a:schemeClr val="dk1"/>
              </a:solidFill>
              <a:effectLst/>
              <a:latin typeface="+mn-lt"/>
              <a:ea typeface="+mn-ea"/>
              <a:cs typeface="+mn-cs"/>
            </a:rPr>
            <a:t>R3</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R7</a:t>
          </a:r>
          <a:r>
            <a:rPr kumimoji="1" lang="ja-JP" altLang="ja-JP" sz="770">
              <a:solidFill>
                <a:schemeClr val="dk1"/>
              </a:solidFill>
              <a:effectLst/>
              <a:latin typeface="+mn-lt"/>
              <a:ea typeface="+mn-ea"/>
              <a:cs typeface="+mn-cs"/>
            </a:rPr>
            <a:t>）」に基づき，人件費の</a:t>
          </a:r>
          <a:r>
            <a:rPr kumimoji="1" lang="ja-JP" altLang="en-US" sz="770">
              <a:solidFill>
                <a:schemeClr val="dk1"/>
              </a:solidFill>
              <a:effectLst/>
              <a:latin typeface="+mn-lt"/>
              <a:ea typeface="+mn-ea"/>
              <a:cs typeface="+mn-cs"/>
            </a:rPr>
            <a:t>適正管理</a:t>
          </a:r>
          <a:r>
            <a:rPr kumimoji="1" lang="ja-JP" altLang="ja-JP" sz="770">
              <a:solidFill>
                <a:schemeClr val="dk1"/>
              </a:solidFill>
              <a:effectLst/>
              <a:latin typeface="+mn-lt"/>
              <a:ea typeface="+mn-ea"/>
              <a:cs typeface="+mn-cs"/>
            </a:rPr>
            <a:t>に取り組みます。</a:t>
          </a:r>
          <a:endParaRPr lang="ja-JP" altLang="ja-JP" sz="77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78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34</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78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38</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880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31750</xdr:rowOff>
    </xdr:from>
    <xdr:to>
      <xdr:col>11</xdr:col>
      <xdr:colOff>9525</xdr:colOff>
      <xdr:row>38</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54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152400</xdr:rowOff>
    </xdr:from>
    <xdr:to>
      <xdr:col>6</xdr:col>
      <xdr:colOff>171450</xdr:colOff>
      <xdr:row>38</xdr:row>
      <xdr:rowOff>82550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92727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「中期財政健全化計画（</a:t>
          </a:r>
          <a:r>
            <a:rPr kumimoji="1" lang="en-US" altLang="ja-JP" sz="800">
              <a:solidFill>
                <a:schemeClr val="dk1"/>
              </a:solidFill>
              <a:effectLst/>
              <a:latin typeface="+mn-lt"/>
              <a:ea typeface="+mn-ea"/>
              <a:cs typeface="+mn-cs"/>
            </a:rPr>
            <a:t>H22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）」及び「中期財政運営方針（</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）」に基づき，事務事業の見直しなどに取り組んできたものの，物件費の経常経費充当一般財源等については増加傾向にあります。（</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148</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139</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→H29</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150</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H30</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167</a:t>
          </a:r>
          <a:r>
            <a:rPr kumimoji="1" lang="ja-JP" altLang="ja-JP" sz="800">
              <a:solidFill>
                <a:schemeClr val="dk1"/>
              </a:solidFill>
              <a:effectLst/>
              <a:latin typeface="+mn-lt"/>
              <a:ea typeface="+mn-ea"/>
              <a:cs typeface="+mn-cs"/>
            </a:rPr>
            <a:t>億円</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a:t>
          </a:r>
          <a:r>
            <a:rPr kumimoji="1" lang="en-US" altLang="ja-JP" sz="800">
              <a:solidFill>
                <a:schemeClr val="dk1"/>
              </a:solidFill>
              <a:effectLst/>
              <a:latin typeface="+mn-lt"/>
              <a:ea typeface="+mn-ea"/>
              <a:cs typeface="+mn-cs"/>
            </a:rPr>
            <a:t>166</a:t>
          </a:r>
          <a:r>
            <a:rPr kumimoji="1" lang="ja-JP" altLang="en-US" sz="800">
              <a:solidFill>
                <a:schemeClr val="dk1"/>
              </a:solidFill>
              <a:effectLst/>
              <a:latin typeface="+mn-lt"/>
              <a:ea typeface="+mn-ea"/>
              <a:cs typeface="+mn-cs"/>
            </a:rPr>
            <a:t>億円</a:t>
          </a:r>
          <a:r>
            <a:rPr kumimoji="1" lang="ja-JP"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a:t>
          </a:r>
          <a:r>
            <a:rPr kumimoji="1" lang="ja-JP" altLang="ja-JP" sz="800">
              <a:solidFill>
                <a:schemeClr val="dk1"/>
              </a:solidFill>
              <a:effectLst/>
              <a:latin typeface="+mn-lt"/>
              <a:ea typeface="+mn-ea"/>
              <a:cs typeface="+mn-cs"/>
            </a:rPr>
            <a:t>年度は，各種システム改修経費の</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等により，</a:t>
          </a:r>
          <a:r>
            <a:rPr kumimoji="1" lang="en-US" altLang="ja-JP" sz="800">
              <a:solidFill>
                <a:schemeClr val="dk1"/>
              </a:solidFill>
              <a:effectLst/>
              <a:latin typeface="+mn-lt"/>
              <a:ea typeface="+mn-ea"/>
              <a:cs typeface="+mn-cs"/>
            </a:rPr>
            <a:t>H30</a:t>
          </a:r>
          <a:r>
            <a:rPr kumimoji="1" lang="ja-JP" altLang="en-US" sz="800">
              <a:solidFill>
                <a:schemeClr val="dk1"/>
              </a:solidFill>
              <a:effectLst/>
              <a:latin typeface="+mn-lt"/>
              <a:ea typeface="+mn-ea"/>
              <a:cs typeface="+mn-cs"/>
            </a:rPr>
            <a:t>年度と同水準を維持しており，類似団体平均より</a:t>
          </a:r>
          <a:r>
            <a:rPr kumimoji="1" lang="en-US" altLang="ja-JP" sz="800">
              <a:solidFill>
                <a:schemeClr val="dk1"/>
              </a:solidFill>
              <a:effectLst/>
              <a:latin typeface="+mn-lt"/>
              <a:ea typeface="+mn-ea"/>
              <a:cs typeface="+mn-cs"/>
            </a:rPr>
            <a:t>0.4</a:t>
          </a:r>
          <a:r>
            <a:rPr kumimoji="1" lang="ja-JP" altLang="en-US" sz="800">
              <a:solidFill>
                <a:schemeClr val="dk1"/>
              </a:solidFill>
              <a:effectLst/>
              <a:latin typeface="+mn-lt"/>
              <a:ea typeface="+mn-ea"/>
              <a:cs typeface="+mn-cs"/>
            </a:rPr>
            <a:t>ポイント下回っています。</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 引き続き，「中期財政運営方針（</a:t>
          </a:r>
          <a:r>
            <a:rPr kumimoji="1" lang="en-US" altLang="ja-JP" sz="800">
              <a:solidFill>
                <a:schemeClr val="dk1"/>
              </a:solidFill>
              <a:effectLst/>
              <a:latin typeface="+mn-lt"/>
              <a:ea typeface="+mn-ea"/>
              <a:cs typeface="+mn-cs"/>
            </a:rPr>
            <a:t>R3</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R7</a:t>
          </a:r>
          <a:r>
            <a:rPr kumimoji="1" lang="ja-JP" altLang="ja-JP" sz="800">
              <a:solidFill>
                <a:schemeClr val="dk1"/>
              </a:solidFill>
              <a:effectLst/>
              <a:latin typeface="+mn-lt"/>
              <a:ea typeface="+mn-ea"/>
              <a:cs typeface="+mn-cs"/>
            </a:rPr>
            <a:t>）」に基づき，</a:t>
          </a:r>
          <a:r>
            <a:rPr kumimoji="1" lang="ja-JP" altLang="en-US" sz="800">
              <a:solidFill>
                <a:schemeClr val="dk1"/>
              </a:solidFill>
              <a:effectLst/>
              <a:latin typeface="+mn-lt"/>
              <a:ea typeface="+mn-ea"/>
              <a:cs typeface="+mn-cs"/>
            </a:rPr>
            <a:t>施策や事業等のプライオリティや費用対効果の検証・評価を一層徹底した経営資源のマネジメントを行うなど，更なる選択と集中を図ります。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15</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43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R</a:t>
          </a:r>
          <a:r>
            <a:rPr kumimoji="1" lang="ja-JP" altLang="en-US" sz="1000">
              <a:solidFill>
                <a:sysClr val="windowText" lastClr="000000"/>
              </a:solidFill>
              <a:effectLst/>
              <a:latin typeface="+mn-lt"/>
              <a:ea typeface="+mn-ea"/>
              <a:cs typeface="+mn-cs"/>
            </a:rPr>
            <a:t>元</a:t>
          </a:r>
          <a:r>
            <a:rPr kumimoji="1" lang="ja-JP" altLang="en-US" sz="1000">
              <a:solidFill>
                <a:schemeClr val="dk1"/>
              </a:solidFill>
              <a:effectLst/>
              <a:latin typeface="+mn-lt"/>
              <a:ea typeface="+mn-ea"/>
              <a:cs typeface="+mn-cs"/>
            </a:rPr>
            <a:t>年度の扶助費の経常経費充当一般財源等については，児童福祉施設措置費が増加したものの</a:t>
          </a:r>
          <a:r>
            <a:rPr kumimoji="1" lang="ja-JP" altLang="ja-JP" sz="1000">
              <a:solidFill>
                <a:schemeClr val="dk1"/>
              </a:solidFill>
              <a:effectLst/>
              <a:latin typeface="+mn-lt"/>
              <a:ea typeface="+mn-ea"/>
              <a:cs typeface="+mn-cs"/>
            </a:rPr>
            <a:t>被爆者援護法等関係援護事業費が減少したことなどにより，</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年度と同水準を維持しており，類似団体平均より</a:t>
          </a:r>
          <a:r>
            <a:rPr kumimoji="1" lang="en-US" altLang="ja-JP" sz="1000">
              <a:solidFill>
                <a:schemeClr val="dk1"/>
              </a:solidFill>
              <a:effectLst/>
              <a:latin typeface="+mn-lt"/>
              <a:ea typeface="+mn-ea"/>
              <a:cs typeface="+mn-cs"/>
            </a:rPr>
            <a:t>0.6</a:t>
          </a:r>
          <a:r>
            <a:rPr kumimoji="1" lang="ja-JP" altLang="en-US" sz="1000">
              <a:solidFill>
                <a:schemeClr val="dk1"/>
              </a:solidFill>
              <a:effectLst/>
              <a:latin typeface="+mn-lt"/>
              <a:ea typeface="+mn-ea"/>
              <a:cs typeface="+mn-cs"/>
            </a:rPr>
            <a:t>ポイント下回っています。</a:t>
          </a: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72</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70</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70</a:t>
          </a:r>
          <a:r>
            <a:rPr kumimoji="1" lang="ja-JP" altLang="ja-JP" sz="1000">
              <a:solidFill>
                <a:schemeClr val="dk1"/>
              </a:solidFill>
              <a:effectLst/>
              <a:latin typeface="+mn-lt"/>
              <a:ea typeface="+mn-ea"/>
              <a:cs typeface="+mn-cs"/>
            </a:rPr>
            <a:t>億円）</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80">
              <a:solidFill>
                <a:schemeClr val="dk1"/>
              </a:solidFill>
              <a:effectLst/>
              <a:latin typeface="+mn-ea"/>
              <a:ea typeface="+mn-ea"/>
              <a:cs typeface="+mn-cs"/>
            </a:rPr>
            <a:t>・維持補修費や貸付金等 その他経費の経常経費充当一般財源等は増加傾向にあります。（</a:t>
          </a:r>
          <a:r>
            <a:rPr kumimoji="1" lang="en-US" altLang="ja-JP" sz="780">
              <a:solidFill>
                <a:schemeClr val="dk1"/>
              </a:solidFill>
              <a:effectLst/>
              <a:latin typeface="+mn-ea"/>
              <a:ea typeface="+mn-ea"/>
              <a:cs typeface="+mn-cs"/>
            </a:rPr>
            <a:t>H27</a:t>
          </a:r>
          <a:r>
            <a:rPr kumimoji="1" lang="ja-JP" altLang="ja-JP"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88</a:t>
          </a:r>
          <a:r>
            <a:rPr kumimoji="1" lang="ja-JP" altLang="ja-JP" sz="780">
              <a:solidFill>
                <a:schemeClr val="dk1"/>
              </a:solidFill>
              <a:effectLst/>
              <a:latin typeface="+mn-ea"/>
              <a:ea typeface="+mn-ea"/>
              <a:cs typeface="+mn-cs"/>
            </a:rPr>
            <a:t>億円→</a:t>
          </a:r>
          <a:r>
            <a:rPr kumimoji="1" lang="en-US" altLang="ja-JP" sz="780">
              <a:solidFill>
                <a:schemeClr val="dk1"/>
              </a:solidFill>
              <a:effectLst/>
              <a:latin typeface="+mn-ea"/>
              <a:ea typeface="+mn-ea"/>
              <a:cs typeface="+mn-cs"/>
            </a:rPr>
            <a:t>H28</a:t>
          </a:r>
          <a:r>
            <a:rPr kumimoji="1" lang="ja-JP" altLang="ja-JP"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91</a:t>
          </a:r>
          <a:r>
            <a:rPr kumimoji="1" lang="ja-JP" altLang="ja-JP" sz="780">
              <a:solidFill>
                <a:schemeClr val="dk1"/>
              </a:solidFill>
              <a:effectLst/>
              <a:latin typeface="+mn-ea"/>
              <a:ea typeface="+mn-ea"/>
              <a:cs typeface="+mn-cs"/>
            </a:rPr>
            <a:t>億円</a:t>
          </a:r>
          <a:r>
            <a:rPr kumimoji="1" lang="en-US" altLang="ja-JP" sz="780">
              <a:solidFill>
                <a:schemeClr val="dk1"/>
              </a:solidFill>
              <a:effectLst/>
              <a:latin typeface="+mn-ea"/>
              <a:ea typeface="+mn-ea"/>
              <a:cs typeface="+mn-cs"/>
            </a:rPr>
            <a:t>→H29</a:t>
          </a:r>
          <a:r>
            <a:rPr kumimoji="1" lang="ja-JP" altLang="ja-JP"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98</a:t>
          </a:r>
          <a:r>
            <a:rPr kumimoji="1" lang="ja-JP" altLang="ja-JP" sz="780">
              <a:solidFill>
                <a:schemeClr val="dk1"/>
              </a:solidFill>
              <a:effectLst/>
              <a:latin typeface="+mn-ea"/>
              <a:ea typeface="+mn-ea"/>
              <a:cs typeface="+mn-cs"/>
            </a:rPr>
            <a:t>億円→</a:t>
          </a:r>
          <a:r>
            <a:rPr kumimoji="1" lang="en-US" altLang="ja-JP" sz="780">
              <a:solidFill>
                <a:schemeClr val="dk1"/>
              </a:solidFill>
              <a:effectLst/>
              <a:latin typeface="+mn-ea"/>
              <a:ea typeface="+mn-ea"/>
              <a:cs typeface="+mn-cs"/>
            </a:rPr>
            <a:t>H30</a:t>
          </a:r>
          <a:r>
            <a:rPr kumimoji="1" lang="ja-JP" altLang="ja-JP"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233</a:t>
          </a:r>
          <a:r>
            <a:rPr kumimoji="1" lang="ja-JP" altLang="ja-JP" sz="780">
              <a:solidFill>
                <a:schemeClr val="dk1"/>
              </a:solidFill>
              <a:effectLst/>
              <a:latin typeface="+mn-ea"/>
              <a:ea typeface="+mn-ea"/>
              <a:cs typeface="+mn-cs"/>
            </a:rPr>
            <a:t>億円</a:t>
          </a:r>
          <a:r>
            <a:rPr kumimoji="1" lang="ja-JP" altLang="en-US"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R</a:t>
          </a:r>
          <a:r>
            <a:rPr kumimoji="1" lang="ja-JP" altLang="en-US" sz="780">
              <a:solidFill>
                <a:schemeClr val="dk1"/>
              </a:solidFill>
              <a:effectLst/>
              <a:latin typeface="+mn-ea"/>
              <a:ea typeface="+mn-ea"/>
              <a:cs typeface="+mn-cs"/>
            </a:rPr>
            <a:t>元：</a:t>
          </a:r>
          <a:r>
            <a:rPr kumimoji="1" lang="en-US" altLang="ja-JP" sz="780">
              <a:solidFill>
                <a:sysClr val="windowText" lastClr="000000"/>
              </a:solidFill>
              <a:effectLst/>
              <a:latin typeface="+mn-ea"/>
              <a:ea typeface="+mn-ea"/>
              <a:cs typeface="+mn-cs"/>
            </a:rPr>
            <a:t>222</a:t>
          </a:r>
          <a:r>
            <a:rPr kumimoji="1" lang="ja-JP" altLang="en-US" sz="780">
              <a:solidFill>
                <a:sysClr val="windowText" lastClr="000000"/>
              </a:solidFill>
              <a:effectLst/>
              <a:latin typeface="+mn-ea"/>
              <a:ea typeface="+mn-ea"/>
              <a:cs typeface="+mn-cs"/>
            </a:rPr>
            <a:t>億円</a:t>
          </a:r>
          <a:r>
            <a:rPr kumimoji="1" lang="ja-JP" altLang="ja-JP" sz="780">
              <a:solidFill>
                <a:schemeClr val="dk1"/>
              </a:solidFill>
              <a:effectLst/>
              <a:latin typeface="+mn-ea"/>
              <a:ea typeface="+mn-ea"/>
              <a:cs typeface="+mn-cs"/>
            </a:rPr>
            <a:t>）</a:t>
          </a:r>
          <a:endParaRPr lang="ja-JP" altLang="ja-JP" sz="780">
            <a:effectLst/>
            <a:latin typeface="+mn-ea"/>
            <a:ea typeface="+mn-ea"/>
          </a:endParaRPr>
        </a:p>
        <a:p>
          <a:r>
            <a:rPr kumimoji="1" lang="ja-JP" altLang="ja-JP" sz="780">
              <a:solidFill>
                <a:schemeClr val="dk1"/>
              </a:solidFill>
              <a:effectLst/>
              <a:latin typeface="+mn-ea"/>
              <a:ea typeface="+mn-ea"/>
              <a:cs typeface="+mn-cs"/>
            </a:rPr>
            <a:t>・ </a:t>
          </a:r>
          <a:r>
            <a:rPr kumimoji="1" lang="en-US" altLang="ja-JP" sz="780">
              <a:solidFill>
                <a:schemeClr val="dk1"/>
              </a:solidFill>
              <a:effectLst/>
              <a:latin typeface="+mn-ea"/>
              <a:ea typeface="+mn-ea"/>
              <a:cs typeface="+mn-cs"/>
            </a:rPr>
            <a:t>R</a:t>
          </a:r>
          <a:r>
            <a:rPr kumimoji="1" lang="ja-JP" altLang="en-US" sz="780">
              <a:solidFill>
                <a:schemeClr val="dk1"/>
              </a:solidFill>
              <a:effectLst/>
              <a:latin typeface="+mn-ea"/>
              <a:ea typeface="+mn-ea"/>
              <a:cs typeface="+mn-cs"/>
            </a:rPr>
            <a:t>元</a:t>
          </a:r>
          <a:r>
            <a:rPr kumimoji="1" lang="ja-JP" altLang="ja-JP" sz="780">
              <a:solidFill>
                <a:schemeClr val="dk1"/>
              </a:solidFill>
              <a:effectLst/>
              <a:latin typeface="+mn-ea"/>
              <a:ea typeface="+mn-ea"/>
              <a:cs typeface="+mn-cs"/>
            </a:rPr>
            <a:t>年度は</a:t>
          </a:r>
          <a:r>
            <a:rPr kumimoji="1" lang="ja-JP" altLang="ja-JP" sz="780">
              <a:solidFill>
                <a:schemeClr val="tx1"/>
              </a:solidFill>
              <a:effectLst/>
              <a:latin typeface="+mn-ea"/>
              <a:ea typeface="+mn-ea"/>
              <a:cs typeface="+mn-cs"/>
            </a:rPr>
            <a:t>，</a:t>
          </a:r>
          <a:r>
            <a:rPr kumimoji="1" lang="ja-JP" altLang="en-US" sz="780">
              <a:solidFill>
                <a:schemeClr val="tx1"/>
              </a:solidFill>
              <a:effectLst/>
              <a:latin typeface="+mn-ea"/>
              <a:ea typeface="+mn-ea"/>
              <a:cs typeface="+mn-cs"/>
            </a:rPr>
            <a:t>社会資本の適正な維持管理を図るための河川や道路といった公共土木施設の維持補修費が減少</a:t>
          </a:r>
          <a:r>
            <a:rPr kumimoji="1" lang="ja-JP" altLang="ja-JP" sz="780">
              <a:solidFill>
                <a:schemeClr val="dk1"/>
              </a:solidFill>
              <a:effectLst/>
              <a:latin typeface="+mn-ea"/>
              <a:ea typeface="+mn-ea"/>
              <a:cs typeface="+mn-cs"/>
            </a:rPr>
            <a:t>したことなどから，Ｈ</a:t>
          </a:r>
          <a:r>
            <a:rPr kumimoji="1" lang="en-US" altLang="ja-JP" sz="780">
              <a:solidFill>
                <a:schemeClr val="dk1"/>
              </a:solidFill>
              <a:effectLst/>
              <a:latin typeface="+mn-ea"/>
              <a:ea typeface="+mn-ea"/>
              <a:cs typeface="+mn-cs"/>
            </a:rPr>
            <a:t>30</a:t>
          </a:r>
          <a:r>
            <a:rPr kumimoji="1" lang="ja-JP" altLang="ja-JP" sz="780">
              <a:solidFill>
                <a:schemeClr val="dk1"/>
              </a:solidFill>
              <a:effectLst/>
              <a:latin typeface="+mn-ea"/>
              <a:ea typeface="+mn-ea"/>
              <a:cs typeface="+mn-cs"/>
            </a:rPr>
            <a:t>年度に比べ</a:t>
          </a:r>
          <a:r>
            <a:rPr kumimoji="1" lang="en-US" altLang="ja-JP" sz="780">
              <a:solidFill>
                <a:schemeClr val="dk1"/>
              </a:solidFill>
              <a:effectLst/>
              <a:latin typeface="+mn-ea"/>
              <a:ea typeface="+mn-ea"/>
              <a:cs typeface="+mn-cs"/>
            </a:rPr>
            <a:t>0.1</a:t>
          </a:r>
          <a:r>
            <a:rPr kumimoji="1" lang="ja-JP" altLang="ja-JP" sz="780">
              <a:solidFill>
                <a:schemeClr val="dk1"/>
              </a:solidFill>
              <a:effectLst/>
              <a:latin typeface="+mn-ea"/>
              <a:ea typeface="+mn-ea"/>
              <a:cs typeface="+mn-cs"/>
            </a:rPr>
            <a:t>ポイント</a:t>
          </a:r>
          <a:r>
            <a:rPr kumimoji="1" lang="ja-JP" altLang="en-US" sz="780">
              <a:solidFill>
                <a:schemeClr val="dk1"/>
              </a:solidFill>
              <a:effectLst/>
              <a:latin typeface="+mn-ea"/>
              <a:ea typeface="+mn-ea"/>
              <a:cs typeface="+mn-cs"/>
            </a:rPr>
            <a:t>減少</a:t>
          </a:r>
          <a:r>
            <a:rPr kumimoji="1" lang="ja-JP" altLang="ja-JP" sz="780">
              <a:solidFill>
                <a:schemeClr val="dk1"/>
              </a:solidFill>
              <a:effectLst/>
              <a:latin typeface="+mn-ea"/>
              <a:ea typeface="+mn-ea"/>
              <a:cs typeface="+mn-cs"/>
            </a:rPr>
            <a:t>し</a:t>
          </a:r>
          <a:r>
            <a:rPr kumimoji="1" lang="ja-JP" altLang="en-US" sz="780">
              <a:solidFill>
                <a:schemeClr val="dk1"/>
              </a:solidFill>
              <a:effectLst/>
              <a:latin typeface="+mn-ea"/>
              <a:ea typeface="+mn-ea"/>
              <a:cs typeface="+mn-cs"/>
            </a:rPr>
            <a:t>たものの</a:t>
          </a:r>
          <a:r>
            <a:rPr kumimoji="1" lang="ja-JP" altLang="ja-JP" sz="780">
              <a:solidFill>
                <a:schemeClr val="dk1"/>
              </a:solidFill>
              <a:effectLst/>
              <a:latin typeface="+mn-ea"/>
              <a:ea typeface="+mn-ea"/>
              <a:cs typeface="+mn-cs"/>
            </a:rPr>
            <a:t>，類似団体平均より，</a:t>
          </a:r>
          <a:r>
            <a:rPr kumimoji="1" lang="en-US" altLang="ja-JP" sz="780">
              <a:solidFill>
                <a:schemeClr val="dk1"/>
              </a:solidFill>
              <a:effectLst/>
              <a:latin typeface="+mn-ea"/>
              <a:ea typeface="+mn-ea"/>
              <a:cs typeface="+mn-cs"/>
            </a:rPr>
            <a:t>0.1</a:t>
          </a:r>
          <a:r>
            <a:rPr kumimoji="1" lang="ja-JP" altLang="ja-JP" sz="780">
              <a:solidFill>
                <a:schemeClr val="dk1"/>
              </a:solidFill>
              <a:effectLst/>
              <a:latin typeface="+mn-ea"/>
              <a:ea typeface="+mn-ea"/>
              <a:cs typeface="+mn-cs"/>
            </a:rPr>
            <a:t>ポイント上回っています。</a:t>
          </a:r>
          <a:endParaRPr kumimoji="1" lang="en-US" altLang="ja-JP" sz="780">
            <a:solidFill>
              <a:schemeClr val="dk1"/>
            </a:solidFill>
            <a:effectLst/>
            <a:latin typeface="+mn-ea"/>
            <a:ea typeface="+mn-ea"/>
            <a:cs typeface="+mn-cs"/>
          </a:endParaRPr>
        </a:p>
        <a:p>
          <a:r>
            <a:rPr lang="ja-JP" altLang="en-US" sz="780">
              <a:effectLst/>
              <a:latin typeface="+mn-ea"/>
              <a:ea typeface="+mn-ea"/>
            </a:rPr>
            <a:t>・ なお，</a:t>
          </a:r>
          <a:r>
            <a:rPr lang="en-US" altLang="ja-JP" sz="780">
              <a:effectLst/>
              <a:latin typeface="+mn-ea"/>
              <a:ea typeface="+mn-ea"/>
            </a:rPr>
            <a:t>H30</a:t>
          </a:r>
          <a:r>
            <a:rPr lang="ja-JP" altLang="en-US" sz="780">
              <a:effectLst/>
              <a:latin typeface="+mn-ea"/>
              <a:ea typeface="+mn-ea"/>
            </a:rPr>
            <a:t>年度は，国民健康保険制度の見直しに伴う国民健康保険事業費特別会計の創設により，補助費等から繰出金に性質が変更したことなどから，Ｈ</a:t>
          </a:r>
          <a:r>
            <a:rPr lang="en-US" altLang="ja-JP" sz="780">
              <a:effectLst/>
              <a:latin typeface="+mn-ea"/>
              <a:ea typeface="+mn-ea"/>
            </a:rPr>
            <a:t>29</a:t>
          </a:r>
          <a:r>
            <a:rPr lang="ja-JP" altLang="en-US" sz="780">
              <a:effectLst/>
              <a:latin typeface="+mn-ea"/>
              <a:ea typeface="+mn-ea"/>
            </a:rPr>
            <a:t>年度に比べ</a:t>
          </a:r>
          <a:r>
            <a:rPr lang="en-US" altLang="ja-JP" sz="780">
              <a:effectLst/>
              <a:latin typeface="+mn-ea"/>
              <a:ea typeface="+mn-ea"/>
            </a:rPr>
            <a:t>2.2</a:t>
          </a:r>
          <a:r>
            <a:rPr lang="ja-JP" altLang="en-US" sz="780">
              <a:effectLst/>
              <a:latin typeface="+mn-ea"/>
              <a:ea typeface="+mn-ea"/>
            </a:rPr>
            <a:t>ポイント増加しています。</a:t>
          </a:r>
          <a:endParaRPr lang="ja-JP" altLang="ja-JP" sz="780">
            <a:effectLst/>
            <a:latin typeface="+mn-ea"/>
            <a:ea typeface="+mn-ea"/>
          </a:endParaRPr>
        </a:p>
        <a:p>
          <a:pPr eaLnBrk="1" fontAlgn="auto" latinLnBrk="0" hangingPunct="1"/>
          <a:r>
            <a:rPr kumimoji="1" lang="ja-JP" altLang="ja-JP" sz="780">
              <a:solidFill>
                <a:schemeClr val="dk1"/>
              </a:solidFill>
              <a:effectLst/>
              <a:latin typeface="+mn-ea"/>
              <a:ea typeface="+mn-ea"/>
              <a:cs typeface="+mn-cs"/>
            </a:rPr>
            <a:t>・ </a:t>
          </a:r>
          <a:r>
            <a:rPr kumimoji="1" lang="ja-JP" altLang="en-US" sz="780">
              <a:solidFill>
                <a:schemeClr val="dk1"/>
              </a:solidFill>
              <a:effectLst/>
              <a:latin typeface="+mn-ea"/>
              <a:ea typeface="+mn-ea"/>
              <a:cs typeface="+mn-cs"/>
            </a:rPr>
            <a:t>引き続き，「中期財政運営方針（</a:t>
          </a:r>
          <a:r>
            <a:rPr kumimoji="1" lang="en-US" altLang="ja-JP" sz="780">
              <a:solidFill>
                <a:schemeClr val="dk1"/>
              </a:solidFill>
              <a:effectLst/>
              <a:latin typeface="+mn-ea"/>
              <a:ea typeface="+mn-ea"/>
              <a:cs typeface="+mn-cs"/>
            </a:rPr>
            <a:t>R3</a:t>
          </a:r>
          <a:r>
            <a:rPr kumimoji="1" lang="ja-JP" altLang="en-US" sz="780">
              <a:solidFill>
                <a:schemeClr val="dk1"/>
              </a:solidFill>
              <a:effectLst/>
              <a:latin typeface="+mn-ea"/>
              <a:ea typeface="+mn-ea"/>
              <a:cs typeface="+mn-cs"/>
            </a:rPr>
            <a:t>～</a:t>
          </a:r>
          <a:r>
            <a:rPr kumimoji="1" lang="en-US" altLang="ja-JP" sz="780">
              <a:solidFill>
                <a:schemeClr val="dk1"/>
              </a:solidFill>
              <a:effectLst/>
              <a:latin typeface="+mn-ea"/>
              <a:ea typeface="+mn-ea"/>
              <a:cs typeface="+mn-cs"/>
            </a:rPr>
            <a:t>R7</a:t>
          </a:r>
          <a:r>
            <a:rPr kumimoji="1" lang="ja-JP" altLang="en-US" sz="780">
              <a:solidFill>
                <a:schemeClr val="dk1"/>
              </a:solidFill>
              <a:effectLst/>
              <a:latin typeface="+mn-ea"/>
              <a:ea typeface="+mn-ea"/>
              <a:cs typeface="+mn-cs"/>
            </a:rPr>
            <a:t>）」に基づき，施策や事業等のプライオリティや費用対効果の検証・評価を一層徹底した経営資源のマネジメントを行うなど，更なる選択と集中を図ります。</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59</xdr:row>
      <xdr:rowOff>107950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3853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社会保障関係費の増嵩により，補助費等の経常経費充当一般財源等は増加傾向にあります。</a:t>
          </a:r>
          <a:endParaRPr lang="ja-JP" altLang="ja-JP" sz="5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年度は，</a:t>
          </a:r>
          <a:r>
            <a:rPr kumimoji="1" lang="ja-JP" altLang="en-US" sz="900">
              <a:solidFill>
                <a:sysClr val="windowText" lastClr="000000"/>
              </a:solidFill>
              <a:effectLst/>
              <a:latin typeface="+mn-lt"/>
              <a:ea typeface="+mn-ea"/>
              <a:cs typeface="+mn-cs"/>
            </a:rPr>
            <a:t>幼児教育・保育の無償化の増加など</a:t>
          </a:r>
          <a:r>
            <a:rPr kumimoji="1" lang="ja-JP" altLang="en-US" sz="900">
              <a:solidFill>
                <a:schemeClr val="dk1"/>
              </a:solidFill>
              <a:effectLst/>
              <a:latin typeface="+mn-lt"/>
              <a:ea typeface="+mn-ea"/>
              <a:cs typeface="+mn-cs"/>
            </a:rPr>
            <a:t>により経常経費充当一般財源等が増加したことなどから</a:t>
          </a:r>
          <a:r>
            <a:rPr kumimoji="1" lang="ja-JP" altLang="ja-JP" sz="900">
              <a:solidFill>
                <a:schemeClr val="dk1"/>
              </a:solidFill>
              <a:effectLst/>
              <a:latin typeface="+mn-lt"/>
              <a:ea typeface="+mn-ea"/>
              <a:cs typeface="+mn-cs"/>
            </a:rPr>
            <a:t>，Ｈ</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年度に比べ</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しました。</a:t>
          </a:r>
          <a:endParaRPr lang="ja-JP" altLang="ja-JP" sz="500">
            <a:effectLst/>
          </a:endParaRPr>
        </a:p>
        <a:p>
          <a:pPr eaLnBrk="1" fontAlgn="auto" latinLnBrk="0" hangingPunct="1"/>
          <a:r>
            <a:rPr kumimoji="1" lang="ja-JP" altLang="ja-JP" sz="900">
              <a:solidFill>
                <a:schemeClr val="dk1"/>
              </a:solidFill>
              <a:effectLst/>
              <a:latin typeface="+mn-lt"/>
              <a:ea typeface="+mn-ea"/>
              <a:cs typeface="+mn-cs"/>
            </a:rPr>
            <a:t>・ 社会保障関係費は今後も増加する見込みであるため，</a:t>
          </a:r>
          <a:r>
            <a:rPr kumimoji="1" lang="ja-JP" altLang="en-US" sz="900">
              <a:solidFill>
                <a:schemeClr val="dk1"/>
              </a:solidFill>
              <a:effectLst/>
              <a:latin typeface="+mn-lt"/>
              <a:ea typeface="+mn-ea"/>
              <a:cs typeface="+mn-cs"/>
            </a:rPr>
            <a:t>引き続き，「中期財政運営方針（</a:t>
          </a:r>
          <a:r>
            <a:rPr kumimoji="1" lang="en-US" altLang="ja-JP" sz="900">
              <a:solidFill>
                <a:schemeClr val="dk1"/>
              </a:solidFill>
              <a:effectLst/>
              <a:latin typeface="+mn-lt"/>
              <a:ea typeface="+mn-ea"/>
              <a:cs typeface="+mn-cs"/>
            </a:rPr>
            <a:t>R3</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R7</a:t>
          </a:r>
          <a:r>
            <a:rPr kumimoji="1" lang="ja-JP" altLang="en-US" sz="900">
              <a:solidFill>
                <a:schemeClr val="dk1"/>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37</xdr:row>
      <xdr:rowOff>158750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73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273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6350</xdr:rowOff>
    </xdr:from>
    <xdr:to>
      <xdr:col>73</xdr:col>
      <xdr:colOff>180975</xdr:colOff>
      <xdr:row>38</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50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76200</xdr:rowOff>
    </xdr:from>
    <xdr:to>
      <xdr:col>69</xdr:col>
      <xdr:colOff>92075</xdr:colOff>
      <xdr:row>37</xdr:row>
      <xdr:rowOff>6350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4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80027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50800</xdr:rowOff>
    </xdr:from>
    <xdr:to>
      <xdr:col>78</xdr:col>
      <xdr:colOff>120650</xdr:colOff>
      <xdr:row>36</xdr:row>
      <xdr:rowOff>152400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162577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127000</xdr:rowOff>
    </xdr:from>
    <xdr:to>
      <xdr:col>69</xdr:col>
      <xdr:colOff>142875</xdr:colOff>
      <xdr:row>37</xdr:row>
      <xdr:rowOff>57150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80">
              <a:solidFill>
                <a:schemeClr val="dk1"/>
              </a:solidFill>
              <a:effectLst/>
              <a:latin typeface="+mn-lt"/>
              <a:ea typeface="+mn-ea"/>
              <a:cs typeface="+mn-cs"/>
            </a:rPr>
            <a:t>・過去数次にわたる経済対策等における公共事業費の大幅な増額に伴う県債の増発により公債費の経常経費充当一般財源等は高止まりしています。（</a:t>
          </a:r>
          <a:r>
            <a:rPr kumimoji="1" lang="en-US" altLang="ja-JP" sz="780">
              <a:solidFill>
                <a:schemeClr val="dk1"/>
              </a:solidFill>
              <a:effectLst/>
              <a:latin typeface="+mn-lt"/>
              <a:ea typeface="+mn-ea"/>
              <a:cs typeface="+mn-cs"/>
            </a:rPr>
            <a:t>H27</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1,532</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H28</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1,535</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→H29</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1,500</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→H30</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1,466</a:t>
          </a:r>
          <a:r>
            <a:rPr kumimoji="1" lang="ja-JP" altLang="ja-JP" sz="780">
              <a:solidFill>
                <a:schemeClr val="dk1"/>
              </a:solidFill>
              <a:effectLst/>
              <a:latin typeface="+mn-lt"/>
              <a:ea typeface="+mn-ea"/>
              <a:cs typeface="+mn-cs"/>
            </a:rPr>
            <a:t>億円</a:t>
          </a:r>
          <a:r>
            <a:rPr kumimoji="1" lang="ja-JP" altLang="en-US"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R</a:t>
          </a:r>
          <a:r>
            <a:rPr kumimoji="1" lang="ja-JP" altLang="en-US" sz="780">
              <a:solidFill>
                <a:schemeClr val="dk1"/>
              </a:solidFill>
              <a:effectLst/>
              <a:latin typeface="+mn-lt"/>
              <a:ea typeface="+mn-ea"/>
              <a:cs typeface="+mn-cs"/>
            </a:rPr>
            <a:t>元：</a:t>
          </a:r>
          <a:r>
            <a:rPr kumimoji="1" lang="en-US" altLang="ja-JP" sz="780">
              <a:solidFill>
                <a:schemeClr val="dk1"/>
              </a:solidFill>
              <a:effectLst/>
              <a:latin typeface="+mn-lt"/>
              <a:ea typeface="+mn-ea"/>
              <a:cs typeface="+mn-cs"/>
            </a:rPr>
            <a:t>1,445</a:t>
          </a:r>
          <a:r>
            <a:rPr kumimoji="1" lang="ja-JP" altLang="en-US" sz="780">
              <a:solidFill>
                <a:schemeClr val="dk1"/>
              </a:solidFill>
              <a:effectLst/>
              <a:latin typeface="+mn-lt"/>
              <a:ea typeface="+mn-ea"/>
              <a:cs typeface="+mn-cs"/>
            </a:rPr>
            <a:t>億円</a:t>
          </a:r>
          <a:r>
            <a:rPr kumimoji="1" lang="ja-JP" altLang="ja-JP" sz="780">
              <a:solidFill>
                <a:schemeClr val="dk1"/>
              </a:solidFill>
              <a:effectLst/>
              <a:latin typeface="+mn-lt"/>
              <a:ea typeface="+mn-ea"/>
              <a:cs typeface="+mn-cs"/>
            </a:rPr>
            <a:t>）</a:t>
          </a:r>
          <a:endParaRPr lang="ja-JP" altLang="ja-JP" sz="780">
            <a:effectLst/>
          </a:endParaRPr>
        </a:p>
        <a:p>
          <a:r>
            <a:rPr kumimoji="1" lang="ja-JP" altLang="ja-JP" sz="780">
              <a:solidFill>
                <a:schemeClr val="dk1"/>
              </a:solidFill>
              <a:effectLst/>
              <a:latin typeface="+mn-lt"/>
              <a:ea typeface="+mn-ea"/>
              <a:cs typeface="+mn-cs"/>
            </a:rPr>
            <a:t>・ 臨時財政対策債を除く県債にかかる元利償還は，</a:t>
          </a:r>
          <a:r>
            <a:rPr kumimoji="1" lang="en-US" altLang="ja-JP" sz="780">
              <a:solidFill>
                <a:schemeClr val="dk1"/>
              </a:solidFill>
              <a:effectLst/>
              <a:latin typeface="+mn-lt"/>
              <a:ea typeface="+mn-ea"/>
              <a:cs typeface="+mn-cs"/>
            </a:rPr>
            <a:t>H26</a:t>
          </a:r>
          <a:r>
            <a:rPr kumimoji="1" lang="ja-JP" altLang="ja-JP" sz="780">
              <a:solidFill>
                <a:schemeClr val="dk1"/>
              </a:solidFill>
              <a:effectLst/>
              <a:latin typeface="+mn-lt"/>
              <a:ea typeface="+mn-ea"/>
              <a:cs typeface="+mn-cs"/>
            </a:rPr>
            <a:t>年度をピークに減少に転じており</a:t>
          </a:r>
          <a:r>
            <a:rPr kumimoji="1" lang="ja-JP" altLang="en-US"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H30</a:t>
          </a:r>
          <a:r>
            <a:rPr kumimoji="1" lang="ja-JP" altLang="en-US" sz="780">
              <a:solidFill>
                <a:schemeClr val="dk1"/>
              </a:solidFill>
              <a:effectLst/>
              <a:latin typeface="+mn-lt"/>
              <a:ea typeface="+mn-ea"/>
              <a:cs typeface="+mn-cs"/>
            </a:rPr>
            <a:t>年度と比べ公債費の経常的経費充当一般財源等は</a:t>
          </a:r>
          <a:r>
            <a:rPr kumimoji="1" lang="en-US" altLang="ja-JP" sz="780">
              <a:solidFill>
                <a:schemeClr val="dk1"/>
              </a:solidFill>
              <a:effectLst/>
              <a:latin typeface="+mn-lt"/>
              <a:ea typeface="+mn-ea"/>
              <a:cs typeface="+mn-cs"/>
            </a:rPr>
            <a:t>21</a:t>
          </a:r>
          <a:r>
            <a:rPr kumimoji="1" lang="ja-JP" altLang="en-US" sz="780">
              <a:solidFill>
                <a:schemeClr val="dk1"/>
              </a:solidFill>
              <a:effectLst/>
              <a:latin typeface="+mn-lt"/>
              <a:ea typeface="+mn-ea"/>
              <a:cs typeface="+mn-cs"/>
            </a:rPr>
            <a:t>億円の減となったが，分母である経常一般財源等が</a:t>
          </a:r>
          <a:r>
            <a:rPr kumimoji="1" lang="en-US" altLang="ja-JP" sz="780">
              <a:solidFill>
                <a:schemeClr val="dk1"/>
              </a:solidFill>
              <a:effectLst/>
              <a:latin typeface="+mn-lt"/>
              <a:ea typeface="+mn-ea"/>
              <a:cs typeface="+mn-cs"/>
            </a:rPr>
            <a:t>158</a:t>
          </a:r>
          <a:r>
            <a:rPr kumimoji="1" lang="ja-JP" altLang="en-US" sz="780">
              <a:solidFill>
                <a:schemeClr val="dk1"/>
              </a:solidFill>
              <a:effectLst/>
              <a:latin typeface="+mn-lt"/>
              <a:ea typeface="+mn-ea"/>
              <a:cs typeface="+mn-cs"/>
            </a:rPr>
            <a:t>億円減少したため，</a:t>
          </a:r>
          <a:r>
            <a:rPr kumimoji="1" lang="en-US" altLang="ja-JP" sz="780">
              <a:solidFill>
                <a:schemeClr val="dk1"/>
              </a:solidFill>
              <a:effectLst/>
              <a:latin typeface="+mn-lt"/>
              <a:ea typeface="+mn-ea"/>
              <a:cs typeface="+mn-cs"/>
            </a:rPr>
            <a:t>0.3</a:t>
          </a:r>
          <a:r>
            <a:rPr kumimoji="1" lang="ja-JP" altLang="en-US" sz="780">
              <a:solidFill>
                <a:schemeClr val="dk1"/>
              </a:solidFill>
              <a:effectLst/>
              <a:latin typeface="+mn-lt"/>
              <a:ea typeface="+mn-ea"/>
              <a:cs typeface="+mn-cs"/>
            </a:rPr>
            <a:t>ポイント増加しており，類似団体平均より</a:t>
          </a:r>
          <a:r>
            <a:rPr kumimoji="1" lang="en-US" altLang="ja-JP" sz="780">
              <a:solidFill>
                <a:schemeClr val="dk1"/>
              </a:solidFill>
              <a:effectLst/>
              <a:latin typeface="+mn-lt"/>
              <a:ea typeface="+mn-ea"/>
              <a:cs typeface="+mn-cs"/>
            </a:rPr>
            <a:t>2.5</a:t>
          </a:r>
          <a:r>
            <a:rPr kumimoji="1" lang="ja-JP" altLang="en-US" sz="780">
              <a:solidFill>
                <a:schemeClr val="dk1"/>
              </a:solidFill>
              <a:effectLst/>
              <a:latin typeface="+mn-lt"/>
              <a:ea typeface="+mn-ea"/>
              <a:cs typeface="+mn-cs"/>
            </a:rPr>
            <a:t>ポイント上回っています。</a:t>
          </a:r>
          <a:endParaRPr lang="ja-JP" altLang="ja-JP" sz="780">
            <a:effectLst/>
          </a:endParaRPr>
        </a:p>
        <a:p>
          <a:pPr eaLnBrk="1" fontAlgn="auto" latinLnBrk="0" hangingPunct="1"/>
          <a:r>
            <a:rPr kumimoji="1" lang="ja-JP" altLang="en-US" sz="780">
              <a:solidFill>
                <a:schemeClr val="dk1"/>
              </a:solidFill>
              <a:effectLst/>
              <a:latin typeface="+mn-lt"/>
              <a:ea typeface="+mn-ea"/>
              <a:cs typeface="+mn-cs"/>
            </a:rPr>
            <a:t>・今後は，平成</a:t>
          </a:r>
          <a:r>
            <a:rPr kumimoji="1" lang="en-US" altLang="ja-JP" sz="780">
              <a:solidFill>
                <a:schemeClr val="dk1"/>
              </a:solidFill>
              <a:effectLst/>
              <a:latin typeface="+mn-lt"/>
              <a:ea typeface="+mn-ea"/>
              <a:cs typeface="+mn-cs"/>
            </a:rPr>
            <a:t>30</a:t>
          </a:r>
          <a:r>
            <a:rPr kumimoji="1" lang="ja-JP" altLang="en-US" sz="780">
              <a:solidFill>
                <a:schemeClr val="dk1"/>
              </a:solidFill>
              <a:effectLst/>
              <a:latin typeface="+mn-lt"/>
              <a:ea typeface="+mn-ea"/>
              <a:cs typeface="+mn-cs"/>
            </a:rPr>
            <a:t>年</a:t>
          </a:r>
          <a:r>
            <a:rPr kumimoji="1" lang="en-US" altLang="ja-JP" sz="780">
              <a:solidFill>
                <a:schemeClr val="dk1"/>
              </a:solidFill>
              <a:effectLst/>
              <a:latin typeface="+mn-lt"/>
              <a:ea typeface="+mn-ea"/>
              <a:cs typeface="+mn-cs"/>
            </a:rPr>
            <a:t>7</a:t>
          </a:r>
          <a:r>
            <a:rPr kumimoji="1" lang="ja-JP" altLang="en-US" sz="780">
              <a:solidFill>
                <a:schemeClr val="dk1"/>
              </a:solidFill>
              <a:effectLst/>
              <a:latin typeface="+mn-lt"/>
              <a:ea typeface="+mn-ea"/>
              <a:cs typeface="+mn-cs"/>
            </a:rPr>
            <a:t>月豪雨災害の影響や，国の</a:t>
          </a:r>
          <a:r>
            <a:rPr kumimoji="1" lang="en-US" altLang="ja-JP" sz="780">
              <a:solidFill>
                <a:schemeClr val="dk1"/>
              </a:solidFill>
              <a:effectLst/>
              <a:latin typeface="+mn-lt"/>
              <a:ea typeface="+mn-ea"/>
              <a:cs typeface="+mn-cs"/>
            </a:rPr>
            <a:t>3</a:t>
          </a:r>
          <a:r>
            <a:rPr kumimoji="1" lang="ja-JP" altLang="en-US" sz="780">
              <a:solidFill>
                <a:schemeClr val="dk1"/>
              </a:solidFill>
              <a:effectLst/>
              <a:latin typeface="+mn-lt"/>
              <a:ea typeface="+mn-ea"/>
              <a:cs typeface="+mn-cs"/>
            </a:rPr>
            <a:t>次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79</xdr:row>
      <xdr:rowOff>151493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30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6307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102507</xdr:rowOff>
    </xdr:from>
    <xdr:to>
      <xdr:col>15</xdr:col>
      <xdr:colOff>98425</xdr:colOff>
      <xdr:row>80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647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102507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980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51707</xdr:rowOff>
    </xdr:from>
    <xdr:to>
      <xdr:col>11</xdr:col>
      <xdr:colOff>60325</xdr:colOff>
      <xdr:row>79</xdr:row>
      <xdr:rowOff>153307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138084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 社会保障関係費の増嵩に伴う補助費等の増加により，</a:t>
          </a:r>
          <a:r>
            <a:rPr kumimoji="1" lang="ja-JP" altLang="ja-JP" sz="900" b="0" i="0" baseline="0">
              <a:solidFill>
                <a:schemeClr val="dk1"/>
              </a:solidFill>
              <a:effectLst/>
              <a:latin typeface="+mn-lt"/>
              <a:ea typeface="+mn-ea"/>
              <a:cs typeface="+mn-cs"/>
            </a:rPr>
            <a:t>公債費以外の経費の経常経費充当一般財源等は増加傾向にあります。（</a:t>
          </a:r>
          <a:r>
            <a:rPr kumimoji="1" lang="en-US" altLang="ja-JP" sz="900" b="0" i="0" baseline="0">
              <a:solidFill>
                <a:schemeClr val="dk1"/>
              </a:solidFill>
              <a:effectLst/>
              <a:latin typeface="+mn-lt"/>
              <a:ea typeface="+mn-ea"/>
              <a:cs typeface="+mn-cs"/>
            </a:rPr>
            <a:t>H27</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4,249</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H28</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4,275</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H29</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3,952</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H30</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3,991</a:t>
          </a:r>
          <a:r>
            <a:rPr kumimoji="1" lang="ja-JP" altLang="ja-JP" sz="900" b="0" i="0" baseline="0">
              <a:solidFill>
                <a:schemeClr val="dk1"/>
              </a:solidFill>
              <a:effectLst/>
              <a:latin typeface="+mn-lt"/>
              <a:ea typeface="+mn-ea"/>
              <a:cs typeface="+mn-cs"/>
            </a:rPr>
            <a:t>億円</a:t>
          </a:r>
          <a:r>
            <a:rPr kumimoji="1" lang="ja-JP" altLang="en-US"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a:t>
          </a:r>
          <a:r>
            <a:rPr kumimoji="1" lang="ja-JP" altLang="en-US" sz="900" b="0" i="0" baseline="0">
              <a:solidFill>
                <a:schemeClr val="dk1"/>
              </a:solidFill>
              <a:effectLst/>
              <a:latin typeface="+mn-lt"/>
              <a:ea typeface="+mn-ea"/>
              <a:cs typeface="+mn-cs"/>
            </a:rPr>
            <a:t>元：</a:t>
          </a:r>
          <a:r>
            <a:rPr kumimoji="1" lang="en-US" altLang="ja-JP" sz="900" b="0" i="0" baseline="0">
              <a:solidFill>
                <a:schemeClr val="dk1"/>
              </a:solidFill>
              <a:effectLst/>
              <a:latin typeface="+mn-lt"/>
              <a:ea typeface="+mn-ea"/>
              <a:cs typeface="+mn-cs"/>
            </a:rPr>
            <a:t>4,001</a:t>
          </a:r>
          <a:r>
            <a:rPr kumimoji="1" lang="ja-JP" altLang="en-US" sz="900" b="0" i="0" baseline="0">
              <a:solidFill>
                <a:schemeClr val="dk1"/>
              </a:solidFill>
              <a:effectLst/>
              <a:latin typeface="+mn-lt"/>
              <a:ea typeface="+mn-ea"/>
              <a:cs typeface="+mn-cs"/>
            </a:rPr>
            <a:t>億円</a:t>
          </a:r>
          <a:r>
            <a:rPr kumimoji="1" lang="ja-JP" altLang="ja-JP" sz="900" b="0" i="0" baseline="0">
              <a:solidFill>
                <a:schemeClr val="dk1"/>
              </a:solidFill>
              <a:effectLst/>
              <a:latin typeface="+mn-lt"/>
              <a:ea typeface="+mn-ea"/>
              <a:cs typeface="+mn-cs"/>
            </a:rPr>
            <a:t>）</a:t>
          </a:r>
          <a:endParaRPr lang="ja-JP" altLang="ja-JP" sz="900">
            <a:solidFill>
              <a:srgbClr val="FF0000"/>
            </a:solidFill>
            <a:effectLst/>
          </a:endParaRPr>
        </a:p>
        <a:p>
          <a:pPr eaLnBrk="1" fontAlgn="auto" latinLnBrk="0" hangingPunct="1"/>
          <a:r>
            <a:rPr kumimoji="1" lang="ja-JP" altLang="ja-JP" sz="900" b="0" i="0" baseline="0">
              <a:solidFill>
                <a:schemeClr val="tx1"/>
              </a:solidFill>
              <a:effectLst/>
              <a:latin typeface="+mn-lt"/>
              <a:ea typeface="+mn-ea"/>
              <a:cs typeface="+mn-cs"/>
            </a:rPr>
            <a:t>・ </a:t>
          </a:r>
          <a:r>
            <a:rPr kumimoji="1" lang="en-US" altLang="ja-JP" sz="900" b="0" i="0" baseline="0">
              <a:solidFill>
                <a:schemeClr val="tx1"/>
              </a:solidFill>
              <a:effectLst/>
              <a:latin typeface="+mn-lt"/>
              <a:ea typeface="+mn-ea"/>
              <a:cs typeface="+mn-cs"/>
            </a:rPr>
            <a:t>R</a:t>
          </a:r>
          <a:r>
            <a:rPr kumimoji="1" lang="ja-JP" altLang="en-US" sz="900" b="0" i="0" baseline="0">
              <a:solidFill>
                <a:schemeClr val="tx1"/>
              </a:solidFill>
              <a:effectLst/>
              <a:latin typeface="+mn-lt"/>
              <a:ea typeface="+mn-ea"/>
              <a:cs typeface="+mn-cs"/>
            </a:rPr>
            <a:t>元</a:t>
          </a:r>
          <a:r>
            <a:rPr kumimoji="1" lang="ja-JP" altLang="ja-JP" sz="900" b="0" i="0" baseline="0">
              <a:solidFill>
                <a:schemeClr val="tx1"/>
              </a:solidFill>
              <a:effectLst/>
              <a:latin typeface="+mn-lt"/>
              <a:ea typeface="+mn-ea"/>
              <a:cs typeface="+mn-cs"/>
            </a:rPr>
            <a:t>年度は，経常経費充当一般財源（公債費以外）が</a:t>
          </a:r>
          <a:r>
            <a:rPr kumimoji="1" lang="ja-JP" altLang="en-US" sz="900" b="0" i="0" baseline="0">
              <a:solidFill>
                <a:schemeClr val="tx1"/>
              </a:solidFill>
              <a:effectLst/>
              <a:latin typeface="+mn-lt"/>
              <a:ea typeface="+mn-ea"/>
              <a:cs typeface="+mn-cs"/>
            </a:rPr>
            <a:t>増加するとともに</a:t>
          </a:r>
          <a:r>
            <a:rPr kumimoji="1" lang="ja-JP" altLang="ja-JP" sz="900" b="0" i="0" baseline="0">
              <a:solidFill>
                <a:schemeClr val="tx1"/>
              </a:solidFill>
              <a:effectLst/>
              <a:latin typeface="+mn-lt"/>
              <a:ea typeface="+mn-ea"/>
              <a:cs typeface="+mn-cs"/>
            </a:rPr>
            <a:t>，経常一般財源等が</a:t>
          </a:r>
          <a:r>
            <a:rPr kumimoji="1" lang="ja-JP" altLang="en-US" sz="900">
              <a:solidFill>
                <a:schemeClr val="tx1"/>
              </a:solidFill>
              <a:effectLst/>
              <a:latin typeface="+mn-lt"/>
              <a:ea typeface="+mn-ea"/>
              <a:cs typeface="+mn-cs"/>
            </a:rPr>
            <a:t>普通交付税</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臨時財政対策債</a:t>
          </a:r>
          <a:r>
            <a:rPr kumimoji="1" lang="ja-JP" altLang="ja-JP" sz="900">
              <a:solidFill>
                <a:schemeClr val="tx1"/>
              </a:solidFill>
              <a:effectLst/>
              <a:latin typeface="+mn-lt"/>
              <a:ea typeface="+mn-ea"/>
              <a:cs typeface="+mn-cs"/>
            </a:rPr>
            <a:t>の</a:t>
          </a:r>
          <a:r>
            <a:rPr kumimoji="1" lang="ja-JP" altLang="en-US" sz="900">
              <a:solidFill>
                <a:schemeClr val="tx1"/>
              </a:solidFill>
              <a:effectLst/>
              <a:latin typeface="+mn-lt"/>
              <a:ea typeface="+mn-ea"/>
              <a:cs typeface="+mn-cs"/>
            </a:rPr>
            <a:t>減</a:t>
          </a:r>
          <a:r>
            <a:rPr kumimoji="1" lang="ja-JP" altLang="ja-JP" sz="900">
              <a:solidFill>
                <a:schemeClr val="tx1"/>
              </a:solidFill>
              <a:effectLst/>
              <a:latin typeface="+mn-lt"/>
              <a:ea typeface="+mn-ea"/>
              <a:cs typeface="+mn-cs"/>
            </a:rPr>
            <a:t>などにより</a:t>
          </a:r>
          <a:r>
            <a:rPr kumimoji="1" lang="ja-JP" altLang="en-US" sz="900">
              <a:solidFill>
                <a:schemeClr val="tx1"/>
              </a:solidFill>
              <a:effectLst/>
              <a:latin typeface="+mn-lt"/>
              <a:ea typeface="+mn-ea"/>
              <a:cs typeface="+mn-cs"/>
            </a:rPr>
            <a:t>減少</a:t>
          </a:r>
          <a:r>
            <a:rPr kumimoji="1" lang="ja-JP" altLang="ja-JP" sz="900">
              <a:solidFill>
                <a:schemeClr val="tx1"/>
              </a:solidFill>
              <a:effectLst/>
              <a:latin typeface="+mn-lt"/>
              <a:ea typeface="+mn-ea"/>
              <a:cs typeface="+mn-cs"/>
            </a:rPr>
            <a:t>していることから，</a:t>
          </a:r>
          <a:r>
            <a:rPr kumimoji="1" lang="en-US" altLang="ja-JP" sz="900" b="0" i="0" baseline="0">
              <a:solidFill>
                <a:schemeClr val="tx1"/>
              </a:solidFill>
              <a:effectLst/>
              <a:latin typeface="+mn-lt"/>
              <a:ea typeface="+mn-ea"/>
              <a:cs typeface="+mn-cs"/>
            </a:rPr>
            <a:t>H30</a:t>
          </a:r>
          <a:r>
            <a:rPr kumimoji="1" lang="ja-JP" altLang="ja-JP" sz="900" b="0" i="0" baseline="0">
              <a:solidFill>
                <a:schemeClr val="tx1"/>
              </a:solidFill>
              <a:effectLst/>
              <a:latin typeface="+mn-lt"/>
              <a:ea typeface="+mn-ea"/>
              <a:cs typeface="+mn-cs"/>
            </a:rPr>
            <a:t>年度と比べ</a:t>
          </a:r>
          <a:r>
            <a:rPr kumimoji="1" lang="en-US" altLang="ja-JP" sz="900" b="0" i="0" baseline="0">
              <a:solidFill>
                <a:schemeClr val="tx1"/>
              </a:solidFill>
              <a:effectLst/>
              <a:latin typeface="+mn-lt"/>
              <a:ea typeface="+mn-ea"/>
              <a:cs typeface="+mn-cs"/>
            </a:rPr>
            <a:t>2.0</a:t>
          </a:r>
          <a:r>
            <a:rPr kumimoji="1" lang="ja-JP" altLang="ja-JP" sz="900" b="0" i="0" baseline="0">
              <a:solidFill>
                <a:schemeClr val="tx1"/>
              </a:solidFill>
              <a:effectLst/>
              <a:latin typeface="+mn-lt"/>
              <a:ea typeface="+mn-ea"/>
              <a:cs typeface="+mn-cs"/>
            </a:rPr>
            <a:t>ポイント</a:t>
          </a:r>
          <a:r>
            <a:rPr kumimoji="1" lang="ja-JP" altLang="en-US" sz="900" b="0" i="0" baseline="0">
              <a:solidFill>
                <a:schemeClr val="tx1"/>
              </a:solidFill>
              <a:effectLst/>
              <a:latin typeface="+mn-lt"/>
              <a:ea typeface="+mn-ea"/>
              <a:cs typeface="+mn-cs"/>
            </a:rPr>
            <a:t>増加したものの</a:t>
          </a:r>
          <a:r>
            <a:rPr kumimoji="1" lang="ja-JP" altLang="ja-JP" sz="900" b="0" i="0" baseline="0">
              <a:solidFill>
                <a:schemeClr val="tx1"/>
              </a:solidFill>
              <a:effectLst/>
              <a:latin typeface="+mn-lt"/>
              <a:ea typeface="+mn-ea"/>
              <a:cs typeface="+mn-cs"/>
            </a:rPr>
            <a:t>，類似団体平均より</a:t>
          </a:r>
          <a:r>
            <a:rPr kumimoji="1" lang="en-US" altLang="ja-JP" sz="900" b="0" i="0" baseline="0">
              <a:solidFill>
                <a:schemeClr val="tx1"/>
              </a:solidFill>
              <a:effectLst/>
              <a:latin typeface="+mn-lt"/>
              <a:ea typeface="+mn-ea"/>
              <a:cs typeface="+mn-cs"/>
            </a:rPr>
            <a:t>3.5</a:t>
          </a:r>
          <a:r>
            <a:rPr kumimoji="1" lang="ja-JP" altLang="ja-JP" sz="900" b="0" i="0" baseline="0">
              <a:solidFill>
                <a:schemeClr val="tx1"/>
              </a:solidFill>
              <a:effectLst/>
              <a:latin typeface="+mn-lt"/>
              <a:ea typeface="+mn-ea"/>
              <a:cs typeface="+mn-cs"/>
            </a:rPr>
            <a:t>ポイント下回っており，低い割合を維持しています。</a:t>
          </a:r>
          <a:endParaRPr lang="ja-JP" altLang="ja-JP" sz="9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76</xdr:row>
      <xdr:rowOff>76200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52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75</xdr:row>
      <xdr:rowOff>133350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52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133350</xdr:rowOff>
    </xdr:from>
    <xdr:to>
      <xdr:col>73</xdr:col>
      <xdr:colOff>180975</xdr:colOff>
      <xdr:row>76</xdr:row>
      <xdr:rowOff>63500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9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82550</xdr:rowOff>
    </xdr:from>
    <xdr:to>
      <xdr:col>69</xdr:col>
      <xdr:colOff>92075</xdr:colOff>
      <xdr:row>76</xdr:row>
      <xdr:rowOff>63500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94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25400</xdr:rowOff>
    </xdr:from>
    <xdr:to>
      <xdr:col>82</xdr:col>
      <xdr:colOff>158750</xdr:colOff>
      <xdr:row>76</xdr:row>
      <xdr:rowOff>127000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41927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82550</xdr:rowOff>
    </xdr:from>
    <xdr:to>
      <xdr:col>74</xdr:col>
      <xdr:colOff>31750</xdr:colOff>
      <xdr:row>76</xdr:row>
      <xdr:rowOff>12700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22877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31750</xdr:rowOff>
    </xdr:from>
    <xdr:to>
      <xdr:col>65</xdr:col>
      <xdr:colOff>53975</xdr:colOff>
      <xdr:row>75</xdr:row>
      <xdr:rowOff>133350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143527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51067</xdr:rowOff>
    </xdr:from>
    <xdr:to>
      <xdr:col>29</xdr:col>
      <xdr:colOff>127000</xdr:colOff>
      <xdr:row>16</xdr:row>
      <xdr:rowOff>53715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1892"/>
          <a:ext cx="6477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53715</xdr:rowOff>
    </xdr:from>
    <xdr:to>
      <xdr:col>26</xdr:col>
      <xdr:colOff>50800</xdr:colOff>
      <xdr:row>16</xdr:row>
      <xdr:rowOff>60439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4540"/>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100902</xdr:rowOff>
    </xdr:from>
    <xdr:to>
      <xdr:col>22</xdr:col>
      <xdr:colOff>114300</xdr:colOff>
      <xdr:row>16</xdr:row>
      <xdr:rowOff>60439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48827"/>
          <a:ext cx="698500" cy="30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100902</xdr:rowOff>
    </xdr:from>
    <xdr:to>
      <xdr:col>18</xdr:col>
      <xdr:colOff>177800</xdr:colOff>
      <xdr:row>14</xdr:row>
      <xdr:rowOff>109455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8827"/>
          <a:ext cx="698500" cy="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267</xdr:rowOff>
    </xdr:from>
    <xdr:to>
      <xdr:col>29</xdr:col>
      <xdr:colOff>177800</xdr:colOff>
      <xdr:row>16</xdr:row>
      <xdr:rowOff>101867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143794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2915</xdr:rowOff>
    </xdr:from>
    <xdr:to>
      <xdr:col>26</xdr:col>
      <xdr:colOff>101600</xdr:colOff>
      <xdr:row>16</xdr:row>
      <xdr:rowOff>104515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89292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9639</xdr:rowOff>
    </xdr:from>
    <xdr:to>
      <xdr:col>22</xdr:col>
      <xdr:colOff>165100</xdr:colOff>
      <xdr:row>16</xdr:row>
      <xdr:rowOff>111239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50102</xdr:rowOff>
    </xdr:from>
    <xdr:to>
      <xdr:col>19</xdr:col>
      <xdr:colOff>38100</xdr:colOff>
      <xdr:row>14</xdr:row>
      <xdr:rowOff>151702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161879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58655</xdr:rowOff>
    </xdr:from>
    <xdr:to>
      <xdr:col>15</xdr:col>
      <xdr:colOff>101600</xdr:colOff>
      <xdr:row>14</xdr:row>
      <xdr:rowOff>160255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0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170432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7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261721</xdr:rowOff>
    </xdr:from>
    <xdr:to>
      <xdr:col>29</xdr:col>
      <xdr:colOff>127000</xdr:colOff>
      <xdr:row>35</xdr:row>
      <xdr:rowOff>102388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29171"/>
          <a:ext cx="647700" cy="18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190627</xdr:rowOff>
    </xdr:from>
    <xdr:to>
      <xdr:col>26</xdr:col>
      <xdr:colOff>50800</xdr:colOff>
      <xdr:row>35</xdr:row>
      <xdr:rowOff>102388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58077"/>
          <a:ext cx="698500" cy="25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190627</xdr:rowOff>
    </xdr:from>
    <xdr:to>
      <xdr:col>22</xdr:col>
      <xdr:colOff>114300</xdr:colOff>
      <xdr:row>34</xdr:row>
      <xdr:rowOff>200685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58077"/>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56210</xdr:rowOff>
    </xdr:from>
    <xdr:to>
      <xdr:col>18</xdr:col>
      <xdr:colOff>177800</xdr:colOff>
      <xdr:row>34</xdr:row>
      <xdr:rowOff>200685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23660"/>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210922</xdr:rowOff>
    </xdr:from>
    <xdr:to>
      <xdr:col>29</xdr:col>
      <xdr:colOff>177800</xdr:colOff>
      <xdr:row>34</xdr:row>
      <xdr:rowOff>312522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7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55999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2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51588</xdr:rowOff>
    </xdr:from>
    <xdr:to>
      <xdr:col>26</xdr:col>
      <xdr:colOff>101600</xdr:colOff>
      <xdr:row>35</xdr:row>
      <xdr:rowOff>153188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163365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3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139827</xdr:rowOff>
    </xdr:from>
    <xdr:to>
      <xdr:col>22</xdr:col>
      <xdr:colOff>165100</xdr:colOff>
      <xdr:row>34</xdr:row>
      <xdr:rowOff>241427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251604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149885</xdr:rowOff>
    </xdr:from>
    <xdr:to>
      <xdr:col>19</xdr:col>
      <xdr:colOff>38100</xdr:colOff>
      <xdr:row>34</xdr:row>
      <xdr:rowOff>251485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1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261662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5410</xdr:rowOff>
    </xdr:from>
    <xdr:to>
      <xdr:col>15</xdr:col>
      <xdr:colOff>101600</xdr:colOff>
      <xdr:row>34</xdr:row>
      <xdr:rowOff>107010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7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117187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4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112935</xdr:rowOff>
    </xdr:from>
    <xdr:to>
      <xdr:col>24</xdr:col>
      <xdr:colOff>63500</xdr:colOff>
      <xdr:row>36</xdr:row>
      <xdr:rowOff>114421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513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112935</xdr:rowOff>
    </xdr:from>
    <xdr:to>
      <xdr:col>19</xdr:col>
      <xdr:colOff>177800</xdr:colOff>
      <xdr:row>36</xdr:row>
      <xdr:rowOff>113849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51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112078</xdr:rowOff>
    </xdr:from>
    <xdr:to>
      <xdr:col>15</xdr:col>
      <xdr:colOff>50800</xdr:colOff>
      <xdr:row>36</xdr:row>
      <xdr:rowOff>113849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1378"/>
          <a:ext cx="889000" cy="3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112078</xdr:rowOff>
    </xdr:from>
    <xdr:to>
      <xdr:col>10</xdr:col>
      <xdr:colOff>114300</xdr:colOff>
      <xdr:row>34</xdr:row>
      <xdr:rowOff>129337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137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63621</xdr:rowOff>
    </xdr:from>
    <xdr:to>
      <xdr:col>24</xdr:col>
      <xdr:colOff>114300</xdr:colOff>
      <xdr:row>36</xdr:row>
      <xdr:rowOff>165221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42048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62135</xdr:rowOff>
    </xdr:from>
    <xdr:to>
      <xdr:col>20</xdr:col>
      <xdr:colOff>38100</xdr:colOff>
      <xdr:row>36</xdr:row>
      <xdr:rowOff>163735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154862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3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63049</xdr:rowOff>
    </xdr:from>
    <xdr:to>
      <xdr:col>15</xdr:col>
      <xdr:colOff>101600</xdr:colOff>
      <xdr:row>36</xdr:row>
      <xdr:rowOff>164649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155776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61278</xdr:rowOff>
    </xdr:from>
    <xdr:to>
      <xdr:col>10</xdr:col>
      <xdr:colOff>165100</xdr:colOff>
      <xdr:row>34</xdr:row>
      <xdr:rowOff>162878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6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78537</xdr:rowOff>
    </xdr:from>
    <xdr:to>
      <xdr:col>6</xdr:col>
      <xdr:colOff>38100</xdr:colOff>
      <xdr:row>35</xdr:row>
      <xdr:rowOff>8687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25214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4094</xdr:rowOff>
    </xdr:from>
    <xdr:to>
      <xdr:col>24</xdr:col>
      <xdr:colOff>63500</xdr:colOff>
      <xdr:row>56</xdr:row>
      <xdr:rowOff>4369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605294"/>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4094</xdr:rowOff>
    </xdr:from>
    <xdr:to>
      <xdr:col>19</xdr:col>
      <xdr:colOff>177800</xdr:colOff>
      <xdr:row>56</xdr:row>
      <xdr:rowOff>82504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0529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82504</xdr:rowOff>
    </xdr:from>
    <xdr:to>
      <xdr:col>15</xdr:col>
      <xdr:colOff>50800</xdr:colOff>
      <xdr:row>56</xdr:row>
      <xdr:rowOff>99147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8370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74229</xdr:rowOff>
    </xdr:from>
    <xdr:to>
      <xdr:col>10</xdr:col>
      <xdr:colOff>114300</xdr:colOff>
      <xdr:row>56</xdr:row>
      <xdr:rowOff>99147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67542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125019</xdr:rowOff>
    </xdr:from>
    <xdr:to>
      <xdr:col>24</xdr:col>
      <xdr:colOff>114300</xdr:colOff>
      <xdr:row>56</xdr:row>
      <xdr:rowOff>55169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103446</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124744</xdr:rowOff>
    </xdr:from>
    <xdr:to>
      <xdr:col>20</xdr:col>
      <xdr:colOff>38100</xdr:colOff>
      <xdr:row>56</xdr:row>
      <xdr:rowOff>54894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71421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32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31704</xdr:rowOff>
    </xdr:from>
    <xdr:to>
      <xdr:col>15</xdr:col>
      <xdr:colOff>101600</xdr:colOff>
      <xdr:row>56</xdr:row>
      <xdr:rowOff>133304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124431</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7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48347</xdr:rowOff>
    </xdr:from>
    <xdr:to>
      <xdr:col>10</xdr:col>
      <xdr:colOff>165100</xdr:colOff>
      <xdr:row>56</xdr:row>
      <xdr:rowOff>149947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141074</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4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23429</xdr:rowOff>
    </xdr:from>
    <xdr:to>
      <xdr:col>6</xdr:col>
      <xdr:colOff>38100</xdr:colOff>
      <xdr:row>56</xdr:row>
      <xdr:rowOff>125029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116156</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71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30099</xdr:rowOff>
    </xdr:from>
    <xdr:to>
      <xdr:col>24</xdr:col>
      <xdr:colOff>63500</xdr:colOff>
      <xdr:row>76</xdr:row>
      <xdr:rowOff>89536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6029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30099</xdr:rowOff>
    </xdr:from>
    <xdr:to>
      <xdr:col>19</xdr:col>
      <xdr:colOff>177800</xdr:colOff>
      <xdr:row>76</xdr:row>
      <xdr:rowOff>61849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6029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61849</xdr:rowOff>
    </xdr:from>
    <xdr:to>
      <xdr:col>15</xdr:col>
      <xdr:colOff>50800</xdr:colOff>
      <xdr:row>76</xdr:row>
      <xdr:rowOff>96520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09204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96520</xdr:rowOff>
    </xdr:from>
    <xdr:to>
      <xdr:col>10</xdr:col>
      <xdr:colOff>114300</xdr:colOff>
      <xdr:row>76</xdr:row>
      <xdr:rowOff>112522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267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38736</xdr:rowOff>
    </xdr:from>
    <xdr:to>
      <xdr:col>24</xdr:col>
      <xdr:colOff>114300</xdr:colOff>
      <xdr:row>76</xdr:row>
      <xdr:rowOff>140336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61612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150749</xdr:rowOff>
    </xdr:from>
    <xdr:to>
      <xdr:col>20</xdr:col>
      <xdr:colOff>38100</xdr:colOff>
      <xdr:row>76</xdr:row>
      <xdr:rowOff>80899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97426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7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11049</xdr:rowOff>
    </xdr:from>
    <xdr:to>
      <xdr:col>15</xdr:col>
      <xdr:colOff>101600</xdr:colOff>
      <xdr:row>76</xdr:row>
      <xdr:rowOff>112649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129176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8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45720</xdr:rowOff>
    </xdr:from>
    <xdr:to>
      <xdr:col>10</xdr:col>
      <xdr:colOff>165100</xdr:colOff>
      <xdr:row>76</xdr:row>
      <xdr:rowOff>147320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163847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61722</xdr:rowOff>
    </xdr:from>
    <xdr:to>
      <xdr:col>6</xdr:col>
      <xdr:colOff>38100</xdr:colOff>
      <xdr:row>76</xdr:row>
      <xdr:rowOff>163322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8399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169163</xdr:rowOff>
    </xdr:from>
    <xdr:to>
      <xdr:col>24</xdr:col>
      <xdr:colOff>63500</xdr:colOff>
      <xdr:row>95</xdr:row>
      <xdr:rowOff>122682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285463"/>
          <a:ext cx="838200" cy="1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169163</xdr:rowOff>
    </xdr:from>
    <xdr:to>
      <xdr:col>19</xdr:col>
      <xdr:colOff>177800</xdr:colOff>
      <xdr:row>95</xdr:row>
      <xdr:rowOff>28194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285463"/>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9652</xdr:rowOff>
    </xdr:from>
    <xdr:to>
      <xdr:col>15</xdr:col>
      <xdr:colOff>50800</xdr:colOff>
      <xdr:row>95</xdr:row>
      <xdr:rowOff>28194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297402"/>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4572</xdr:rowOff>
    </xdr:from>
    <xdr:to>
      <xdr:col>10</xdr:col>
      <xdr:colOff>114300</xdr:colOff>
      <xdr:row>95</xdr:row>
      <xdr:rowOff>9652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29232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71882</xdr:rowOff>
    </xdr:from>
    <xdr:to>
      <xdr:col>24</xdr:col>
      <xdr:colOff>114300</xdr:colOff>
      <xdr:row>96</xdr:row>
      <xdr:rowOff>2032</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3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94759</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21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118363</xdr:rowOff>
    </xdr:from>
    <xdr:to>
      <xdr:col>20</xdr:col>
      <xdr:colOff>38100</xdr:colOff>
      <xdr:row>95</xdr:row>
      <xdr:rowOff>48513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65040</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0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148844</xdr:rowOff>
    </xdr:from>
    <xdr:to>
      <xdr:col>15</xdr:col>
      <xdr:colOff>101600</xdr:colOff>
      <xdr:row>95</xdr:row>
      <xdr:rowOff>78994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2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95521</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0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130302</xdr:rowOff>
    </xdr:from>
    <xdr:to>
      <xdr:col>10</xdr:col>
      <xdr:colOff>165100</xdr:colOff>
      <xdr:row>95</xdr:row>
      <xdr:rowOff>60452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76979</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0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125222</xdr:rowOff>
    </xdr:from>
    <xdr:to>
      <xdr:col>6</xdr:col>
      <xdr:colOff>38100</xdr:colOff>
      <xdr:row>95</xdr:row>
      <xdr:rowOff>55372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2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71899</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01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31033</xdr:rowOff>
    </xdr:from>
    <xdr:to>
      <xdr:col>55</xdr:col>
      <xdr:colOff>0</xdr:colOff>
      <xdr:row>36</xdr:row>
      <xdr:rowOff>72687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03233"/>
          <a:ext cx="8382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55477</xdr:rowOff>
    </xdr:from>
    <xdr:to>
      <xdr:col>50</xdr:col>
      <xdr:colOff>114300</xdr:colOff>
      <xdr:row>36</xdr:row>
      <xdr:rowOff>72687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56227"/>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55477</xdr:rowOff>
    </xdr:from>
    <xdr:to>
      <xdr:col>45</xdr:col>
      <xdr:colOff>177800</xdr:colOff>
      <xdr:row>36</xdr:row>
      <xdr:rowOff>38545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56227"/>
          <a:ext cx="889000" cy="1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38545</xdr:rowOff>
    </xdr:from>
    <xdr:to>
      <xdr:col>41</xdr:col>
      <xdr:colOff>50800</xdr:colOff>
      <xdr:row>36</xdr:row>
      <xdr:rowOff>51526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10745"/>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151683</xdr:rowOff>
    </xdr:from>
    <xdr:to>
      <xdr:col>55</xdr:col>
      <xdr:colOff>50800</xdr:colOff>
      <xdr:row>36</xdr:row>
      <xdr:rowOff>81833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3110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0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21887</xdr:rowOff>
    </xdr:from>
    <xdr:to>
      <xdr:col>50</xdr:col>
      <xdr:colOff>165100</xdr:colOff>
      <xdr:row>36</xdr:row>
      <xdr:rowOff>123487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140014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9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4677</xdr:rowOff>
    </xdr:from>
    <xdr:to>
      <xdr:col>46</xdr:col>
      <xdr:colOff>38100</xdr:colOff>
      <xdr:row>35</xdr:row>
      <xdr:rowOff>106277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122804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7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159195</xdr:rowOff>
    </xdr:from>
    <xdr:to>
      <xdr:col>41</xdr:col>
      <xdr:colOff>101600</xdr:colOff>
      <xdr:row>36</xdr:row>
      <xdr:rowOff>89345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105872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726</xdr:rowOff>
    </xdr:from>
    <xdr:to>
      <xdr:col>36</xdr:col>
      <xdr:colOff>165100</xdr:colOff>
      <xdr:row>36</xdr:row>
      <xdr:rowOff>102326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118853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136347</xdr:rowOff>
    </xdr:from>
    <xdr:to>
      <xdr:col>55</xdr:col>
      <xdr:colOff>0</xdr:colOff>
      <xdr:row>57</xdr:row>
      <xdr:rowOff>122544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37547"/>
          <a:ext cx="838200" cy="15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117058</xdr:rowOff>
    </xdr:from>
    <xdr:to>
      <xdr:col>50</xdr:col>
      <xdr:colOff>114300</xdr:colOff>
      <xdr:row>57</xdr:row>
      <xdr:rowOff>122544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8897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117058</xdr:rowOff>
    </xdr:from>
    <xdr:to>
      <xdr:col>45</xdr:col>
      <xdr:colOff>177800</xdr:colOff>
      <xdr:row>57</xdr:row>
      <xdr:rowOff>117080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8970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56479</xdr:rowOff>
    </xdr:from>
    <xdr:to>
      <xdr:col>41</xdr:col>
      <xdr:colOff>50800</xdr:colOff>
      <xdr:row>57</xdr:row>
      <xdr:rowOff>117080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29129"/>
          <a:ext cx="8890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109208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85547</xdr:rowOff>
    </xdr:from>
    <xdr:to>
      <xdr:col>55</xdr:col>
      <xdr:colOff>50800</xdr:colOff>
      <xdr:row>57</xdr:row>
      <xdr:rowOff>15697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108424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5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71744</xdr:rowOff>
    </xdr:from>
    <xdr:to>
      <xdr:col>50</xdr:col>
      <xdr:colOff>165100</xdr:colOff>
      <xdr:row>58</xdr:row>
      <xdr:rowOff>1894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164471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9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66258</xdr:rowOff>
    </xdr:from>
    <xdr:to>
      <xdr:col>46</xdr:col>
      <xdr:colOff>38100</xdr:colOff>
      <xdr:row>57</xdr:row>
      <xdr:rowOff>167858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158985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66280</xdr:rowOff>
    </xdr:from>
    <xdr:to>
      <xdr:col>41</xdr:col>
      <xdr:colOff>101600</xdr:colOff>
      <xdr:row>57</xdr:row>
      <xdr:rowOff>167880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159007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5679</xdr:rowOff>
    </xdr:from>
    <xdr:to>
      <xdr:col>36</xdr:col>
      <xdr:colOff>165100</xdr:colOff>
      <xdr:row>57</xdr:row>
      <xdr:rowOff>107279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17647</xdr:rowOff>
    </xdr:from>
    <xdr:to>
      <xdr:col>55</xdr:col>
      <xdr:colOff>0</xdr:colOff>
      <xdr:row>77</xdr:row>
      <xdr:rowOff>158655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19297"/>
          <a:ext cx="838200" cy="1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125907</xdr:rowOff>
    </xdr:from>
    <xdr:to>
      <xdr:col>50</xdr:col>
      <xdr:colOff>114300</xdr:colOff>
      <xdr:row>77</xdr:row>
      <xdr:rowOff>158655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32755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125907</xdr:rowOff>
    </xdr:from>
    <xdr:to>
      <xdr:col>45</xdr:col>
      <xdr:colOff>177800</xdr:colOff>
      <xdr:row>77</xdr:row>
      <xdr:rowOff>136347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2755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109086</xdr:rowOff>
    </xdr:from>
    <xdr:to>
      <xdr:col>41</xdr:col>
      <xdr:colOff>50800</xdr:colOff>
      <xdr:row>77</xdr:row>
      <xdr:rowOff>136347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10736"/>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138297</xdr:rowOff>
    </xdr:from>
    <xdr:to>
      <xdr:col>55</xdr:col>
      <xdr:colOff>50800</xdr:colOff>
      <xdr:row>77</xdr:row>
      <xdr:rowOff>68447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161174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107855</xdr:rowOff>
    </xdr:from>
    <xdr:to>
      <xdr:col>50</xdr:col>
      <xdr:colOff>165100</xdr:colOff>
      <xdr:row>78</xdr:row>
      <xdr:rowOff>38005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29132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4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75107</xdr:rowOff>
    </xdr:from>
    <xdr:to>
      <xdr:col>46</xdr:col>
      <xdr:colOff>38100</xdr:colOff>
      <xdr:row>78</xdr:row>
      <xdr:rowOff>5257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21784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85547</xdr:rowOff>
    </xdr:from>
    <xdr:to>
      <xdr:col>41</xdr:col>
      <xdr:colOff>101600</xdr:colOff>
      <xdr:row>78</xdr:row>
      <xdr:rowOff>15697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32224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58286</xdr:rowOff>
    </xdr:from>
    <xdr:to>
      <xdr:col>36</xdr:col>
      <xdr:colOff>165100</xdr:colOff>
      <xdr:row>77</xdr:row>
      <xdr:rowOff>159886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4963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69977</xdr:rowOff>
    </xdr:from>
    <xdr:to>
      <xdr:col>55</xdr:col>
      <xdr:colOff>0</xdr:colOff>
      <xdr:row>99</xdr:row>
      <xdr:rowOff>35961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72077"/>
          <a:ext cx="838200" cy="1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46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22885</xdr:rowOff>
    </xdr:from>
    <xdr:to>
      <xdr:col>50</xdr:col>
      <xdr:colOff>114300</xdr:colOff>
      <xdr:row>99</xdr:row>
      <xdr:rowOff>35961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99643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6517</xdr:rowOff>
    </xdr:from>
    <xdr:to>
      <xdr:col>45</xdr:col>
      <xdr:colOff>177800</xdr:colOff>
      <xdr:row>99</xdr:row>
      <xdr:rowOff>22885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980067"/>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27484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48535</xdr:rowOff>
    </xdr:from>
    <xdr:to>
      <xdr:col>41</xdr:col>
      <xdr:colOff>50800</xdr:colOff>
      <xdr:row>99</xdr:row>
      <xdr:rowOff>6517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50635"/>
          <a:ext cx="889000" cy="1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52036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19177</xdr:rowOff>
    </xdr:from>
    <xdr:to>
      <xdr:col>55</xdr:col>
      <xdr:colOff>50800</xdr:colOff>
      <xdr:row>98</xdr:row>
      <xdr:rowOff>120777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169054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156611</xdr:rowOff>
    </xdr:from>
    <xdr:to>
      <xdr:col>50</xdr:col>
      <xdr:colOff>165100</xdr:colOff>
      <xdr:row>99</xdr:row>
      <xdr:rowOff>86761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99</xdr:row>
      <xdr:rowOff>77888</xdr:rowOff>
    </xdr:from>
    <xdr:ext cx="469744"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91728" y="170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143535</xdr:rowOff>
    </xdr:from>
    <xdr:to>
      <xdr:col>46</xdr:col>
      <xdr:colOff>38100</xdr:colOff>
      <xdr:row>99</xdr:row>
      <xdr:rowOff>73685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64812</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15428" y="170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127167</xdr:rowOff>
    </xdr:from>
    <xdr:to>
      <xdr:col>41</xdr:col>
      <xdr:colOff>101600</xdr:colOff>
      <xdr:row>99</xdr:row>
      <xdr:rowOff>57317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48444</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26428" y="1702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169185</xdr:rowOff>
    </xdr:from>
    <xdr:to>
      <xdr:col>36</xdr:col>
      <xdr:colOff>165100</xdr:colOff>
      <xdr:row>98</xdr:row>
      <xdr:rowOff>99335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115862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2426</xdr:rowOff>
    </xdr:from>
    <xdr:to>
      <xdr:col>85</xdr:col>
      <xdr:colOff>127000</xdr:colOff>
      <xdr:row>37</xdr:row>
      <xdr:rowOff>6960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346076"/>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6960</xdr:rowOff>
    </xdr:from>
    <xdr:to>
      <xdr:col>81</xdr:col>
      <xdr:colOff>50800</xdr:colOff>
      <xdr:row>38</xdr:row>
      <xdr:rowOff>163703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350610"/>
          <a:ext cx="889000" cy="3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163703</xdr:rowOff>
    </xdr:from>
    <xdr:to>
      <xdr:col>76</xdr:col>
      <xdr:colOff>114300</xdr:colOff>
      <xdr:row>39</xdr:row>
      <xdr:rowOff>635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7880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xdr:rowOff>
    </xdr:from>
    <xdr:to>
      <xdr:col>71</xdr:col>
      <xdr:colOff>177800</xdr:colOff>
      <xdr:row>39</xdr:row>
      <xdr:rowOff>6731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8718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123076</xdr:rowOff>
    </xdr:from>
    <xdr:to>
      <xdr:col>85</xdr:col>
      <xdr:colOff>177800</xdr:colOff>
      <xdr:row>37</xdr:row>
      <xdr:rowOff>53226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145953</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1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127610</xdr:rowOff>
    </xdr:from>
    <xdr:to>
      <xdr:col>81</xdr:col>
      <xdr:colOff>101600</xdr:colOff>
      <xdr:row>37</xdr:row>
      <xdr:rowOff>57760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74287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0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112903</xdr:rowOff>
    </xdr:from>
    <xdr:to>
      <xdr:col>76</xdr:col>
      <xdr:colOff>165100</xdr:colOff>
      <xdr:row>39</xdr:row>
      <xdr:rowOff>43053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34180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121285</xdr:rowOff>
    </xdr:from>
    <xdr:to>
      <xdr:col>72</xdr:col>
      <xdr:colOff>38100</xdr:colOff>
      <xdr:row>39</xdr:row>
      <xdr:rowOff>51435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42562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127381</xdr:rowOff>
    </xdr:from>
    <xdr:to>
      <xdr:col>67</xdr:col>
      <xdr:colOff>101600</xdr:colOff>
      <xdr:row>39</xdr:row>
      <xdr:rowOff>57531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48658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12370</xdr:rowOff>
    </xdr:from>
    <xdr:to>
      <xdr:col>85</xdr:col>
      <xdr:colOff>127000</xdr:colOff>
      <xdr:row>75</xdr:row>
      <xdr:rowOff>36961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871120"/>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124482</xdr:rowOff>
    </xdr:from>
    <xdr:to>
      <xdr:col>81</xdr:col>
      <xdr:colOff>50800</xdr:colOff>
      <xdr:row>75</xdr:row>
      <xdr:rowOff>12370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11782"/>
          <a:ext cx="8890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112660</xdr:rowOff>
    </xdr:from>
    <xdr:to>
      <xdr:col>76</xdr:col>
      <xdr:colOff>114300</xdr:colOff>
      <xdr:row>74</xdr:row>
      <xdr:rowOff>124482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799960"/>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112660</xdr:rowOff>
    </xdr:from>
    <xdr:to>
      <xdr:col>71</xdr:col>
      <xdr:colOff>177800</xdr:colOff>
      <xdr:row>74</xdr:row>
      <xdr:rowOff>120465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79996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157611</xdr:rowOff>
    </xdr:from>
    <xdr:to>
      <xdr:col>85</xdr:col>
      <xdr:colOff>177800</xdr:colOff>
      <xdr:row>75</xdr:row>
      <xdr:rowOff>87761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9038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133020</xdr:rowOff>
    </xdr:from>
    <xdr:to>
      <xdr:col>81</xdr:col>
      <xdr:colOff>101600</xdr:colOff>
      <xdr:row>75</xdr:row>
      <xdr:rowOff>63170</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79697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73682</xdr:rowOff>
    </xdr:from>
    <xdr:to>
      <xdr:col>76</xdr:col>
      <xdr:colOff>165100</xdr:colOff>
      <xdr:row>75</xdr:row>
      <xdr:rowOff>3832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20359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61860</xdr:rowOff>
    </xdr:from>
    <xdr:to>
      <xdr:col>72</xdr:col>
      <xdr:colOff>38100</xdr:colOff>
      <xdr:row>74</xdr:row>
      <xdr:rowOff>163460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7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69665</xdr:rowOff>
    </xdr:from>
    <xdr:to>
      <xdr:col>67</xdr:col>
      <xdr:colOff>101600</xdr:colOff>
      <xdr:row>74</xdr:row>
      <xdr:rowOff>171265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27068</xdr:rowOff>
    </xdr:from>
    <xdr:to>
      <xdr:col>85</xdr:col>
      <xdr:colOff>127000</xdr:colOff>
      <xdr:row>98</xdr:row>
      <xdr:rowOff>41036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6829168"/>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76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34956</xdr:rowOff>
    </xdr:from>
    <xdr:to>
      <xdr:col>81</xdr:col>
      <xdr:colOff>50800</xdr:colOff>
      <xdr:row>98</xdr:row>
      <xdr:rowOff>41036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37056"/>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34956</xdr:rowOff>
    </xdr:from>
    <xdr:to>
      <xdr:col>76</xdr:col>
      <xdr:colOff>114300</xdr:colOff>
      <xdr:row>98</xdr:row>
      <xdr:rowOff>51095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37056"/>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10610</xdr:rowOff>
    </xdr:from>
    <xdr:to>
      <xdr:col>71</xdr:col>
      <xdr:colOff>177800</xdr:colOff>
      <xdr:row>98</xdr:row>
      <xdr:rowOff>51095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812710"/>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147718</xdr:rowOff>
    </xdr:from>
    <xdr:to>
      <xdr:col>85</xdr:col>
      <xdr:colOff>177800</xdr:colOff>
      <xdr:row>98</xdr:row>
      <xdr:rowOff>77868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7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107095</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5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161686</xdr:rowOff>
    </xdr:from>
    <xdr:to>
      <xdr:col>81</xdr:col>
      <xdr:colOff>101600</xdr:colOff>
      <xdr:row>98</xdr:row>
      <xdr:rowOff>91836</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82963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8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155606</xdr:rowOff>
    </xdr:from>
    <xdr:to>
      <xdr:col>76</xdr:col>
      <xdr:colOff>165100</xdr:colOff>
      <xdr:row>98</xdr:row>
      <xdr:rowOff>85756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76883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295</xdr:rowOff>
    </xdr:from>
    <xdr:to>
      <xdr:col>72</xdr:col>
      <xdr:colOff>38100</xdr:colOff>
      <xdr:row>98</xdr:row>
      <xdr:rowOff>101895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93022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131260</xdr:rowOff>
    </xdr:from>
    <xdr:to>
      <xdr:col>67</xdr:col>
      <xdr:colOff>101600</xdr:colOff>
      <xdr:row>98</xdr:row>
      <xdr:rowOff>61410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52537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5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15342</xdr:rowOff>
    </xdr:from>
    <xdr:to>
      <xdr:col>116</xdr:col>
      <xdr:colOff>63500</xdr:colOff>
      <xdr:row>36</xdr:row>
      <xdr:rowOff>42774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5158842"/>
          <a:ext cx="838200" cy="10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42774</xdr:rowOff>
    </xdr:from>
    <xdr:to>
      <xdr:col>111</xdr:col>
      <xdr:colOff>177800</xdr:colOff>
      <xdr:row>36</xdr:row>
      <xdr:rowOff>73863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21497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73863</xdr:rowOff>
    </xdr:from>
    <xdr:to>
      <xdr:col>107</xdr:col>
      <xdr:colOff>50800</xdr:colOff>
      <xdr:row>37</xdr:row>
      <xdr:rowOff>130099</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246063"/>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130099</xdr:rowOff>
    </xdr:from>
    <xdr:to>
      <xdr:col>102</xdr:col>
      <xdr:colOff>114300</xdr:colOff>
      <xdr:row>38</xdr:row>
      <xdr:rowOff>26315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47374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135992</xdr:rowOff>
    </xdr:from>
    <xdr:to>
      <xdr:col>116</xdr:col>
      <xdr:colOff>114300</xdr:colOff>
      <xdr:row>30</xdr:row>
      <xdr:rowOff>66142</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1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89019</xdr:rowOff>
    </xdr:from>
    <xdr:ext cx="469744"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06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163424</xdr:rowOff>
    </xdr:from>
    <xdr:to>
      <xdr:col>112</xdr:col>
      <xdr:colOff>38100</xdr:colOff>
      <xdr:row>36</xdr:row>
      <xdr:rowOff>93574</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110101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593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23063</xdr:rowOff>
    </xdr:from>
    <xdr:to>
      <xdr:col>107</xdr:col>
      <xdr:colOff>101600</xdr:colOff>
      <xdr:row>36</xdr:row>
      <xdr:rowOff>124663</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141190</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97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79299</xdr:rowOff>
    </xdr:from>
    <xdr:to>
      <xdr:col>102</xdr:col>
      <xdr:colOff>165100</xdr:colOff>
      <xdr:row>38</xdr:row>
      <xdr:rowOff>9449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576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146964</xdr:rowOff>
    </xdr:from>
    <xdr:to>
      <xdr:col>98</xdr:col>
      <xdr:colOff>38100</xdr:colOff>
      <xdr:row>38</xdr:row>
      <xdr:rowOff>77115</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68242</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5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158413</xdr:rowOff>
    </xdr:from>
    <xdr:to>
      <xdr:col>116</xdr:col>
      <xdr:colOff>63500</xdr:colOff>
      <xdr:row>57</xdr:row>
      <xdr:rowOff>35818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759613"/>
          <a:ext cx="8382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158413</xdr:rowOff>
    </xdr:from>
    <xdr:to>
      <xdr:col>111</xdr:col>
      <xdr:colOff>177800</xdr:colOff>
      <xdr:row>57</xdr:row>
      <xdr:rowOff>120726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759613"/>
          <a:ext cx="889000" cy="1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120726</xdr:rowOff>
    </xdr:from>
    <xdr:to>
      <xdr:col>107</xdr:col>
      <xdr:colOff>50800</xdr:colOff>
      <xdr:row>57</xdr:row>
      <xdr:rowOff>124449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9893376"/>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109525</xdr:rowOff>
    </xdr:from>
    <xdr:to>
      <xdr:col>102</xdr:col>
      <xdr:colOff>114300</xdr:colOff>
      <xdr:row>57</xdr:row>
      <xdr:rowOff>124449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882175"/>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156468</xdr:rowOff>
    </xdr:from>
    <xdr:to>
      <xdr:col>116</xdr:col>
      <xdr:colOff>114300</xdr:colOff>
      <xdr:row>57</xdr:row>
      <xdr:rowOff>86618</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7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134895</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7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107613</xdr:rowOff>
    </xdr:from>
    <xdr:to>
      <xdr:col>112</xdr:col>
      <xdr:colOff>38100</xdr:colOff>
      <xdr:row>57</xdr:row>
      <xdr:rowOff>37763</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28890</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69926</xdr:rowOff>
    </xdr:from>
    <xdr:to>
      <xdr:col>107</xdr:col>
      <xdr:colOff>101600</xdr:colOff>
      <xdr:row>58</xdr:row>
      <xdr:rowOff>76</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162653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73649</xdr:rowOff>
    </xdr:from>
    <xdr:to>
      <xdr:col>102</xdr:col>
      <xdr:colOff>165100</xdr:colOff>
      <xdr:row>58</xdr:row>
      <xdr:rowOff>3799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166376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9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151452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13317</xdr:rowOff>
    </xdr:from>
    <xdr:to>
      <xdr:col>116</xdr:col>
      <xdr:colOff>63500</xdr:colOff>
      <xdr:row>74</xdr:row>
      <xdr:rowOff>94797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700617"/>
          <a:ext cx="8382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13317</xdr:rowOff>
    </xdr:from>
    <xdr:to>
      <xdr:col>111</xdr:col>
      <xdr:colOff>177800</xdr:colOff>
      <xdr:row>78</xdr:row>
      <xdr:rowOff>143945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700617"/>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121901</xdr:rowOff>
    </xdr:from>
    <xdr:to>
      <xdr:col>107</xdr:col>
      <xdr:colOff>50800</xdr:colOff>
      <xdr:row>78</xdr:row>
      <xdr:rowOff>143945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495001"/>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121901</xdr:rowOff>
    </xdr:from>
    <xdr:to>
      <xdr:col>102</xdr:col>
      <xdr:colOff>114300</xdr:colOff>
      <xdr:row>78</xdr:row>
      <xdr:rowOff>127454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495001"/>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43997</xdr:rowOff>
    </xdr:from>
    <xdr:to>
      <xdr:col>116</xdr:col>
      <xdr:colOff>114300</xdr:colOff>
      <xdr:row>74</xdr:row>
      <xdr:rowOff>145597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130374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133967</xdr:rowOff>
    </xdr:from>
    <xdr:to>
      <xdr:col>112</xdr:col>
      <xdr:colOff>38100</xdr:colOff>
      <xdr:row>74</xdr:row>
      <xdr:rowOff>64117</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55244</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7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93145</xdr:rowOff>
    </xdr:from>
    <xdr:to>
      <xdr:col>107</xdr:col>
      <xdr:colOff>101600</xdr:colOff>
      <xdr:row>79</xdr:row>
      <xdr:rowOff>23295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14422</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55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71101</xdr:rowOff>
    </xdr:from>
    <xdr:to>
      <xdr:col>102</xdr:col>
      <xdr:colOff>165100</xdr:colOff>
      <xdr:row>79</xdr:row>
      <xdr:rowOff>1251</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163828</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53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76654</xdr:rowOff>
    </xdr:from>
    <xdr:to>
      <xdr:col>98</xdr:col>
      <xdr:colOff>38100</xdr:colOff>
      <xdr:row>79</xdr:row>
      <xdr:rowOff>6804</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169381</xdr:rowOff>
    </xdr:from>
    <xdr:ext cx="378565"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7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mn-ea"/>
              <a:ea typeface="+mn-ea"/>
              <a:cs typeface="+mn-cs"/>
            </a:rPr>
            <a:t>・住民一人当たりの総コストについては，</a:t>
          </a:r>
          <a:r>
            <a:rPr kumimoji="1" lang="en-US" altLang="ja-JP" sz="900">
              <a:solidFill>
                <a:schemeClr val="tx1"/>
              </a:solidFill>
              <a:effectLst/>
              <a:latin typeface="+mn-ea"/>
              <a:ea typeface="+mn-ea"/>
              <a:cs typeface="+mn-cs"/>
            </a:rPr>
            <a:t>331,997</a:t>
          </a:r>
          <a:r>
            <a:rPr kumimoji="1" lang="ja-JP" altLang="ja-JP" sz="900">
              <a:solidFill>
                <a:schemeClr val="tx1"/>
              </a:solidFill>
              <a:effectLst/>
              <a:latin typeface="+mn-ea"/>
              <a:ea typeface="+mn-ea"/>
              <a:cs typeface="+mn-cs"/>
            </a:rPr>
            <a:t>円（歳出総額：</a:t>
          </a:r>
          <a:r>
            <a:rPr kumimoji="1" lang="en-US" altLang="ja-JP" sz="900">
              <a:solidFill>
                <a:schemeClr val="tx1"/>
              </a:solidFill>
              <a:effectLst/>
              <a:latin typeface="+mn-ea"/>
              <a:ea typeface="+mn-ea"/>
              <a:cs typeface="+mn-cs"/>
            </a:rPr>
            <a:t>938,507,796</a:t>
          </a:r>
          <a:r>
            <a:rPr kumimoji="1" lang="ja-JP" altLang="ja-JP" sz="900">
              <a:solidFill>
                <a:schemeClr val="tx1"/>
              </a:solidFill>
              <a:effectLst/>
              <a:latin typeface="+mn-ea"/>
              <a:ea typeface="+mn-ea"/>
              <a:cs typeface="+mn-cs"/>
            </a:rPr>
            <a:t>千円／人口：</a:t>
          </a:r>
          <a:r>
            <a:rPr kumimoji="1" lang="en-US" altLang="ja-JP" sz="900">
              <a:solidFill>
                <a:schemeClr val="tx1"/>
              </a:solidFill>
              <a:effectLst/>
              <a:latin typeface="+mn-ea"/>
              <a:ea typeface="+mn-ea"/>
              <a:cs typeface="+mn-cs"/>
            </a:rPr>
            <a:t>2,826,858</a:t>
          </a:r>
          <a:r>
            <a:rPr kumimoji="1" lang="ja-JP" altLang="ja-JP" sz="900">
              <a:solidFill>
                <a:schemeClr val="tx1"/>
              </a:solidFill>
              <a:effectLst/>
              <a:latin typeface="+mn-ea"/>
              <a:ea typeface="+mn-ea"/>
              <a:cs typeface="+mn-cs"/>
            </a:rPr>
            <a:t>人）となっており，</a:t>
          </a:r>
          <a:r>
            <a:rPr kumimoji="1" lang="en-US" altLang="ja-JP" sz="900">
              <a:solidFill>
                <a:schemeClr val="tx1"/>
              </a:solidFill>
              <a:effectLst/>
              <a:latin typeface="+mn-ea"/>
              <a:ea typeface="+mn-ea"/>
              <a:cs typeface="+mn-cs"/>
            </a:rPr>
            <a:t>H30</a:t>
          </a:r>
          <a:r>
            <a:rPr kumimoji="1" lang="ja-JP" altLang="ja-JP" sz="900">
              <a:solidFill>
                <a:schemeClr val="tx1"/>
              </a:solidFill>
              <a:effectLst/>
              <a:latin typeface="+mn-ea"/>
              <a:ea typeface="+mn-ea"/>
              <a:cs typeface="+mn-cs"/>
            </a:rPr>
            <a:t>年度</a:t>
          </a:r>
          <a:r>
            <a:rPr kumimoji="1" lang="en-US" altLang="ja-JP" sz="900">
              <a:solidFill>
                <a:schemeClr val="tx1"/>
              </a:solidFill>
              <a:effectLst/>
              <a:latin typeface="+mn-ea"/>
              <a:ea typeface="+mn-ea"/>
              <a:cs typeface="+mn-cs"/>
            </a:rPr>
            <a:t>317,363</a:t>
          </a:r>
          <a:r>
            <a:rPr kumimoji="1" lang="ja-JP" altLang="en-US" sz="900">
              <a:solidFill>
                <a:schemeClr val="tx1"/>
              </a:solidFill>
              <a:effectLst/>
              <a:latin typeface="+mn-ea"/>
              <a:ea typeface="+mn-ea"/>
              <a:cs typeface="+mn-cs"/>
            </a:rPr>
            <a:t>円（歳出総額：</a:t>
          </a:r>
          <a:r>
            <a:rPr kumimoji="1" lang="en-US" altLang="ja-JP" sz="900">
              <a:solidFill>
                <a:schemeClr val="tx1"/>
              </a:solidFill>
              <a:effectLst/>
              <a:latin typeface="+mn-ea"/>
              <a:ea typeface="+mn-ea"/>
              <a:cs typeface="+mn-cs"/>
            </a:rPr>
            <a:t>900,876,841</a:t>
          </a:r>
          <a:r>
            <a:rPr kumimoji="1" lang="ja-JP" altLang="en-US" sz="900">
              <a:solidFill>
                <a:schemeClr val="tx1"/>
              </a:solidFill>
              <a:effectLst/>
              <a:latin typeface="+mn-ea"/>
              <a:ea typeface="+mn-ea"/>
              <a:cs typeface="+mn-cs"/>
            </a:rPr>
            <a:t>千円／人口：</a:t>
          </a:r>
          <a:r>
            <a:rPr kumimoji="1" lang="en-US" altLang="ja-JP" sz="900">
              <a:solidFill>
                <a:schemeClr val="tx1"/>
              </a:solidFill>
              <a:effectLst/>
              <a:latin typeface="+mn-ea"/>
              <a:ea typeface="+mn-ea"/>
              <a:cs typeface="+mn-cs"/>
            </a:rPr>
            <a:t>2,838,632</a:t>
          </a:r>
          <a:r>
            <a:rPr kumimoji="1" lang="ja-JP" altLang="en-US" sz="900">
              <a:solidFill>
                <a:schemeClr val="tx1"/>
              </a:solidFill>
              <a:effectLst/>
              <a:latin typeface="+mn-ea"/>
              <a:ea typeface="+mn-ea"/>
              <a:cs typeface="+mn-cs"/>
            </a:rPr>
            <a:t>人）</a:t>
          </a:r>
          <a:r>
            <a:rPr kumimoji="1" lang="ja-JP" altLang="ja-JP" sz="900">
              <a:solidFill>
                <a:schemeClr val="tx1"/>
              </a:solidFill>
              <a:effectLst/>
              <a:latin typeface="+mn-ea"/>
              <a:ea typeface="+mn-ea"/>
              <a:cs typeface="+mn-cs"/>
            </a:rPr>
            <a:t>と比べ</a:t>
          </a:r>
          <a:r>
            <a:rPr kumimoji="1" lang="en-US" altLang="ja-JP" sz="900">
              <a:solidFill>
                <a:schemeClr val="tx1"/>
              </a:solidFill>
              <a:effectLst/>
              <a:latin typeface="+mn-ea"/>
              <a:ea typeface="+mn-ea"/>
              <a:cs typeface="+mn-cs"/>
            </a:rPr>
            <a:t>14,634</a:t>
          </a:r>
          <a:r>
            <a:rPr kumimoji="1" lang="ja-JP" altLang="ja-JP" sz="900">
              <a:solidFill>
                <a:schemeClr val="tx1"/>
              </a:solidFill>
              <a:effectLst/>
              <a:latin typeface="+mn-ea"/>
              <a:ea typeface="+mn-ea"/>
              <a:cs typeface="+mn-cs"/>
            </a:rPr>
            <a:t>円の増となっています。</a:t>
          </a:r>
          <a:endParaRPr lang="ja-JP" altLang="ja-JP" sz="900">
            <a:solidFill>
              <a:schemeClr val="tx1"/>
            </a:solidFill>
            <a:effectLst/>
            <a:latin typeface="+mn-ea"/>
            <a:ea typeface="+mn-ea"/>
          </a:endParaRPr>
        </a:p>
        <a:p>
          <a:r>
            <a:rPr kumimoji="1" lang="ja-JP" altLang="ja-JP" sz="900">
              <a:solidFill>
                <a:schemeClr val="tx1"/>
              </a:solidFill>
              <a:effectLst/>
              <a:latin typeface="+mn-ea"/>
              <a:ea typeface="+mn-ea"/>
              <a:cs typeface="+mn-cs"/>
            </a:rPr>
            <a:t>・全体の</a:t>
          </a:r>
          <a:r>
            <a:rPr kumimoji="1" lang="en-US" altLang="ja-JP" sz="900">
              <a:solidFill>
                <a:schemeClr val="tx1"/>
              </a:solidFill>
              <a:effectLst/>
              <a:latin typeface="+mn-ea"/>
              <a:ea typeface="+mn-ea"/>
              <a:cs typeface="+mn-cs"/>
            </a:rPr>
            <a:t>25.1</a:t>
          </a:r>
          <a:r>
            <a:rPr kumimoji="1" lang="ja-JP" altLang="ja-JP" sz="900">
              <a:solidFill>
                <a:schemeClr val="tx1"/>
              </a:solidFill>
              <a:effectLst/>
              <a:latin typeface="+mn-ea"/>
              <a:ea typeface="+mn-ea"/>
              <a:cs typeface="+mn-cs"/>
            </a:rPr>
            <a:t>％を占める人件費は，これまで「中期財政健全化計画（</a:t>
          </a:r>
          <a:r>
            <a:rPr kumimoji="1" lang="en-US" altLang="ja-JP" sz="900">
              <a:solidFill>
                <a:schemeClr val="tx1"/>
              </a:solidFill>
              <a:effectLst/>
              <a:latin typeface="+mn-ea"/>
              <a:ea typeface="+mn-ea"/>
              <a:cs typeface="+mn-cs"/>
            </a:rPr>
            <a:t>H22</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H27</a:t>
          </a:r>
          <a:r>
            <a:rPr kumimoji="1" lang="ja-JP" altLang="ja-JP" sz="900">
              <a:solidFill>
                <a:schemeClr val="tx1"/>
              </a:solidFill>
              <a:effectLst/>
              <a:latin typeface="+mn-ea"/>
              <a:ea typeface="+mn-ea"/>
              <a:cs typeface="+mn-cs"/>
            </a:rPr>
            <a:t>）」に基づき，計画的に職員数の削減等を図るとともに，</a:t>
          </a:r>
          <a:r>
            <a:rPr kumimoji="1" lang="en-US" altLang="ja-JP" sz="900">
              <a:solidFill>
                <a:schemeClr val="tx1"/>
              </a:solidFill>
              <a:effectLst/>
              <a:latin typeface="+mn-ea"/>
              <a:ea typeface="+mn-ea"/>
              <a:cs typeface="+mn-cs"/>
            </a:rPr>
            <a:t>H28</a:t>
          </a:r>
          <a:r>
            <a:rPr kumimoji="1" lang="ja-JP" altLang="ja-JP" sz="900">
              <a:solidFill>
                <a:schemeClr val="tx1"/>
              </a:solidFill>
              <a:effectLst/>
              <a:latin typeface="+mn-ea"/>
              <a:ea typeface="+mn-ea"/>
              <a:cs typeface="+mn-cs"/>
            </a:rPr>
            <a:t>年度からは「中期財政運営方針（</a:t>
          </a:r>
          <a:r>
            <a:rPr kumimoji="1" lang="en-US" altLang="ja-JP" sz="900">
              <a:solidFill>
                <a:schemeClr val="tx1"/>
              </a:solidFill>
              <a:effectLst/>
              <a:latin typeface="+mn-ea"/>
              <a:ea typeface="+mn-ea"/>
              <a:cs typeface="+mn-cs"/>
            </a:rPr>
            <a:t>H28</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R2</a:t>
          </a:r>
          <a:r>
            <a:rPr kumimoji="1" lang="ja-JP" altLang="ja-JP" sz="900">
              <a:solidFill>
                <a:schemeClr val="tx1"/>
              </a:solidFill>
              <a:effectLst/>
              <a:latin typeface="+mn-ea"/>
              <a:ea typeface="+mn-ea"/>
              <a:cs typeface="+mn-cs"/>
            </a:rPr>
            <a:t>）」に基づき，業務プロセスの再構築などにより，人件費の適正管理に取り組むとともに，</a:t>
          </a:r>
          <a:r>
            <a:rPr kumimoji="1" lang="en-US" altLang="ja-JP" sz="900">
              <a:solidFill>
                <a:schemeClr val="tx1"/>
              </a:solidFill>
              <a:effectLst/>
              <a:latin typeface="+mn-ea"/>
              <a:ea typeface="+mn-ea"/>
              <a:cs typeface="+mn-cs"/>
            </a:rPr>
            <a:t>H29</a:t>
          </a:r>
          <a:r>
            <a:rPr kumimoji="1" lang="ja-JP" altLang="ja-JP" sz="900">
              <a:solidFill>
                <a:schemeClr val="tx1"/>
              </a:solidFill>
              <a:effectLst/>
              <a:latin typeface="+mn-ea"/>
              <a:ea typeface="+mn-ea"/>
              <a:cs typeface="+mn-cs"/>
            </a:rPr>
            <a:t>年度以降は教職員給与負担権限の政令指定都市への移譲に伴い減少しています。</a:t>
          </a:r>
          <a:r>
            <a:rPr kumimoji="1" lang="en-US" altLang="ja-JP" sz="900">
              <a:solidFill>
                <a:schemeClr val="tx1"/>
              </a:solidFill>
              <a:effectLst/>
              <a:latin typeface="+mn-ea"/>
              <a:ea typeface="+mn-ea"/>
              <a:cs typeface="+mn-cs"/>
            </a:rPr>
            <a:t>R</a:t>
          </a:r>
          <a:r>
            <a:rPr kumimoji="1" lang="ja-JP" altLang="en-US" sz="900">
              <a:solidFill>
                <a:schemeClr val="tx1"/>
              </a:solidFill>
              <a:effectLst/>
              <a:latin typeface="+mn-ea"/>
              <a:ea typeface="+mn-ea"/>
              <a:cs typeface="+mn-cs"/>
            </a:rPr>
            <a:t>元</a:t>
          </a:r>
          <a:r>
            <a:rPr kumimoji="1" lang="ja-JP" altLang="ja-JP" sz="900">
              <a:solidFill>
                <a:schemeClr val="tx1"/>
              </a:solidFill>
              <a:effectLst/>
              <a:latin typeface="+mn-ea"/>
              <a:ea typeface="+mn-ea"/>
              <a:cs typeface="+mn-cs"/>
            </a:rPr>
            <a:t>年度は前年度と比べ</a:t>
          </a:r>
          <a:r>
            <a:rPr kumimoji="1" lang="en-US" altLang="ja-JP" sz="900">
              <a:solidFill>
                <a:schemeClr val="tx1"/>
              </a:solidFill>
              <a:effectLst/>
              <a:latin typeface="+mn-ea"/>
              <a:ea typeface="+mn-ea"/>
              <a:cs typeface="+mn-cs"/>
            </a:rPr>
            <a:t>12</a:t>
          </a:r>
          <a:r>
            <a:rPr kumimoji="1" lang="ja-JP" altLang="ja-JP" sz="900">
              <a:solidFill>
                <a:schemeClr val="tx1"/>
              </a:solidFill>
              <a:effectLst/>
              <a:latin typeface="+mn-ea"/>
              <a:ea typeface="+mn-ea"/>
              <a:cs typeface="+mn-cs"/>
            </a:rPr>
            <a:t>億円減少して</a:t>
          </a:r>
          <a:r>
            <a:rPr kumimoji="1" lang="ja-JP" altLang="en-US" sz="900">
              <a:solidFill>
                <a:schemeClr val="tx1"/>
              </a:solidFill>
              <a:effectLst/>
              <a:latin typeface="+mn-ea"/>
              <a:ea typeface="+mn-ea"/>
              <a:cs typeface="+mn-cs"/>
            </a:rPr>
            <a:t>おり</a:t>
          </a:r>
          <a:r>
            <a:rPr kumimoji="1" lang="ja-JP" altLang="ja-JP" sz="900">
              <a:solidFill>
                <a:schemeClr val="tx1"/>
              </a:solidFill>
              <a:effectLst/>
              <a:latin typeface="+mn-ea"/>
              <a:ea typeface="+mn-ea"/>
              <a:cs typeface="+mn-cs"/>
            </a:rPr>
            <a:t>，出生数の減少等が続いていることを背景に人口減少が進んで</a:t>
          </a:r>
          <a:r>
            <a:rPr kumimoji="1" lang="ja-JP" altLang="en-US" sz="900">
              <a:solidFill>
                <a:schemeClr val="tx1"/>
              </a:solidFill>
              <a:effectLst/>
              <a:latin typeface="+mn-ea"/>
              <a:ea typeface="+mn-ea"/>
              <a:cs typeface="+mn-cs"/>
            </a:rPr>
            <a:t>いるが</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H30</a:t>
          </a:r>
          <a:r>
            <a:rPr kumimoji="1" lang="ja-JP" altLang="en-US"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2,838,632</a:t>
          </a:r>
          <a:r>
            <a:rPr kumimoji="1" lang="ja-JP" altLang="en-US" sz="900">
              <a:solidFill>
                <a:schemeClr val="tx1"/>
              </a:solidFill>
              <a:effectLst/>
              <a:latin typeface="+mn-ea"/>
              <a:ea typeface="+mn-ea"/>
              <a:cs typeface="+mn-cs"/>
            </a:rPr>
            <a:t>人</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R</a:t>
          </a:r>
          <a:r>
            <a:rPr kumimoji="1" lang="ja-JP" altLang="en-US" sz="900">
              <a:solidFill>
                <a:schemeClr val="tx1"/>
              </a:solidFill>
              <a:effectLst/>
              <a:latin typeface="+mn-ea"/>
              <a:ea typeface="+mn-ea"/>
              <a:cs typeface="+mn-cs"/>
            </a:rPr>
            <a:t>元</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2,826,858</a:t>
          </a:r>
          <a:r>
            <a:rPr kumimoji="1" lang="ja-JP" altLang="ja-JP" sz="900">
              <a:solidFill>
                <a:schemeClr val="tx1"/>
              </a:solidFill>
              <a:effectLst/>
              <a:latin typeface="+mn-ea"/>
              <a:ea typeface="+mn-ea"/>
              <a:cs typeface="+mn-cs"/>
            </a:rPr>
            <a:t>人，前年度比▲</a:t>
          </a:r>
          <a:r>
            <a:rPr kumimoji="1" lang="en-US" altLang="ja-JP" sz="900">
              <a:solidFill>
                <a:schemeClr val="tx1"/>
              </a:solidFill>
              <a:effectLst/>
              <a:latin typeface="+mn-ea"/>
              <a:ea typeface="+mn-ea"/>
              <a:cs typeface="+mn-cs"/>
            </a:rPr>
            <a:t>11,774</a:t>
          </a:r>
          <a:r>
            <a:rPr kumimoji="1" lang="ja-JP" altLang="ja-JP" sz="900">
              <a:solidFill>
                <a:schemeClr val="tx1"/>
              </a:solidFill>
              <a:effectLst/>
              <a:latin typeface="+mn-ea"/>
              <a:ea typeface="+mn-ea"/>
              <a:cs typeface="+mn-cs"/>
            </a:rPr>
            <a:t>人），住民一人当たりの人件費については，前年度比で</a:t>
          </a:r>
          <a:r>
            <a:rPr kumimoji="1" lang="en-US" altLang="ja-JP" sz="900">
              <a:solidFill>
                <a:schemeClr val="tx1"/>
              </a:solidFill>
              <a:effectLst/>
              <a:latin typeface="+mn-ea"/>
              <a:ea typeface="+mn-ea"/>
              <a:cs typeface="+mn-cs"/>
            </a:rPr>
            <a:t>78</a:t>
          </a:r>
          <a:r>
            <a:rPr kumimoji="1" lang="ja-JP" altLang="ja-JP" sz="900">
              <a:solidFill>
                <a:schemeClr val="tx1"/>
              </a:solidFill>
              <a:effectLst/>
              <a:latin typeface="+mn-ea"/>
              <a:ea typeface="+mn-ea"/>
              <a:cs typeface="+mn-cs"/>
            </a:rPr>
            <a:t>円の</a:t>
          </a:r>
          <a:r>
            <a:rPr kumimoji="1" lang="ja-JP" altLang="en-US" sz="900">
              <a:solidFill>
                <a:schemeClr val="tx1"/>
              </a:solidFill>
              <a:effectLst/>
              <a:latin typeface="+mn-ea"/>
              <a:ea typeface="+mn-ea"/>
              <a:cs typeface="+mn-cs"/>
            </a:rPr>
            <a:t>減少</a:t>
          </a:r>
          <a:r>
            <a:rPr kumimoji="1" lang="ja-JP" altLang="ja-JP" sz="900">
              <a:solidFill>
                <a:schemeClr val="tx1"/>
              </a:solidFill>
              <a:effectLst/>
              <a:latin typeface="+mn-ea"/>
              <a:ea typeface="+mn-ea"/>
              <a:cs typeface="+mn-cs"/>
            </a:rPr>
            <a:t>となっています。</a:t>
          </a:r>
          <a:r>
            <a:rPr kumimoji="1" lang="ja-JP" altLang="en-US" sz="900">
              <a:solidFill>
                <a:schemeClr val="tx1"/>
              </a:solidFill>
              <a:effectLst/>
              <a:latin typeface="+mn-ea"/>
              <a:ea typeface="+mn-ea"/>
              <a:cs typeface="+mn-cs"/>
            </a:rPr>
            <a:t>引き続き，「中期財政運営方針（</a:t>
          </a:r>
          <a:r>
            <a:rPr kumimoji="1" lang="en-US" altLang="ja-JP" sz="900">
              <a:solidFill>
                <a:schemeClr val="tx1"/>
              </a:solidFill>
              <a:effectLst/>
              <a:latin typeface="+mn-ea"/>
              <a:ea typeface="+mn-ea"/>
              <a:cs typeface="+mn-cs"/>
            </a:rPr>
            <a:t>R3</a:t>
          </a:r>
          <a:r>
            <a:rPr kumimoji="1" lang="ja-JP" altLang="en-US"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R7</a:t>
          </a:r>
          <a:r>
            <a:rPr kumimoji="1" lang="ja-JP" altLang="en-US" sz="900">
              <a:solidFill>
                <a:schemeClr val="tx1"/>
              </a:solidFill>
              <a:effectLst/>
              <a:latin typeface="+mn-ea"/>
              <a:ea typeface="+mn-ea"/>
              <a:cs typeface="+mn-cs"/>
            </a:rPr>
            <a:t>）」に基づき，人件費の適正管理に取り組みます。</a:t>
          </a:r>
        </a:p>
        <a:p>
          <a:r>
            <a:rPr kumimoji="1" lang="ja-JP" altLang="ja-JP" sz="900">
              <a:solidFill>
                <a:schemeClr val="tx1"/>
              </a:solidFill>
              <a:effectLst/>
              <a:latin typeface="+mn-ea"/>
              <a:ea typeface="+mn-ea"/>
              <a:cs typeface="+mn-cs"/>
            </a:rPr>
            <a:t>・補助費等は，高齢化の進展等に伴う社会保障関係費の増嵩により，増加傾向にあ</a:t>
          </a:r>
          <a:r>
            <a:rPr kumimoji="1" lang="ja-JP" altLang="en-US" sz="900">
              <a:solidFill>
                <a:schemeClr val="tx1"/>
              </a:solidFill>
              <a:effectLst/>
              <a:latin typeface="+mn-ea"/>
              <a:ea typeface="+mn-ea"/>
              <a:cs typeface="+mn-cs"/>
            </a:rPr>
            <a:t>り</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H27</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94,400</a:t>
          </a:r>
          <a:r>
            <a:rPr kumimoji="1" lang="ja-JP" altLang="ja-JP" sz="900">
              <a:solidFill>
                <a:schemeClr val="tx1"/>
              </a:solidFill>
              <a:effectLst/>
              <a:latin typeface="+mn-ea"/>
              <a:ea typeface="+mn-ea"/>
              <a:cs typeface="+mn-cs"/>
            </a:rPr>
            <a:t>円→</a:t>
          </a:r>
          <a:r>
            <a:rPr kumimoji="1" lang="en-US" altLang="ja-JP" sz="900">
              <a:solidFill>
                <a:schemeClr val="tx1"/>
              </a:solidFill>
              <a:effectLst/>
              <a:latin typeface="+mn-ea"/>
              <a:ea typeface="+mn-ea"/>
              <a:cs typeface="+mn-cs"/>
            </a:rPr>
            <a:t>R</a:t>
          </a:r>
          <a:r>
            <a:rPr kumimoji="1" lang="ja-JP" altLang="en-US" sz="900">
              <a:solidFill>
                <a:schemeClr val="tx1"/>
              </a:solidFill>
              <a:effectLst/>
              <a:latin typeface="+mn-ea"/>
              <a:ea typeface="+mn-ea"/>
              <a:cs typeface="+mn-cs"/>
            </a:rPr>
            <a:t>元</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95,655</a:t>
          </a:r>
          <a:r>
            <a:rPr kumimoji="1" lang="ja-JP" altLang="ja-JP" sz="900">
              <a:solidFill>
                <a:schemeClr val="tx1"/>
              </a:solidFill>
              <a:effectLst/>
              <a:latin typeface="+mn-ea"/>
              <a:ea typeface="+mn-ea"/>
              <a:cs typeface="+mn-cs"/>
            </a:rPr>
            <a:t>円 ）</a:t>
          </a:r>
          <a:r>
            <a:rPr kumimoji="1" lang="ja-JP" altLang="en-US" sz="900">
              <a:solidFill>
                <a:schemeClr val="tx1"/>
              </a:solidFill>
              <a:effectLst/>
              <a:latin typeface="+mn-ea"/>
              <a:ea typeface="+mn-ea"/>
              <a:cs typeface="+mn-cs"/>
            </a:rPr>
            <a:t>ますが</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R</a:t>
          </a:r>
          <a:r>
            <a:rPr kumimoji="1" lang="ja-JP" altLang="en-US" sz="900">
              <a:solidFill>
                <a:schemeClr val="tx1"/>
              </a:solidFill>
              <a:effectLst/>
              <a:latin typeface="+mn-ea"/>
              <a:ea typeface="+mn-ea"/>
              <a:cs typeface="+mn-cs"/>
            </a:rPr>
            <a:t>元</a:t>
          </a:r>
          <a:r>
            <a:rPr kumimoji="1" lang="ja-JP" altLang="ja-JP" sz="900">
              <a:solidFill>
                <a:schemeClr val="tx1"/>
              </a:solidFill>
              <a:effectLst/>
              <a:latin typeface="+mn-ea"/>
              <a:ea typeface="+mn-ea"/>
              <a:cs typeface="+mn-cs"/>
            </a:rPr>
            <a:t>年度は</a:t>
          </a:r>
          <a:r>
            <a:rPr kumimoji="1" lang="ja-JP" altLang="en-US" sz="900">
              <a:solidFill>
                <a:schemeClr val="tx1"/>
              </a:solidFill>
              <a:effectLst/>
              <a:latin typeface="+mn-ea"/>
              <a:ea typeface="+mn-ea"/>
              <a:cs typeface="+mn-cs"/>
            </a:rPr>
            <a:t>幼児教育・保育の無償化の増加などにより</a:t>
          </a:r>
          <a:r>
            <a:rPr kumimoji="1" lang="ja-JP" altLang="ja-JP" sz="900">
              <a:solidFill>
                <a:schemeClr val="tx1"/>
              </a:solidFill>
              <a:effectLst/>
              <a:latin typeface="+mn-ea"/>
              <a:ea typeface="+mn-ea"/>
              <a:cs typeface="+mn-cs"/>
            </a:rPr>
            <a:t>，</a:t>
          </a:r>
          <a:r>
            <a:rPr kumimoji="1" lang="en-US" altLang="ja-JP" sz="900">
              <a:solidFill>
                <a:schemeClr val="tx1"/>
              </a:solidFill>
              <a:effectLst/>
              <a:latin typeface="+mn-ea"/>
              <a:ea typeface="+mn-ea"/>
              <a:cs typeface="+mn-cs"/>
            </a:rPr>
            <a:t>R</a:t>
          </a:r>
          <a:r>
            <a:rPr kumimoji="1" lang="ja-JP" altLang="en-US" sz="900">
              <a:solidFill>
                <a:schemeClr val="tx1"/>
              </a:solidFill>
              <a:effectLst/>
              <a:latin typeface="+mn-ea"/>
              <a:ea typeface="+mn-ea"/>
              <a:cs typeface="+mn-cs"/>
            </a:rPr>
            <a:t>元</a:t>
          </a:r>
          <a:r>
            <a:rPr kumimoji="1" lang="ja-JP" altLang="ja-JP" sz="900">
              <a:solidFill>
                <a:schemeClr val="tx1"/>
              </a:solidFill>
              <a:effectLst/>
              <a:latin typeface="+mn-ea"/>
              <a:ea typeface="+mn-ea"/>
              <a:cs typeface="+mn-cs"/>
            </a:rPr>
            <a:t>年度に比べて</a:t>
          </a:r>
          <a:r>
            <a:rPr kumimoji="1" lang="en-US" altLang="ja-JP" sz="900">
              <a:solidFill>
                <a:schemeClr val="tx1"/>
              </a:solidFill>
              <a:effectLst/>
              <a:latin typeface="+mn-ea"/>
              <a:ea typeface="+mn-ea"/>
              <a:cs typeface="+mn-cs"/>
            </a:rPr>
            <a:t>2,551</a:t>
          </a:r>
          <a:r>
            <a:rPr kumimoji="1" lang="ja-JP" altLang="ja-JP" sz="900">
              <a:solidFill>
                <a:schemeClr val="tx1"/>
              </a:solidFill>
              <a:effectLst/>
              <a:latin typeface="+mn-ea"/>
              <a:ea typeface="+mn-ea"/>
              <a:cs typeface="+mn-cs"/>
            </a:rPr>
            <a:t>円</a:t>
          </a:r>
          <a:r>
            <a:rPr kumimoji="1" lang="ja-JP" altLang="en-US" sz="900">
              <a:solidFill>
                <a:schemeClr val="tx1"/>
              </a:solidFill>
              <a:effectLst/>
              <a:latin typeface="+mn-ea"/>
              <a:ea typeface="+mn-ea"/>
              <a:cs typeface="+mn-cs"/>
            </a:rPr>
            <a:t>増加</a:t>
          </a:r>
          <a:r>
            <a:rPr kumimoji="1" lang="ja-JP" altLang="ja-JP" sz="900">
              <a:solidFill>
                <a:schemeClr val="tx1"/>
              </a:solidFill>
              <a:effectLst/>
              <a:latin typeface="+mn-ea"/>
              <a:ea typeface="+mn-ea"/>
              <a:cs typeface="+mn-cs"/>
            </a:rPr>
            <a:t>しました。</a:t>
          </a:r>
          <a:endParaRPr lang="ja-JP" altLang="ja-JP" sz="900">
            <a:solidFill>
              <a:schemeClr val="tx1"/>
            </a:solidFill>
            <a:effectLst/>
            <a:latin typeface="+mn-ea"/>
            <a:ea typeface="+mn-ea"/>
          </a:endParaRPr>
        </a:p>
        <a:p>
          <a:r>
            <a:rPr kumimoji="1" lang="ja-JP" altLang="ja-JP" sz="900">
              <a:solidFill>
                <a:schemeClr val="tx1"/>
              </a:solidFill>
              <a:effectLst/>
              <a:latin typeface="+mn-ea"/>
              <a:ea typeface="+mn-ea"/>
              <a:cs typeface="+mn-cs"/>
            </a:rPr>
            <a:t>・公債費は，過去数次にわたる経済対策等における公共事業費の大幅な増額に伴う県債の増発により，類似団体を</a:t>
          </a:r>
          <a:r>
            <a:rPr kumimoji="1" lang="en-US" altLang="ja-JP" sz="900">
              <a:solidFill>
                <a:schemeClr val="tx1"/>
              </a:solidFill>
              <a:effectLst/>
              <a:latin typeface="+mn-ea"/>
              <a:ea typeface="+mn-ea"/>
              <a:cs typeface="+mn-cs"/>
            </a:rPr>
            <a:t>6,728</a:t>
          </a:r>
          <a:r>
            <a:rPr kumimoji="1" lang="ja-JP" altLang="ja-JP" sz="900">
              <a:solidFill>
                <a:schemeClr val="tx1"/>
              </a:solidFill>
              <a:effectLst/>
              <a:latin typeface="+mn-ea"/>
              <a:ea typeface="+mn-ea"/>
              <a:cs typeface="+mn-cs"/>
            </a:rPr>
            <a:t>円上回る高い水準で推移しているものの，県債発行額の適切なマネジメントなどにより，臨時財政対策債を除く県債にかかる元利償還は，</a:t>
          </a:r>
          <a:r>
            <a:rPr kumimoji="1" lang="en-US" altLang="ja-JP" sz="900">
              <a:solidFill>
                <a:schemeClr val="tx1"/>
              </a:solidFill>
              <a:effectLst/>
              <a:latin typeface="+mn-ea"/>
              <a:ea typeface="+mn-ea"/>
              <a:cs typeface="+mn-cs"/>
            </a:rPr>
            <a:t>H26</a:t>
          </a:r>
          <a:r>
            <a:rPr kumimoji="1" lang="ja-JP" altLang="ja-JP" sz="900">
              <a:solidFill>
                <a:schemeClr val="tx1"/>
              </a:solidFill>
              <a:effectLst/>
              <a:latin typeface="+mn-ea"/>
              <a:ea typeface="+mn-ea"/>
              <a:cs typeface="+mn-cs"/>
            </a:rPr>
            <a:t>年度をピークに減少に転じ，</a:t>
          </a:r>
          <a:r>
            <a:rPr kumimoji="1" lang="en-US" altLang="ja-JP" sz="900">
              <a:solidFill>
                <a:schemeClr val="tx1"/>
              </a:solidFill>
              <a:effectLst/>
              <a:latin typeface="+mn-ea"/>
              <a:ea typeface="+mn-ea"/>
              <a:cs typeface="+mn-cs"/>
            </a:rPr>
            <a:t>H30</a:t>
          </a:r>
          <a:r>
            <a:rPr kumimoji="1" lang="ja-JP" altLang="ja-JP" sz="900">
              <a:solidFill>
                <a:schemeClr val="tx1"/>
              </a:solidFill>
              <a:effectLst/>
              <a:latin typeface="+mn-ea"/>
              <a:ea typeface="+mn-ea"/>
              <a:cs typeface="+mn-cs"/>
            </a:rPr>
            <a:t>年度に比べて</a:t>
          </a:r>
          <a:r>
            <a:rPr kumimoji="1" lang="en-US" altLang="ja-JP" sz="900">
              <a:solidFill>
                <a:schemeClr val="tx1"/>
              </a:solidFill>
              <a:effectLst/>
              <a:latin typeface="+mn-ea"/>
              <a:ea typeface="+mn-ea"/>
              <a:cs typeface="+mn-cs"/>
            </a:rPr>
            <a:t>753</a:t>
          </a:r>
          <a:r>
            <a:rPr kumimoji="1" lang="ja-JP" altLang="ja-JP" sz="900">
              <a:solidFill>
                <a:schemeClr val="tx1"/>
              </a:solidFill>
              <a:effectLst/>
              <a:latin typeface="+mn-ea"/>
              <a:ea typeface="+mn-ea"/>
              <a:cs typeface="+mn-cs"/>
            </a:rPr>
            <a:t>円低い</a:t>
          </a:r>
          <a:r>
            <a:rPr kumimoji="1" lang="en-US" altLang="ja-JP" sz="900">
              <a:solidFill>
                <a:schemeClr val="tx1"/>
              </a:solidFill>
              <a:effectLst/>
              <a:latin typeface="+mn-ea"/>
              <a:ea typeface="+mn-ea"/>
              <a:cs typeface="+mn-cs"/>
            </a:rPr>
            <a:t>52,896</a:t>
          </a:r>
          <a:r>
            <a:rPr kumimoji="1" lang="ja-JP" altLang="ja-JP" sz="900">
              <a:solidFill>
                <a:schemeClr val="tx1"/>
              </a:solidFill>
              <a:effectLst/>
              <a:latin typeface="+mn-ea"/>
              <a:ea typeface="+mn-ea"/>
              <a:cs typeface="+mn-cs"/>
            </a:rPr>
            <a:t>円となっています。</a:t>
          </a:r>
          <a:endParaRPr lang="ja-JP" altLang="ja-JP" sz="900">
            <a:solidFill>
              <a:schemeClr val="tx1"/>
            </a:solidFill>
            <a:effectLst/>
            <a:latin typeface="+mn-ea"/>
            <a:ea typeface="+mn-ea"/>
          </a:endParaRPr>
        </a:p>
        <a:p>
          <a:pPr eaLnBrk="1" fontAlgn="auto" latinLnBrk="0" hangingPunct="1"/>
          <a:r>
            <a:rPr kumimoji="1" lang="ja-JP" altLang="en-US" sz="900" baseline="0">
              <a:solidFill>
                <a:schemeClr val="tx1"/>
              </a:solidFill>
              <a:effectLst/>
              <a:latin typeface="+mn-ea"/>
              <a:ea typeface="+mn-ea"/>
              <a:cs typeface="+mn-cs"/>
            </a:rPr>
            <a:t>・今後は，新型コロナウイルス感染症による経済の低迷や大規模災害などのリスクに備えつつ，県勢発展に必要な施策を安定して推進できる，しなやかな財政運営を行っていくため，更なる選択と集中を図るための取組や，人件費等の経常的経費の適正化，県税の徴収強化などの歳出歳入の両面にわたる取組を行うとともに，県債残高などの将来負担額の着実な縮減を進めていきます。</a:t>
          </a:r>
          <a:endParaRPr lang="ja-JP" altLang="ja-JP" sz="900">
            <a:solidFill>
              <a:srgbClr val="FF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2,826,858
2,770,709
8,479.64
964,386,725
938,507,796
5,372,782
563,272,580
2,077,901,455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93980</xdr:rowOff>
    </xdr:from>
    <xdr:to>
      <xdr:col>24</xdr:col>
      <xdr:colOff>63500</xdr:colOff>
      <xdr:row>33</xdr:row>
      <xdr:rowOff>143510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18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122555</xdr:rowOff>
    </xdr:from>
    <xdr:to>
      <xdr:col>19</xdr:col>
      <xdr:colOff>177800</xdr:colOff>
      <xdr:row>33</xdr:row>
      <xdr:rowOff>143510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04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122555</xdr:rowOff>
    </xdr:from>
    <xdr:to>
      <xdr:col>15</xdr:col>
      <xdr:colOff>50800</xdr:colOff>
      <xdr:row>33</xdr:row>
      <xdr:rowOff>164465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0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153035</xdr:rowOff>
    </xdr:from>
    <xdr:to>
      <xdr:col>10</xdr:col>
      <xdr:colOff>114300</xdr:colOff>
      <xdr:row>33</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10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43180</xdr:rowOff>
    </xdr:from>
    <xdr:to>
      <xdr:col>24</xdr:col>
      <xdr:colOff>114300</xdr:colOff>
      <xdr:row>33</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66057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92710</xdr:rowOff>
    </xdr:from>
    <xdr:to>
      <xdr:col>20</xdr:col>
      <xdr:colOff>38100</xdr:colOff>
      <xdr:row>34</xdr:row>
      <xdr:rowOff>22860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39387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52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71755</xdr:rowOff>
    </xdr:from>
    <xdr:to>
      <xdr:col>15</xdr:col>
      <xdr:colOff>101600</xdr:colOff>
      <xdr:row>34</xdr:row>
      <xdr:rowOff>1905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18432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50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113665</xdr:rowOff>
    </xdr:from>
    <xdr:to>
      <xdr:col>10</xdr:col>
      <xdr:colOff>165100</xdr:colOff>
      <xdr:row>34</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60342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54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102235</xdr:rowOff>
    </xdr:from>
    <xdr:to>
      <xdr:col>6</xdr:col>
      <xdr:colOff>38100</xdr:colOff>
      <xdr:row>34</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48912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74451</xdr:rowOff>
    </xdr:from>
    <xdr:to>
      <xdr:col>24</xdr:col>
      <xdr:colOff>63500</xdr:colOff>
      <xdr:row>58</xdr:row>
      <xdr:rowOff>157988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18551"/>
          <a:ext cx="8382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157988</xdr:rowOff>
    </xdr:from>
    <xdr:to>
      <xdr:col>19</xdr:col>
      <xdr:colOff>177800</xdr:colOff>
      <xdr:row>59</xdr:row>
      <xdr:rowOff>14852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02088"/>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159098</xdr:rowOff>
    </xdr:from>
    <xdr:to>
      <xdr:col>15</xdr:col>
      <xdr:colOff>50800</xdr:colOff>
      <xdr:row>59</xdr:row>
      <xdr:rowOff>14852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03198"/>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150020</xdr:rowOff>
    </xdr:from>
    <xdr:to>
      <xdr:col>10</xdr:col>
      <xdr:colOff>114300</xdr:colOff>
      <xdr:row>58</xdr:row>
      <xdr:rowOff>159098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941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23651</xdr:rowOff>
    </xdr:from>
    <xdr:to>
      <xdr:col>24</xdr:col>
      <xdr:colOff>114300</xdr:colOff>
      <xdr:row>58</xdr:row>
      <xdr:rowOff>125251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6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46528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107188</xdr:rowOff>
    </xdr:from>
    <xdr:to>
      <xdr:col>20</xdr:col>
      <xdr:colOff>38100</xdr:colOff>
      <xdr:row>59</xdr:row>
      <xdr:rowOff>37338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28465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1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135502</xdr:rowOff>
    </xdr:from>
    <xdr:to>
      <xdr:col>15</xdr:col>
      <xdr:colOff>101600</xdr:colOff>
      <xdr:row>59</xdr:row>
      <xdr:rowOff>65652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56779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108298</xdr:rowOff>
    </xdr:from>
    <xdr:to>
      <xdr:col>10</xdr:col>
      <xdr:colOff>165100</xdr:colOff>
      <xdr:row>59</xdr:row>
      <xdr:rowOff>38448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29575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99220</xdr:rowOff>
    </xdr:from>
    <xdr:to>
      <xdr:col>6</xdr:col>
      <xdr:colOff>38100</xdr:colOff>
      <xdr:row>59</xdr:row>
      <xdr:rowOff>29370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20497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120008</xdr:rowOff>
    </xdr:from>
    <xdr:to>
      <xdr:col>24</xdr:col>
      <xdr:colOff>63500</xdr:colOff>
      <xdr:row>77</xdr:row>
      <xdr:rowOff>139815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21658"/>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139815</xdr:rowOff>
    </xdr:from>
    <xdr:to>
      <xdr:col>19</xdr:col>
      <xdr:colOff>177800</xdr:colOff>
      <xdr:row>78</xdr:row>
      <xdr:rowOff>6688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1465"/>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6688</xdr:rowOff>
    </xdr:from>
    <xdr:to>
      <xdr:col>15</xdr:col>
      <xdr:colOff>50800</xdr:colOff>
      <xdr:row>78</xdr:row>
      <xdr:rowOff>27310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9788"/>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27310</xdr:rowOff>
    </xdr:from>
    <xdr:to>
      <xdr:col>10</xdr:col>
      <xdr:colOff>114300</xdr:colOff>
      <xdr:row>78</xdr:row>
      <xdr:rowOff>47738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0410"/>
          <a:ext cx="8890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69208</xdr:rowOff>
    </xdr:from>
    <xdr:to>
      <xdr:col>24</xdr:col>
      <xdr:colOff>114300</xdr:colOff>
      <xdr:row>77</xdr:row>
      <xdr:rowOff>170808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92085</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89015</xdr:rowOff>
    </xdr:from>
    <xdr:to>
      <xdr:col>20</xdr:col>
      <xdr:colOff>38100</xdr:colOff>
      <xdr:row>78</xdr:row>
      <xdr:rowOff>19165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35692</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127338</xdr:rowOff>
    </xdr:from>
    <xdr:to>
      <xdr:col>15</xdr:col>
      <xdr:colOff>101600</xdr:colOff>
      <xdr:row>78</xdr:row>
      <xdr:rowOff>57488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48615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4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147960</xdr:rowOff>
    </xdr:from>
    <xdr:to>
      <xdr:col>10</xdr:col>
      <xdr:colOff>165100</xdr:colOff>
      <xdr:row>78</xdr:row>
      <xdr:rowOff>78110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69237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168388</xdr:rowOff>
    </xdr:from>
    <xdr:to>
      <xdr:col>6</xdr:col>
      <xdr:colOff>38100</xdr:colOff>
      <xdr:row>78</xdr:row>
      <xdr:rowOff>98538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89665</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13604</xdr:rowOff>
    </xdr:from>
    <xdr:to>
      <xdr:col>24</xdr:col>
      <xdr:colOff>63500</xdr:colOff>
      <xdr:row>95</xdr:row>
      <xdr:rowOff>21560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01354"/>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127264</xdr:rowOff>
    </xdr:from>
    <xdr:to>
      <xdr:col>19</xdr:col>
      <xdr:colOff>177800</xdr:colOff>
      <xdr:row>95</xdr:row>
      <xdr:rowOff>13604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43564"/>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88951</xdr:rowOff>
    </xdr:from>
    <xdr:to>
      <xdr:col>15</xdr:col>
      <xdr:colOff>50800</xdr:colOff>
      <xdr:row>94</xdr:row>
      <xdr:rowOff>127264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05251"/>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42134</xdr:rowOff>
    </xdr:from>
    <xdr:to>
      <xdr:col>10</xdr:col>
      <xdr:colOff>114300</xdr:colOff>
      <xdr:row>94</xdr:row>
      <xdr:rowOff>88951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86984"/>
          <a:ext cx="889000" cy="2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142210</xdr:rowOff>
    </xdr:from>
    <xdr:to>
      <xdr:col>24</xdr:col>
      <xdr:colOff>114300</xdr:colOff>
      <xdr:row>95</xdr:row>
      <xdr:rowOff>72360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165087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134254</xdr:rowOff>
    </xdr:from>
    <xdr:to>
      <xdr:col>20</xdr:col>
      <xdr:colOff>38100</xdr:colOff>
      <xdr:row>95</xdr:row>
      <xdr:rowOff>64404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80931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0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76464</xdr:rowOff>
    </xdr:from>
    <xdr:to>
      <xdr:col>15</xdr:col>
      <xdr:colOff>101600</xdr:colOff>
      <xdr:row>95</xdr:row>
      <xdr:rowOff>6614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23141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38151</xdr:rowOff>
    </xdr:from>
    <xdr:to>
      <xdr:col>10</xdr:col>
      <xdr:colOff>165100</xdr:colOff>
      <xdr:row>94</xdr:row>
      <xdr:rowOff>139751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156278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162784</xdr:rowOff>
    </xdr:from>
    <xdr:to>
      <xdr:col>6</xdr:col>
      <xdr:colOff>38100</xdr:colOff>
      <xdr:row>93</xdr:row>
      <xdr:rowOff>92934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109461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7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34544</xdr:rowOff>
    </xdr:from>
    <xdr:to>
      <xdr:col>55</xdr:col>
      <xdr:colOff>0</xdr:colOff>
      <xdr:row>37</xdr:row>
      <xdr:rowOff>45212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7819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45212</xdr:rowOff>
    </xdr:from>
    <xdr:to>
      <xdr:col>50</xdr:col>
      <xdr:colOff>114300</xdr:colOff>
      <xdr:row>37</xdr:row>
      <xdr:rowOff>58928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888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140462</xdr:rowOff>
    </xdr:from>
    <xdr:to>
      <xdr:col>45</xdr:col>
      <xdr:colOff>177800</xdr:colOff>
      <xdr:row>37</xdr:row>
      <xdr:rowOff>58928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1266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153416</xdr:rowOff>
    </xdr:from>
    <xdr:to>
      <xdr:col>41</xdr:col>
      <xdr:colOff>50800</xdr:colOff>
      <xdr:row>36</xdr:row>
      <xdr:rowOff>140462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982716"/>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155194</xdr:rowOff>
    </xdr:from>
    <xdr:to>
      <xdr:col>55</xdr:col>
      <xdr:colOff>50800</xdr:colOff>
      <xdr:row>37</xdr:row>
      <xdr:rowOff>85344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165862</xdr:rowOff>
    </xdr:from>
    <xdr:to>
      <xdr:col>50</xdr:col>
      <xdr:colOff>165100</xdr:colOff>
      <xdr:row>37</xdr:row>
      <xdr:rowOff>96012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112539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8128</xdr:rowOff>
    </xdr:from>
    <xdr:to>
      <xdr:col>46</xdr:col>
      <xdr:colOff>38100</xdr:colOff>
      <xdr:row>37</xdr:row>
      <xdr:rowOff>109728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100855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89662</xdr:rowOff>
    </xdr:from>
    <xdr:to>
      <xdr:col>41</xdr:col>
      <xdr:colOff>101600</xdr:colOff>
      <xdr:row>37</xdr:row>
      <xdr:rowOff>19812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10939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102616</xdr:rowOff>
    </xdr:from>
    <xdr:to>
      <xdr:col>36</xdr:col>
      <xdr:colOff>165100</xdr:colOff>
      <xdr:row>35</xdr:row>
      <xdr:rowOff>32766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23893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85261</xdr:rowOff>
    </xdr:from>
    <xdr:to>
      <xdr:col>55</xdr:col>
      <xdr:colOff>0</xdr:colOff>
      <xdr:row>57</xdr:row>
      <xdr:rowOff>130818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57911"/>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82386</xdr:rowOff>
    </xdr:from>
    <xdr:to>
      <xdr:col>50</xdr:col>
      <xdr:colOff>114300</xdr:colOff>
      <xdr:row>57</xdr:row>
      <xdr:rowOff>130818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55036"/>
          <a:ext cx="889000" cy="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82386</xdr:rowOff>
    </xdr:from>
    <xdr:to>
      <xdr:col>45</xdr:col>
      <xdr:colOff>177800</xdr:colOff>
      <xdr:row>57</xdr:row>
      <xdr:rowOff>102504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5503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94470</xdr:rowOff>
    </xdr:from>
    <xdr:to>
      <xdr:col>41</xdr:col>
      <xdr:colOff>50800</xdr:colOff>
      <xdr:row>57</xdr:row>
      <xdr:rowOff>102504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6712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34461</xdr:rowOff>
    </xdr:from>
    <xdr:to>
      <xdr:col>55</xdr:col>
      <xdr:colOff>50800</xdr:colOff>
      <xdr:row>57</xdr:row>
      <xdr:rowOff>136061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12888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80018</xdr:rowOff>
    </xdr:from>
    <xdr:to>
      <xdr:col>50</xdr:col>
      <xdr:colOff>165100</xdr:colOff>
      <xdr:row>58</xdr:row>
      <xdr:rowOff>10168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1295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91728" y="9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31586</xdr:rowOff>
    </xdr:from>
    <xdr:to>
      <xdr:col>46</xdr:col>
      <xdr:colOff>38100</xdr:colOff>
      <xdr:row>57</xdr:row>
      <xdr:rowOff>133186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124313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51704</xdr:rowOff>
    </xdr:from>
    <xdr:to>
      <xdr:col>41</xdr:col>
      <xdr:colOff>101600</xdr:colOff>
      <xdr:row>57</xdr:row>
      <xdr:rowOff>153304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144431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43670</xdr:rowOff>
    </xdr:from>
    <xdr:to>
      <xdr:col>36</xdr:col>
      <xdr:colOff>165100</xdr:colOff>
      <xdr:row>57</xdr:row>
      <xdr:rowOff>145270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136397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64810</xdr:rowOff>
    </xdr:from>
    <xdr:to>
      <xdr:col>55</xdr:col>
      <xdr:colOff>0</xdr:colOff>
      <xdr:row>76</xdr:row>
      <xdr:rowOff>70479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095010"/>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70479</xdr:rowOff>
    </xdr:from>
    <xdr:to>
      <xdr:col>50</xdr:col>
      <xdr:colOff>114300</xdr:colOff>
      <xdr:row>77</xdr:row>
      <xdr:rowOff>6290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00679"/>
          <a:ext cx="889000" cy="10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3020</xdr:rowOff>
    </xdr:from>
    <xdr:to>
      <xdr:col>45</xdr:col>
      <xdr:colOff>177800</xdr:colOff>
      <xdr:row>77</xdr:row>
      <xdr:rowOff>6290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0467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154102</xdr:rowOff>
    </xdr:from>
    <xdr:to>
      <xdr:col>41</xdr:col>
      <xdr:colOff>50800</xdr:colOff>
      <xdr:row>77</xdr:row>
      <xdr:rowOff>3020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8430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14010</xdr:rowOff>
    </xdr:from>
    <xdr:to>
      <xdr:col>55</xdr:col>
      <xdr:colOff>50800</xdr:colOff>
      <xdr:row>76</xdr:row>
      <xdr:rowOff>115610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0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163887</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19679</xdr:rowOff>
    </xdr:from>
    <xdr:to>
      <xdr:col>50</xdr:col>
      <xdr:colOff>165100</xdr:colOff>
      <xdr:row>76</xdr:row>
      <xdr:rowOff>121279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112406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31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126940</xdr:rowOff>
    </xdr:from>
    <xdr:to>
      <xdr:col>46</xdr:col>
      <xdr:colOff>38100</xdr:colOff>
      <xdr:row>77</xdr:row>
      <xdr:rowOff>57090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48217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4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123670</xdr:rowOff>
    </xdr:from>
    <xdr:to>
      <xdr:col>41</xdr:col>
      <xdr:colOff>101600</xdr:colOff>
      <xdr:row>77</xdr:row>
      <xdr:rowOff>53820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44947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2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103302</xdr:rowOff>
    </xdr:from>
    <xdr:to>
      <xdr:col>36</xdr:col>
      <xdr:colOff>165100</xdr:colOff>
      <xdr:row>77</xdr:row>
      <xdr:rowOff>33452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24579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2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72200</xdr:rowOff>
    </xdr:from>
    <xdr:to>
      <xdr:col>55</xdr:col>
      <xdr:colOff>0</xdr:colOff>
      <xdr:row>97</xdr:row>
      <xdr:rowOff>42647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531400"/>
          <a:ext cx="838200" cy="1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28524</xdr:rowOff>
    </xdr:from>
    <xdr:to>
      <xdr:col>50</xdr:col>
      <xdr:colOff>114300</xdr:colOff>
      <xdr:row>97</xdr:row>
      <xdr:rowOff>42647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659174"/>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28524</xdr:rowOff>
    </xdr:from>
    <xdr:to>
      <xdr:col>45</xdr:col>
      <xdr:colOff>177800</xdr:colOff>
      <xdr:row>97</xdr:row>
      <xdr:rowOff>28969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659174"/>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70781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28969</xdr:rowOff>
    </xdr:from>
    <xdr:to>
      <xdr:col>41</xdr:col>
      <xdr:colOff>50800</xdr:colOff>
      <xdr:row>97</xdr:row>
      <xdr:rowOff>45275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59619"/>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77398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21400</xdr:rowOff>
    </xdr:from>
    <xdr:to>
      <xdr:col>55</xdr:col>
      <xdr:colOff>50800</xdr:colOff>
      <xdr:row>96</xdr:row>
      <xdr:rowOff>123000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44277</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3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163297</xdr:rowOff>
    </xdr:from>
    <xdr:to>
      <xdr:col>50</xdr:col>
      <xdr:colOff>165100</xdr:colOff>
      <xdr:row>97</xdr:row>
      <xdr:rowOff>93447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84574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7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149174</xdr:rowOff>
    </xdr:from>
    <xdr:to>
      <xdr:col>46</xdr:col>
      <xdr:colOff>38100</xdr:colOff>
      <xdr:row>97</xdr:row>
      <xdr:rowOff>79324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70451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149619</xdr:rowOff>
    </xdr:from>
    <xdr:to>
      <xdr:col>41</xdr:col>
      <xdr:colOff>101600</xdr:colOff>
      <xdr:row>97</xdr:row>
      <xdr:rowOff>79769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70896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165925</xdr:rowOff>
    </xdr:from>
    <xdr:to>
      <xdr:col>36</xdr:col>
      <xdr:colOff>165100</xdr:colOff>
      <xdr:row>97</xdr:row>
      <xdr:rowOff>96075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6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87202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107791</xdr:rowOff>
    </xdr:from>
    <xdr:to>
      <xdr:col>85</xdr:col>
      <xdr:colOff>127000</xdr:colOff>
      <xdr:row>37</xdr:row>
      <xdr:rowOff>155797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5144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155797</xdr:rowOff>
    </xdr:from>
    <xdr:to>
      <xdr:col>81</xdr:col>
      <xdr:colOff>50800</xdr:colOff>
      <xdr:row>38</xdr:row>
      <xdr:rowOff>3302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99447"/>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135890</xdr:rowOff>
    </xdr:from>
    <xdr:to>
      <xdr:col>76</xdr:col>
      <xdr:colOff>114300</xdr:colOff>
      <xdr:row>38</xdr:row>
      <xdr:rowOff>3302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795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135890</xdr:rowOff>
    </xdr:from>
    <xdr:to>
      <xdr:col>71</xdr:col>
      <xdr:colOff>177800</xdr:colOff>
      <xdr:row>38</xdr:row>
      <xdr:rowOff>19494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79540"/>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56991</xdr:rowOff>
    </xdr:from>
    <xdr:to>
      <xdr:col>85</xdr:col>
      <xdr:colOff>177800</xdr:colOff>
      <xdr:row>37</xdr:row>
      <xdr:rowOff>158591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35418</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3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104997</xdr:rowOff>
    </xdr:from>
    <xdr:to>
      <xdr:col>81</xdr:col>
      <xdr:colOff>101600</xdr:colOff>
      <xdr:row>38</xdr:row>
      <xdr:rowOff>35147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26274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123952</xdr:rowOff>
    </xdr:from>
    <xdr:to>
      <xdr:col>76</xdr:col>
      <xdr:colOff>165100</xdr:colOff>
      <xdr:row>38</xdr:row>
      <xdr:rowOff>54102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45229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85090</xdr:rowOff>
    </xdr:from>
    <xdr:to>
      <xdr:col>72</xdr:col>
      <xdr:colOff>38100</xdr:colOff>
      <xdr:row>38</xdr:row>
      <xdr:rowOff>15240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140145</xdr:rowOff>
    </xdr:from>
    <xdr:to>
      <xdr:col>67</xdr:col>
      <xdr:colOff>101600</xdr:colOff>
      <xdr:row>38</xdr:row>
      <xdr:rowOff>70295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61421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28829</xdr:rowOff>
    </xdr:from>
    <xdr:to>
      <xdr:col>85</xdr:col>
      <xdr:colOff>127000</xdr:colOff>
      <xdr:row>56</xdr:row>
      <xdr:rowOff>36982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630029"/>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36982</xdr:rowOff>
    </xdr:from>
    <xdr:to>
      <xdr:col>81</xdr:col>
      <xdr:colOff>50800</xdr:colOff>
      <xdr:row>56</xdr:row>
      <xdr:rowOff>60090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38182"/>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76683</xdr:rowOff>
    </xdr:from>
    <xdr:to>
      <xdr:col>76</xdr:col>
      <xdr:colOff>114300</xdr:colOff>
      <xdr:row>56</xdr:row>
      <xdr:rowOff>60090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334983"/>
          <a:ext cx="889000" cy="3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31153</xdr:rowOff>
    </xdr:from>
    <xdr:to>
      <xdr:col>71</xdr:col>
      <xdr:colOff>177800</xdr:colOff>
      <xdr:row>54</xdr:row>
      <xdr:rowOff>76683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289453"/>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149479</xdr:rowOff>
    </xdr:from>
    <xdr:to>
      <xdr:col>85</xdr:col>
      <xdr:colOff>177800</xdr:colOff>
      <xdr:row>56</xdr:row>
      <xdr:rowOff>79629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127906</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157632</xdr:rowOff>
    </xdr:from>
    <xdr:to>
      <xdr:col>81</xdr:col>
      <xdr:colOff>101600</xdr:colOff>
      <xdr:row>56</xdr:row>
      <xdr:rowOff>87782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78909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6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9290</xdr:rowOff>
    </xdr:from>
    <xdr:to>
      <xdr:col>76</xdr:col>
      <xdr:colOff>165100</xdr:colOff>
      <xdr:row>56</xdr:row>
      <xdr:rowOff>110890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102017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25883</xdr:rowOff>
    </xdr:from>
    <xdr:to>
      <xdr:col>72</xdr:col>
      <xdr:colOff>38100</xdr:colOff>
      <xdr:row>54</xdr:row>
      <xdr:rowOff>127483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151803</xdr:rowOff>
    </xdr:from>
    <xdr:to>
      <xdr:col>67</xdr:col>
      <xdr:colOff>101600</xdr:colOff>
      <xdr:row>54</xdr:row>
      <xdr:rowOff>81953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2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98480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2426</xdr:rowOff>
    </xdr:from>
    <xdr:to>
      <xdr:col>85</xdr:col>
      <xdr:colOff>127000</xdr:colOff>
      <xdr:row>77</xdr:row>
      <xdr:rowOff>6959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204076"/>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6959</xdr:rowOff>
    </xdr:from>
    <xdr:to>
      <xdr:col>81</xdr:col>
      <xdr:colOff>50800</xdr:colOff>
      <xdr:row>78</xdr:row>
      <xdr:rowOff>163703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208609"/>
          <a:ext cx="889000" cy="3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163703</xdr:rowOff>
    </xdr:from>
    <xdr:to>
      <xdr:col>76</xdr:col>
      <xdr:colOff>114300</xdr:colOff>
      <xdr:row>79</xdr:row>
      <xdr:rowOff>636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3680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636</xdr:rowOff>
    </xdr:from>
    <xdr:to>
      <xdr:col>71</xdr:col>
      <xdr:colOff>177800</xdr:colOff>
      <xdr:row>79</xdr:row>
      <xdr:rowOff>6731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4518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123076</xdr:rowOff>
    </xdr:from>
    <xdr:to>
      <xdr:col>85</xdr:col>
      <xdr:colOff>177800</xdr:colOff>
      <xdr:row>77</xdr:row>
      <xdr:rowOff>53226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145953</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0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127609</xdr:rowOff>
    </xdr:from>
    <xdr:to>
      <xdr:col>81</xdr:col>
      <xdr:colOff>101600</xdr:colOff>
      <xdr:row>77</xdr:row>
      <xdr:rowOff>57759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74286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29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112903</xdr:rowOff>
    </xdr:from>
    <xdr:to>
      <xdr:col>76</xdr:col>
      <xdr:colOff>165100</xdr:colOff>
      <xdr:row>79</xdr:row>
      <xdr:rowOff>43053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34180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121286</xdr:rowOff>
    </xdr:from>
    <xdr:to>
      <xdr:col>72</xdr:col>
      <xdr:colOff>38100</xdr:colOff>
      <xdr:row>79</xdr:row>
      <xdr:rowOff>51436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42563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127381</xdr:rowOff>
    </xdr:from>
    <xdr:to>
      <xdr:col>67</xdr:col>
      <xdr:colOff>101600</xdr:colOff>
      <xdr:row>79</xdr:row>
      <xdr:rowOff>57531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48658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9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6589</xdr:rowOff>
    </xdr:from>
    <xdr:to>
      <xdr:col>85</xdr:col>
      <xdr:colOff>127000</xdr:colOff>
      <xdr:row>95</xdr:row>
      <xdr:rowOff>30037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294339"/>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118636</xdr:rowOff>
    </xdr:from>
    <xdr:to>
      <xdr:col>81</xdr:col>
      <xdr:colOff>50800</xdr:colOff>
      <xdr:row>95</xdr:row>
      <xdr:rowOff>6589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3493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105639</xdr:rowOff>
    </xdr:from>
    <xdr:to>
      <xdr:col>76</xdr:col>
      <xdr:colOff>114300</xdr:colOff>
      <xdr:row>94</xdr:row>
      <xdr:rowOff>118636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21939"/>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105639</xdr:rowOff>
    </xdr:from>
    <xdr:to>
      <xdr:col>71</xdr:col>
      <xdr:colOff>177800</xdr:colOff>
      <xdr:row>94</xdr:row>
      <xdr:rowOff>112889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22193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150687</xdr:rowOff>
    </xdr:from>
    <xdr:to>
      <xdr:col>85</xdr:col>
      <xdr:colOff>177800</xdr:colOff>
      <xdr:row>95</xdr:row>
      <xdr:rowOff>80837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2114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127239</xdr:rowOff>
    </xdr:from>
    <xdr:to>
      <xdr:col>81</xdr:col>
      <xdr:colOff>101600</xdr:colOff>
      <xdr:row>95</xdr:row>
      <xdr:rowOff>57389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73916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0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67836</xdr:rowOff>
    </xdr:from>
    <xdr:to>
      <xdr:col>76</xdr:col>
      <xdr:colOff>165100</xdr:colOff>
      <xdr:row>94</xdr:row>
      <xdr:rowOff>169436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54839</xdr:rowOff>
    </xdr:from>
    <xdr:to>
      <xdr:col>72</xdr:col>
      <xdr:colOff>38100</xdr:colOff>
      <xdr:row>94</xdr:row>
      <xdr:rowOff>156439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62089</xdr:rowOff>
    </xdr:from>
    <xdr:to>
      <xdr:col>67</xdr:col>
      <xdr:colOff>101600</xdr:colOff>
      <xdr:row>94</xdr:row>
      <xdr:rowOff>163689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8766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mn-ea"/>
              <a:ea typeface="+mn-ea"/>
            </a:rPr>
            <a:t>・全体の</a:t>
          </a:r>
          <a:r>
            <a:rPr kumimoji="1" lang="en-US" altLang="ja-JP" sz="900">
              <a:solidFill>
                <a:schemeClr val="tx1"/>
              </a:solidFill>
              <a:latin typeface="+mn-ea"/>
              <a:ea typeface="+mn-ea"/>
            </a:rPr>
            <a:t>20.4</a:t>
          </a:r>
          <a:r>
            <a:rPr kumimoji="1" lang="ja-JP" altLang="en-US" sz="900">
              <a:solidFill>
                <a:schemeClr val="tx1"/>
              </a:solidFill>
              <a:latin typeface="+mn-ea"/>
              <a:ea typeface="+mn-ea"/>
            </a:rPr>
            <a:t>％を占める教育費については，住民一人当たりコストが</a:t>
          </a:r>
          <a:r>
            <a:rPr kumimoji="1" lang="en-US" altLang="ja-JP" sz="900">
              <a:solidFill>
                <a:schemeClr val="tx1"/>
              </a:solidFill>
              <a:latin typeface="+mn-ea"/>
              <a:ea typeface="+mn-ea"/>
            </a:rPr>
            <a:t>67,820</a:t>
          </a:r>
          <a:r>
            <a:rPr kumimoji="1" lang="ja-JP" altLang="en-US" sz="900">
              <a:solidFill>
                <a:schemeClr val="tx1"/>
              </a:solidFill>
              <a:latin typeface="+mn-ea"/>
              <a:ea typeface="+mn-ea"/>
            </a:rPr>
            <a:t>円となっており，前年度比</a:t>
          </a:r>
          <a:r>
            <a:rPr kumimoji="1" lang="en-US" altLang="ja-JP" sz="900">
              <a:solidFill>
                <a:schemeClr val="tx1"/>
              </a:solidFill>
              <a:latin typeface="+mn-ea"/>
              <a:ea typeface="+mn-ea"/>
            </a:rPr>
            <a:t>428</a:t>
          </a:r>
          <a:r>
            <a:rPr kumimoji="1" lang="ja-JP" altLang="en-US" sz="900">
              <a:solidFill>
                <a:schemeClr val="tx1"/>
              </a:solidFill>
              <a:latin typeface="+mn-ea"/>
              <a:ea typeface="+mn-ea"/>
            </a:rPr>
            <a:t>円の増加となっています。これは新大学（叡啓大学）施設整備事業の増（＋</a:t>
          </a:r>
          <a:r>
            <a:rPr kumimoji="1" lang="en-US" altLang="ja-JP" sz="900">
              <a:solidFill>
                <a:schemeClr val="tx1"/>
              </a:solidFill>
              <a:latin typeface="+mn-ea"/>
              <a:ea typeface="+mn-ea"/>
            </a:rPr>
            <a:t>34</a:t>
          </a:r>
          <a:r>
            <a:rPr kumimoji="1" lang="ja-JP" altLang="en-US" sz="900">
              <a:solidFill>
                <a:schemeClr val="tx1"/>
              </a:solidFill>
              <a:latin typeface="+mn-ea"/>
              <a:ea typeface="+mn-ea"/>
            </a:rPr>
            <a:t>億円）が主な要因です。</a:t>
          </a:r>
        </a:p>
        <a:p>
          <a:r>
            <a:rPr kumimoji="1" lang="ja-JP" altLang="en-US" sz="900">
              <a:solidFill>
                <a:schemeClr val="tx1"/>
              </a:solidFill>
              <a:latin typeface="+mn-ea"/>
              <a:ea typeface="+mn-ea"/>
            </a:rPr>
            <a:t>・衛生費については，住民一人当たりコストが</a:t>
          </a:r>
          <a:r>
            <a:rPr kumimoji="1" lang="en-US" altLang="ja-JP" sz="900">
              <a:solidFill>
                <a:schemeClr val="tx1"/>
              </a:solidFill>
              <a:latin typeface="+mn-ea"/>
              <a:ea typeface="+mn-ea"/>
            </a:rPr>
            <a:t>11,917</a:t>
          </a:r>
          <a:r>
            <a:rPr kumimoji="1" lang="ja-JP" altLang="en-US" sz="900">
              <a:solidFill>
                <a:schemeClr val="tx1"/>
              </a:solidFill>
              <a:latin typeface="+mn-ea"/>
              <a:ea typeface="+mn-ea"/>
            </a:rPr>
            <a:t>円となっており，類似団体平均を</a:t>
          </a:r>
          <a:r>
            <a:rPr kumimoji="1" lang="en-US" altLang="ja-JP" sz="900">
              <a:solidFill>
                <a:schemeClr val="tx1"/>
              </a:solidFill>
              <a:latin typeface="+mn-ea"/>
              <a:ea typeface="+mn-ea"/>
            </a:rPr>
            <a:t>2,000</a:t>
          </a:r>
          <a:r>
            <a:rPr kumimoji="1" lang="ja-JP" altLang="en-US" sz="900">
              <a:solidFill>
                <a:schemeClr val="tx1"/>
              </a:solidFill>
              <a:latin typeface="+mn-ea"/>
              <a:ea typeface="+mn-ea"/>
            </a:rPr>
            <a:t>円以上上回る高い水準で推移しています。これは，原爆被爆者支援に要する経費によるものであり，引き続き，適切な支援に努めてまいります。</a:t>
          </a:r>
        </a:p>
        <a:p>
          <a:r>
            <a:rPr kumimoji="1" lang="ja-JP" altLang="en-US" sz="900">
              <a:solidFill>
                <a:schemeClr val="tx1"/>
              </a:solidFill>
              <a:latin typeface="+mn-ea"/>
              <a:ea typeface="+mn-ea"/>
            </a:rPr>
            <a:t>・公債費については，過去数次にわたる経済対策等における公共事業費の大幅な増額に伴う県債の増発により，類似団体を</a:t>
          </a:r>
          <a:r>
            <a:rPr kumimoji="1" lang="en-US" altLang="ja-JP" sz="900">
              <a:solidFill>
                <a:schemeClr val="tx1"/>
              </a:solidFill>
              <a:latin typeface="+mn-ea"/>
              <a:ea typeface="+mn-ea"/>
            </a:rPr>
            <a:t>6,753</a:t>
          </a:r>
          <a:r>
            <a:rPr kumimoji="1" lang="ja-JP" altLang="en-US" sz="900">
              <a:solidFill>
                <a:schemeClr val="tx1"/>
              </a:solidFill>
              <a:latin typeface="+mn-ea"/>
              <a:ea typeface="+mn-ea"/>
            </a:rPr>
            <a:t>円上回る高い水準で推移しているものの，県債発行額の適切なマネジメントなどにより，臨時財政対策債を除く県債にかかる元利償還は，</a:t>
          </a:r>
          <a:r>
            <a:rPr kumimoji="1" lang="en-US" altLang="ja-JP" sz="900">
              <a:solidFill>
                <a:schemeClr val="tx1"/>
              </a:solidFill>
              <a:latin typeface="+mn-ea"/>
              <a:ea typeface="+mn-ea"/>
            </a:rPr>
            <a:t>H26</a:t>
          </a:r>
          <a:r>
            <a:rPr kumimoji="1" lang="ja-JP" altLang="en-US" sz="900">
              <a:solidFill>
                <a:schemeClr val="tx1"/>
              </a:solidFill>
              <a:latin typeface="+mn-ea"/>
              <a:ea typeface="+mn-ea"/>
            </a:rPr>
            <a:t>年度をピークに減少に転じ，</a:t>
          </a:r>
          <a:r>
            <a:rPr kumimoji="1" lang="en-US" altLang="ja-JP" sz="900">
              <a:solidFill>
                <a:schemeClr val="tx1"/>
              </a:solidFill>
              <a:latin typeface="+mn-ea"/>
              <a:ea typeface="+mn-ea"/>
            </a:rPr>
            <a:t>H30</a:t>
          </a:r>
          <a:r>
            <a:rPr kumimoji="1" lang="ja-JP" altLang="en-US" sz="900">
              <a:solidFill>
                <a:schemeClr val="tx1"/>
              </a:solidFill>
              <a:latin typeface="+mn-ea"/>
              <a:ea typeface="+mn-ea"/>
            </a:rPr>
            <a:t>年度に比べて</a:t>
          </a:r>
          <a:r>
            <a:rPr kumimoji="1" lang="en-US" altLang="ja-JP" sz="900">
              <a:solidFill>
                <a:schemeClr val="tx1"/>
              </a:solidFill>
              <a:latin typeface="+mn-ea"/>
              <a:ea typeface="+mn-ea"/>
            </a:rPr>
            <a:t>718</a:t>
          </a:r>
          <a:r>
            <a:rPr kumimoji="1" lang="ja-JP" altLang="en-US" sz="900">
              <a:solidFill>
                <a:schemeClr val="tx1"/>
              </a:solidFill>
              <a:latin typeface="+mn-ea"/>
              <a:ea typeface="+mn-ea"/>
            </a:rPr>
            <a:t>円低い</a:t>
          </a:r>
          <a:r>
            <a:rPr kumimoji="1" lang="en-US" altLang="ja-JP" sz="900">
              <a:solidFill>
                <a:schemeClr val="tx1"/>
              </a:solidFill>
              <a:latin typeface="+mn-ea"/>
              <a:ea typeface="+mn-ea"/>
            </a:rPr>
            <a:t>53,108</a:t>
          </a:r>
          <a:r>
            <a:rPr kumimoji="1" lang="ja-JP" altLang="en-US" sz="900">
              <a:solidFill>
                <a:schemeClr val="tx1"/>
              </a:solidFill>
              <a:latin typeface="+mn-ea"/>
              <a:ea typeface="+mn-ea"/>
            </a:rPr>
            <a:t>円となっています。</a:t>
          </a:r>
        </a:p>
        <a:p>
          <a:r>
            <a:rPr kumimoji="1" lang="ja-JP" altLang="en-US" sz="900">
              <a:solidFill>
                <a:schemeClr val="tx1"/>
              </a:solidFill>
              <a:latin typeface="+mn-ea"/>
              <a:ea typeface="+mn-ea"/>
            </a:rPr>
            <a:t>・今後は，新型コロナウイルス感染症による経済の低迷や大規模災害などのリスクに備えつつ，県勢発展に必要な施策を安定して推進できる，しなやかな財政運営を行っていくため，更なる選択と集中を図るための取組や，人件費等の経常的経費の適正化，県税の徴収強化などの歳出歳入の両面にわたる取組を行うとともに，県債残高などの将来負担額の着実な縮減を進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74">
              <a:solidFill>
                <a:sysClr val="windowText" lastClr="000000"/>
              </a:solidFill>
              <a:latin typeface="+mn-ea"/>
              <a:ea typeface="+mn-ea"/>
            </a:rPr>
            <a:t>・社会保障関係費の増加や公債費の高止まりなどに加え，</a:t>
          </a:r>
          <a:r>
            <a:rPr kumimoji="1" lang="en-US" altLang="ja-JP" sz="674">
              <a:solidFill>
                <a:sysClr val="windowText" lastClr="000000"/>
              </a:solidFill>
              <a:latin typeface="+mn-ea"/>
              <a:ea typeface="+mn-ea"/>
            </a:rPr>
            <a:t>R</a:t>
          </a:r>
          <a:r>
            <a:rPr kumimoji="1" lang="ja-JP" altLang="en-US" sz="674">
              <a:solidFill>
                <a:sysClr val="windowText" lastClr="000000"/>
              </a:solidFill>
              <a:latin typeface="+mn-ea"/>
              <a:ea typeface="+mn-ea"/>
            </a:rPr>
            <a:t>元年度は，平成</a:t>
          </a:r>
          <a:r>
            <a:rPr kumimoji="1" lang="en-US" altLang="ja-JP" sz="674">
              <a:solidFill>
                <a:sysClr val="windowText" lastClr="000000"/>
              </a:solidFill>
              <a:latin typeface="+mn-ea"/>
              <a:ea typeface="+mn-ea"/>
            </a:rPr>
            <a:t>30</a:t>
          </a:r>
          <a:r>
            <a:rPr kumimoji="1" lang="ja-JP" altLang="en-US" sz="674">
              <a:solidFill>
                <a:sysClr val="windowText" lastClr="000000"/>
              </a:solidFill>
              <a:latin typeface="+mn-ea"/>
              <a:ea typeface="+mn-ea"/>
            </a:rPr>
            <a:t>年</a:t>
          </a:r>
          <a:r>
            <a:rPr kumimoji="1" lang="en-US" altLang="ja-JP" sz="674">
              <a:solidFill>
                <a:sysClr val="windowText" lastClr="000000"/>
              </a:solidFill>
              <a:latin typeface="+mn-ea"/>
              <a:ea typeface="+mn-ea"/>
            </a:rPr>
            <a:t>7</a:t>
          </a:r>
          <a:r>
            <a:rPr kumimoji="1" lang="ja-JP" altLang="en-US" sz="674">
              <a:solidFill>
                <a:sysClr val="windowText" lastClr="000000"/>
              </a:solidFill>
              <a:latin typeface="+mn-ea"/>
              <a:ea typeface="+mn-ea"/>
            </a:rPr>
            <a:t>月豪雨災害への対応により，多額の財政調整基金を活用した結果，財政調整基金残高は減少していることから，標準財政規模比はＨ</a:t>
          </a:r>
          <a:r>
            <a:rPr kumimoji="1" lang="en-US" altLang="ja-JP" sz="674">
              <a:solidFill>
                <a:sysClr val="windowText" lastClr="000000"/>
              </a:solidFill>
              <a:latin typeface="+mn-ea"/>
              <a:ea typeface="+mn-ea"/>
            </a:rPr>
            <a:t>30</a:t>
          </a:r>
          <a:r>
            <a:rPr kumimoji="1" lang="ja-JP" altLang="en-US" sz="674">
              <a:solidFill>
                <a:sysClr val="windowText" lastClr="000000"/>
              </a:solidFill>
              <a:latin typeface="+mn-ea"/>
              <a:ea typeface="+mn-ea"/>
            </a:rPr>
            <a:t>年度から</a:t>
          </a:r>
          <a:r>
            <a:rPr kumimoji="1" lang="en-US" altLang="ja-JP" sz="674">
              <a:solidFill>
                <a:sysClr val="windowText" lastClr="000000"/>
              </a:solidFill>
              <a:latin typeface="+mn-ea"/>
              <a:ea typeface="+mn-ea"/>
            </a:rPr>
            <a:t>2.05</a:t>
          </a:r>
          <a:r>
            <a:rPr kumimoji="1" lang="ja-JP" altLang="en-US" sz="674">
              <a:solidFill>
                <a:sysClr val="windowText" lastClr="000000"/>
              </a:solidFill>
              <a:latin typeface="+mn-ea"/>
              <a:ea typeface="+mn-ea"/>
            </a:rPr>
            <a:t>ポイント減少しています。（財政調整基金残高 Ｈ</a:t>
          </a:r>
          <a:r>
            <a:rPr kumimoji="1" lang="en-US" altLang="ja-JP" sz="674">
              <a:solidFill>
                <a:sysClr val="windowText" lastClr="000000"/>
              </a:solidFill>
              <a:latin typeface="+mn-ea"/>
              <a:ea typeface="+mn-ea"/>
            </a:rPr>
            <a:t>27</a:t>
          </a:r>
          <a:r>
            <a:rPr kumimoji="1" lang="ja-JP" altLang="en-US" sz="674">
              <a:solidFill>
                <a:sysClr val="windowText" lastClr="000000"/>
              </a:solidFill>
              <a:latin typeface="+mn-ea"/>
              <a:ea typeface="+mn-ea"/>
            </a:rPr>
            <a:t>：</a:t>
          </a:r>
          <a:r>
            <a:rPr kumimoji="1" lang="en-US" altLang="ja-JP" sz="674">
              <a:solidFill>
                <a:sysClr val="windowText" lastClr="000000"/>
              </a:solidFill>
              <a:latin typeface="+mn-ea"/>
              <a:ea typeface="+mn-ea"/>
            </a:rPr>
            <a:t>276</a:t>
          </a:r>
          <a:r>
            <a:rPr kumimoji="1" lang="ja-JP" altLang="en-US" sz="674">
              <a:solidFill>
                <a:sysClr val="windowText" lastClr="000000"/>
              </a:solidFill>
              <a:latin typeface="+mn-ea"/>
              <a:ea typeface="+mn-ea"/>
            </a:rPr>
            <a:t>億円→Ｈ</a:t>
          </a:r>
          <a:r>
            <a:rPr kumimoji="1" lang="en-US" altLang="ja-JP" sz="674">
              <a:solidFill>
                <a:sysClr val="windowText" lastClr="000000"/>
              </a:solidFill>
              <a:latin typeface="+mn-ea"/>
              <a:ea typeface="+mn-ea"/>
            </a:rPr>
            <a:t>28</a:t>
          </a:r>
          <a:r>
            <a:rPr kumimoji="1" lang="ja-JP" altLang="en-US" sz="674">
              <a:solidFill>
                <a:sysClr val="windowText" lastClr="000000"/>
              </a:solidFill>
              <a:latin typeface="+mn-ea"/>
              <a:ea typeface="+mn-ea"/>
            </a:rPr>
            <a:t>：</a:t>
          </a:r>
          <a:r>
            <a:rPr kumimoji="1" lang="en-US" altLang="ja-JP" sz="674">
              <a:solidFill>
                <a:sysClr val="windowText" lastClr="000000"/>
              </a:solidFill>
              <a:latin typeface="+mn-ea"/>
              <a:ea typeface="+mn-ea"/>
            </a:rPr>
            <a:t>271</a:t>
          </a:r>
          <a:r>
            <a:rPr kumimoji="1" lang="ja-JP" altLang="en-US" sz="674">
              <a:solidFill>
                <a:sysClr val="windowText" lastClr="000000"/>
              </a:solidFill>
              <a:latin typeface="+mn-ea"/>
              <a:ea typeface="+mn-ea"/>
            </a:rPr>
            <a:t>億円→Ｈ</a:t>
          </a:r>
          <a:r>
            <a:rPr kumimoji="1" lang="en-US" altLang="ja-JP" sz="674">
              <a:solidFill>
                <a:sysClr val="windowText" lastClr="000000"/>
              </a:solidFill>
              <a:latin typeface="+mn-ea"/>
              <a:ea typeface="+mn-ea"/>
            </a:rPr>
            <a:t>29</a:t>
          </a:r>
          <a:r>
            <a:rPr kumimoji="1" lang="ja-JP" altLang="en-US" sz="674">
              <a:solidFill>
                <a:sysClr val="windowText" lastClr="000000"/>
              </a:solidFill>
              <a:latin typeface="+mn-ea"/>
              <a:ea typeface="+mn-ea"/>
            </a:rPr>
            <a:t>：</a:t>
          </a:r>
          <a:r>
            <a:rPr kumimoji="1" lang="en-US" altLang="ja-JP" sz="674">
              <a:solidFill>
                <a:sysClr val="windowText" lastClr="000000"/>
              </a:solidFill>
              <a:latin typeface="+mn-ea"/>
              <a:ea typeface="+mn-ea"/>
            </a:rPr>
            <a:t>267</a:t>
          </a:r>
          <a:r>
            <a:rPr kumimoji="1" lang="ja-JP" altLang="en-US" sz="674">
              <a:solidFill>
                <a:sysClr val="windowText" lastClr="000000"/>
              </a:solidFill>
              <a:latin typeface="+mn-ea"/>
              <a:ea typeface="+mn-ea"/>
            </a:rPr>
            <a:t>億円→</a:t>
          </a:r>
          <a:r>
            <a:rPr kumimoji="1" lang="en-US" altLang="ja-JP" sz="674">
              <a:solidFill>
                <a:sysClr val="windowText" lastClr="000000"/>
              </a:solidFill>
              <a:latin typeface="+mn-ea"/>
              <a:ea typeface="+mn-ea"/>
            </a:rPr>
            <a:t>H30</a:t>
          </a:r>
          <a:r>
            <a:rPr kumimoji="1" lang="ja-JP" altLang="en-US" sz="674">
              <a:solidFill>
                <a:sysClr val="windowText" lastClr="000000"/>
              </a:solidFill>
              <a:latin typeface="+mn-ea"/>
              <a:ea typeface="+mn-ea"/>
            </a:rPr>
            <a:t>：</a:t>
          </a:r>
          <a:r>
            <a:rPr kumimoji="1" lang="en-US" altLang="ja-JP" sz="674">
              <a:solidFill>
                <a:sysClr val="windowText" lastClr="000000"/>
              </a:solidFill>
              <a:latin typeface="+mn-ea"/>
              <a:ea typeface="+mn-ea"/>
            </a:rPr>
            <a:t>228</a:t>
          </a:r>
          <a:r>
            <a:rPr kumimoji="1" lang="ja-JP" altLang="en-US" sz="674">
              <a:solidFill>
                <a:sysClr val="windowText" lastClr="000000"/>
              </a:solidFill>
              <a:latin typeface="+mn-ea"/>
              <a:ea typeface="+mn-ea"/>
            </a:rPr>
            <a:t>億円→</a:t>
          </a:r>
          <a:r>
            <a:rPr kumimoji="1" lang="en-US" altLang="ja-JP" sz="674">
              <a:solidFill>
                <a:sysClr val="windowText" lastClr="000000"/>
              </a:solidFill>
              <a:latin typeface="+mn-ea"/>
              <a:ea typeface="+mn-ea"/>
            </a:rPr>
            <a:t>R</a:t>
          </a:r>
          <a:r>
            <a:rPr kumimoji="1" lang="ja-JP" altLang="en-US" sz="674">
              <a:solidFill>
                <a:sysClr val="windowText" lastClr="000000"/>
              </a:solidFill>
              <a:latin typeface="+mn-ea"/>
              <a:ea typeface="+mn-ea"/>
            </a:rPr>
            <a:t>元：</a:t>
          </a:r>
          <a:r>
            <a:rPr kumimoji="1" lang="en-US" altLang="ja-JP" sz="674">
              <a:solidFill>
                <a:sysClr val="windowText" lastClr="000000"/>
              </a:solidFill>
              <a:latin typeface="+mn-ea"/>
              <a:ea typeface="+mn-ea"/>
            </a:rPr>
            <a:t>112</a:t>
          </a:r>
          <a:r>
            <a:rPr kumimoji="1" lang="ja-JP" altLang="en-US" sz="674">
              <a:solidFill>
                <a:sysClr val="windowText" lastClr="000000"/>
              </a:solidFill>
              <a:latin typeface="+mn-ea"/>
              <a:ea typeface="+mn-ea"/>
            </a:rPr>
            <a:t>億円）</a:t>
          </a:r>
        </a:p>
        <a:p>
          <a:r>
            <a:rPr kumimoji="1" lang="ja-JP" altLang="en-US" sz="674">
              <a:solidFill>
                <a:sysClr val="windowText" lastClr="000000"/>
              </a:solidFill>
              <a:latin typeface="+mn-ea"/>
              <a:ea typeface="+mn-ea"/>
            </a:rPr>
            <a:t>・「創造的復興による新たな広島県づくり」に最優先で取り組んだことから</a:t>
          </a:r>
          <a:r>
            <a:rPr kumimoji="1" lang="en-US" altLang="ja-JP" sz="674">
              <a:solidFill>
                <a:sysClr val="windowText" lastClr="000000"/>
              </a:solidFill>
              <a:latin typeface="+mn-ea"/>
              <a:ea typeface="+mn-ea"/>
            </a:rPr>
            <a:t>R</a:t>
          </a:r>
          <a:r>
            <a:rPr kumimoji="1" lang="ja-JP" altLang="en-US" sz="674">
              <a:solidFill>
                <a:sysClr val="windowText" lastClr="000000"/>
              </a:solidFill>
              <a:latin typeface="+mn-ea"/>
              <a:ea typeface="+mn-ea"/>
            </a:rPr>
            <a:t>元年度は，Ｈ</a:t>
          </a:r>
          <a:r>
            <a:rPr kumimoji="1" lang="en-US" altLang="ja-JP" sz="674">
              <a:solidFill>
                <a:sysClr val="windowText" lastClr="000000"/>
              </a:solidFill>
              <a:latin typeface="+mn-ea"/>
              <a:ea typeface="+mn-ea"/>
            </a:rPr>
            <a:t>30</a:t>
          </a:r>
          <a:r>
            <a:rPr kumimoji="1" lang="ja-JP" altLang="en-US" sz="674">
              <a:solidFill>
                <a:sysClr val="windowText" lastClr="000000"/>
              </a:solidFill>
              <a:latin typeface="+mn-ea"/>
              <a:ea typeface="+mn-ea"/>
            </a:rPr>
            <a:t>年度と比べ，歳出においては，普通建設事業費などの投資的経費が増加し，歳入においても，国庫支出金などの増加により，歳出を上回る増加となり，形式</a:t>
          </a:r>
          <a:r>
            <a:rPr kumimoji="1" lang="ja-JP" altLang="en-US" sz="670">
              <a:solidFill>
                <a:sysClr val="windowText" lastClr="000000"/>
              </a:solidFill>
              <a:latin typeface="+mn-ea"/>
              <a:ea typeface="+mn-ea"/>
            </a:rPr>
            <a:t>収支額が</a:t>
          </a:r>
          <a:r>
            <a:rPr kumimoji="1" lang="en-US" altLang="ja-JP" sz="670">
              <a:solidFill>
                <a:sysClr val="windowText" lastClr="000000"/>
              </a:solidFill>
              <a:latin typeface="+mn-ea"/>
              <a:ea typeface="+mn-ea"/>
            </a:rPr>
            <a:t>40</a:t>
          </a:r>
          <a:r>
            <a:rPr kumimoji="1" lang="ja-JP" altLang="en-US" sz="670">
              <a:solidFill>
                <a:sysClr val="windowText" lastClr="000000"/>
              </a:solidFill>
              <a:latin typeface="+mn-ea"/>
              <a:ea typeface="+mn-ea"/>
            </a:rPr>
            <a:t>億円増加した一方で，繰越財源も</a:t>
          </a:r>
          <a:r>
            <a:rPr kumimoji="1" lang="en-US" altLang="ja-JP" sz="670">
              <a:solidFill>
                <a:sysClr val="windowText" lastClr="000000"/>
              </a:solidFill>
              <a:latin typeface="+mn-ea"/>
              <a:ea typeface="+mn-ea"/>
            </a:rPr>
            <a:t>35</a:t>
          </a:r>
          <a:r>
            <a:rPr kumimoji="1" lang="ja-JP" altLang="en-US" sz="670">
              <a:solidFill>
                <a:sysClr val="windowText" lastClr="000000"/>
              </a:solidFill>
              <a:latin typeface="+mn-ea"/>
              <a:ea typeface="+mn-ea"/>
            </a:rPr>
            <a:t>億円増加した結果，実質収支額は</a:t>
          </a:r>
          <a:r>
            <a:rPr kumimoji="1" lang="en-US" altLang="ja-JP" sz="670">
              <a:solidFill>
                <a:sysClr val="windowText" lastClr="000000"/>
              </a:solidFill>
              <a:latin typeface="+mn-ea"/>
              <a:ea typeface="+mn-ea"/>
            </a:rPr>
            <a:t>5</a:t>
          </a:r>
          <a:r>
            <a:rPr kumimoji="1" lang="ja-JP" altLang="en-US" sz="670">
              <a:solidFill>
                <a:sysClr val="windowText" lastClr="000000"/>
              </a:solidFill>
              <a:latin typeface="+mn-ea"/>
              <a:ea typeface="+mn-ea"/>
            </a:rPr>
            <a:t>億円増加し，標準財政規模比はＨ</a:t>
          </a:r>
          <a:r>
            <a:rPr kumimoji="1" lang="en-US" altLang="ja-JP" sz="670">
              <a:solidFill>
                <a:sysClr val="windowText" lastClr="000000"/>
              </a:solidFill>
              <a:latin typeface="+mn-ea"/>
              <a:ea typeface="+mn-ea"/>
            </a:rPr>
            <a:t>30</a:t>
          </a:r>
          <a:r>
            <a:rPr kumimoji="1" lang="ja-JP" altLang="en-US" sz="670">
              <a:solidFill>
                <a:sysClr val="windowText" lastClr="000000"/>
              </a:solidFill>
              <a:latin typeface="+mn-ea"/>
              <a:ea typeface="+mn-ea"/>
            </a:rPr>
            <a:t>年度に比べ</a:t>
          </a:r>
          <a:r>
            <a:rPr kumimoji="1" lang="en-US" altLang="ja-JP" sz="670">
              <a:solidFill>
                <a:sysClr val="windowText" lastClr="000000"/>
              </a:solidFill>
              <a:latin typeface="+mn-ea"/>
              <a:ea typeface="+mn-ea"/>
            </a:rPr>
            <a:t>0.09</a:t>
          </a:r>
          <a:r>
            <a:rPr kumimoji="1" lang="ja-JP" altLang="en-US" sz="670">
              <a:solidFill>
                <a:sysClr val="windowText" lastClr="000000"/>
              </a:solidFill>
              <a:latin typeface="+mn-ea"/>
              <a:ea typeface="+mn-ea"/>
            </a:rPr>
            <a:t>ポイント増加しています。</a:t>
          </a:r>
        </a:p>
        <a:p>
          <a:r>
            <a:rPr kumimoji="1" lang="ja-JP" altLang="en-US" sz="670">
              <a:solidFill>
                <a:sysClr val="windowText" lastClr="000000"/>
              </a:solidFill>
              <a:latin typeface="+mn-ea"/>
              <a:ea typeface="+mn-ea"/>
            </a:rPr>
            <a:t>・実質単年度収支は，財政調整基金残高が減少（</a:t>
          </a:r>
          <a:r>
            <a:rPr kumimoji="1" lang="en-US" altLang="ja-JP" sz="670">
              <a:solidFill>
                <a:sysClr val="windowText" lastClr="000000"/>
              </a:solidFill>
              <a:latin typeface="+mn-ea"/>
              <a:ea typeface="+mn-ea"/>
            </a:rPr>
            <a:t>H30</a:t>
          </a:r>
          <a:r>
            <a:rPr kumimoji="1" lang="ja-JP" altLang="en-US" sz="670">
              <a:solidFill>
                <a:sysClr val="windowText" lastClr="000000"/>
              </a:solidFill>
              <a:latin typeface="+mn-ea"/>
              <a:ea typeface="+mn-ea"/>
            </a:rPr>
            <a:t>：</a:t>
          </a:r>
          <a:r>
            <a:rPr kumimoji="1" lang="en-US" altLang="ja-JP" sz="670">
              <a:solidFill>
                <a:sysClr val="windowText" lastClr="000000"/>
              </a:solidFill>
              <a:latin typeface="+mn-ea"/>
              <a:ea typeface="+mn-ea"/>
            </a:rPr>
            <a:t>228</a:t>
          </a:r>
          <a:r>
            <a:rPr kumimoji="1" lang="ja-JP" altLang="en-US" sz="670">
              <a:solidFill>
                <a:sysClr val="windowText" lastClr="000000"/>
              </a:solidFill>
              <a:latin typeface="+mn-ea"/>
              <a:ea typeface="+mn-ea"/>
            </a:rPr>
            <a:t>億円→</a:t>
          </a:r>
          <a:r>
            <a:rPr kumimoji="1" lang="en-US" altLang="ja-JP" sz="670">
              <a:solidFill>
                <a:sysClr val="windowText" lastClr="000000"/>
              </a:solidFill>
              <a:latin typeface="+mn-ea"/>
              <a:ea typeface="+mn-ea"/>
            </a:rPr>
            <a:t>R</a:t>
          </a:r>
          <a:r>
            <a:rPr kumimoji="1" lang="ja-JP" altLang="en-US" sz="670">
              <a:solidFill>
                <a:sysClr val="windowText" lastClr="000000"/>
              </a:solidFill>
              <a:latin typeface="+mn-ea"/>
              <a:ea typeface="+mn-ea"/>
            </a:rPr>
            <a:t>元：</a:t>
          </a:r>
          <a:r>
            <a:rPr kumimoji="1" lang="en-US" altLang="ja-JP" sz="670">
              <a:solidFill>
                <a:sysClr val="windowText" lastClr="000000"/>
              </a:solidFill>
              <a:latin typeface="+mn-ea"/>
              <a:ea typeface="+mn-ea"/>
            </a:rPr>
            <a:t>112</a:t>
          </a:r>
          <a:r>
            <a:rPr kumimoji="1" lang="ja-JP" altLang="en-US" sz="670">
              <a:solidFill>
                <a:sysClr val="windowText" lastClr="000000"/>
              </a:solidFill>
              <a:latin typeface="+mn-ea"/>
              <a:ea typeface="+mn-ea"/>
            </a:rPr>
            <a:t>億円）する一方，単年度収支が減少（</a:t>
          </a:r>
          <a:r>
            <a:rPr kumimoji="1" lang="en-US" altLang="ja-JP" sz="670">
              <a:solidFill>
                <a:sysClr val="windowText" lastClr="000000"/>
              </a:solidFill>
              <a:latin typeface="+mn-ea"/>
              <a:ea typeface="+mn-ea"/>
            </a:rPr>
            <a:t>H30</a:t>
          </a:r>
          <a:r>
            <a:rPr kumimoji="1" lang="ja-JP" altLang="en-US" sz="670">
              <a:solidFill>
                <a:sysClr val="windowText" lastClr="000000"/>
              </a:solidFill>
              <a:latin typeface="+mn-ea"/>
              <a:ea typeface="+mn-ea"/>
            </a:rPr>
            <a:t>：</a:t>
          </a:r>
          <a:r>
            <a:rPr kumimoji="1" lang="en-US" altLang="ja-JP" sz="670">
              <a:solidFill>
                <a:sysClr val="windowText" lastClr="000000"/>
              </a:solidFill>
              <a:latin typeface="+mn-ea"/>
              <a:ea typeface="+mn-ea"/>
            </a:rPr>
            <a:t>29</a:t>
          </a:r>
          <a:r>
            <a:rPr kumimoji="1" lang="ja-JP" altLang="en-US" sz="670">
              <a:solidFill>
                <a:sysClr val="windowText" lastClr="000000"/>
              </a:solidFill>
              <a:latin typeface="+mn-ea"/>
              <a:ea typeface="+mn-ea"/>
            </a:rPr>
            <a:t>億円→</a:t>
          </a:r>
          <a:r>
            <a:rPr kumimoji="1" lang="en-US" altLang="ja-JP" sz="670">
              <a:solidFill>
                <a:sysClr val="windowText" lastClr="000000"/>
              </a:solidFill>
              <a:latin typeface="+mn-ea"/>
              <a:ea typeface="+mn-ea"/>
            </a:rPr>
            <a:t>R</a:t>
          </a:r>
          <a:r>
            <a:rPr kumimoji="1" lang="ja-JP" altLang="en-US" sz="670">
              <a:solidFill>
                <a:sysClr val="windowText" lastClr="000000"/>
              </a:solidFill>
              <a:latin typeface="+mn-ea"/>
              <a:ea typeface="+mn-ea"/>
            </a:rPr>
            <a:t>元：</a:t>
          </a:r>
          <a:r>
            <a:rPr kumimoji="1" lang="en-US" altLang="ja-JP" sz="670">
              <a:solidFill>
                <a:sysClr val="windowText" lastClr="000000"/>
              </a:solidFill>
              <a:latin typeface="+mn-ea"/>
              <a:ea typeface="+mn-ea"/>
            </a:rPr>
            <a:t>5</a:t>
          </a:r>
          <a:r>
            <a:rPr kumimoji="1" lang="ja-JP" altLang="en-US" sz="670">
              <a:solidFill>
                <a:sysClr val="windowText" lastClr="000000"/>
              </a:solidFill>
              <a:latin typeface="+mn-ea"/>
              <a:ea typeface="+mn-ea"/>
            </a:rPr>
            <a:t>億円）したことから，標準財政規模比はＨ</a:t>
          </a:r>
          <a:r>
            <a:rPr kumimoji="1" lang="en-US" altLang="ja-JP" sz="670">
              <a:solidFill>
                <a:sysClr val="windowText" lastClr="000000"/>
              </a:solidFill>
              <a:latin typeface="+mn-ea"/>
              <a:ea typeface="+mn-ea"/>
            </a:rPr>
            <a:t>30</a:t>
          </a:r>
          <a:r>
            <a:rPr kumimoji="1" lang="ja-JP" altLang="en-US" sz="670">
              <a:solidFill>
                <a:sysClr val="windowText" lastClr="000000"/>
              </a:solidFill>
              <a:latin typeface="+mn-ea"/>
              <a:ea typeface="+mn-ea"/>
            </a:rPr>
            <a:t>年度に比べ</a:t>
          </a:r>
          <a:r>
            <a:rPr kumimoji="1" lang="en-US" altLang="ja-JP" sz="670">
              <a:solidFill>
                <a:sysClr val="windowText" lastClr="000000"/>
              </a:solidFill>
              <a:latin typeface="+mn-ea"/>
              <a:ea typeface="+mn-ea"/>
            </a:rPr>
            <a:t>1.81</a:t>
          </a:r>
          <a:r>
            <a:rPr kumimoji="1" lang="ja-JP" altLang="en-US" sz="670">
              <a:solidFill>
                <a:sysClr val="windowText" lastClr="000000"/>
              </a:solidFill>
              <a:latin typeface="+mn-ea"/>
              <a:ea typeface="+mn-ea"/>
            </a:rPr>
            <a:t>ポイント減少しています。</a:t>
          </a:r>
        </a:p>
        <a:p>
          <a:r>
            <a:rPr kumimoji="1" lang="ja-JP" altLang="en-US" sz="670">
              <a:solidFill>
                <a:sysClr val="windowText" lastClr="000000"/>
              </a:solidFill>
              <a:latin typeface="+mn-ea"/>
              <a:ea typeface="+mn-ea"/>
            </a:rPr>
            <a:t>・今後は，新型コロナウイルス感染症による経済の低迷や大規模災害などのリスクに備えつつ，県勢発展に必要な施策を安定して推進できる，しなやかな財政運営を行っていくため，更なる選択と集中を図るための取組や，人件費等の経常的経費の適正化，県税の徴収強化などの歳出歳入の両面にわたる取組を行うとともに，県債残高などの将来負担額の着実な縮減を進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・全ての会計で実質赤字額・資金不足額が生じていないことから，Ｒ元年度においても連結実質赤字額は発生していません。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このうち，一般会計においては，「創造的復興による新たな広島県づくり」に最優先で取り組んだことにより，歳出において，補助公共事業などの投資的経費が増加したものの，歳入においても，国庫支出金などの増加により，歳出を上回る増加となり，形式収支額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億円増加した一方で，繰越財源も</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億円増加した結果，標準財政規模比はＨ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ポイント減少しています。</a:t>
          </a:r>
          <a:endParaRPr lang="ja-JP" altLang="ja-JP">
            <a:effectLst/>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58" customWidth="1"/>
    <col min="12" max="12" width="2.1796875" style="158" customWidth="1"/>
    <col min="13" max="17" width="2.36328125" style="158" customWidth="1"/>
    <col min="18" max="119" width="2.08984375" style="158" customWidth="1"/>
    <col min="120" max="16384" width="0" style="158" hidden="1"/>
  </cols>
  <sheetData>
    <row r="1" spans="1:119" ht="33" customHeight="1" x14ac:dyDescent="0.2">
      <c r="A1" s="156"/>
      <c r="B1" s="615" t="s">
        <v>77</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c r="BO1" s="615"/>
      <c r="BP1" s="615"/>
      <c r="BQ1" s="615"/>
      <c r="BR1" s="615"/>
      <c r="BS1" s="615"/>
      <c r="BT1" s="615"/>
      <c r="BU1" s="615"/>
      <c r="BV1" s="615"/>
      <c r="BW1" s="615"/>
      <c r="BX1" s="615"/>
      <c r="BY1" s="615"/>
      <c r="BZ1" s="615"/>
      <c r="CA1" s="615"/>
      <c r="CB1" s="615"/>
      <c r="CC1" s="615"/>
      <c r="CD1" s="615"/>
      <c r="CE1" s="615"/>
      <c r="CF1" s="615"/>
      <c r="CG1" s="615"/>
      <c r="CH1" s="615"/>
      <c r="CI1" s="615"/>
      <c r="CJ1" s="615"/>
      <c r="CK1" s="615"/>
      <c r="CL1" s="615"/>
      <c r="CM1" s="615"/>
      <c r="CN1" s="615"/>
      <c r="CO1" s="615"/>
      <c r="CP1" s="615"/>
      <c r="CQ1" s="615"/>
      <c r="CR1" s="615"/>
      <c r="CS1" s="615"/>
      <c r="CT1" s="615"/>
      <c r="CU1" s="615"/>
      <c r="CV1" s="615"/>
      <c r="CW1" s="615"/>
      <c r="CX1" s="615"/>
      <c r="CY1" s="615"/>
      <c r="CZ1" s="615"/>
      <c r="DA1" s="615"/>
      <c r="DB1" s="615"/>
      <c r="DC1" s="615"/>
      <c r="DD1" s="615"/>
      <c r="DE1" s="615"/>
      <c r="DF1" s="615"/>
      <c r="DG1" s="615"/>
      <c r="DH1" s="615"/>
      <c r="DI1" s="615"/>
      <c r="DJ1" s="157"/>
      <c r="DK1" s="157"/>
      <c r="DL1" s="157"/>
      <c r="DM1" s="157"/>
      <c r="DN1" s="157"/>
      <c r="DO1" s="157"/>
    </row>
    <row r="2" spans="1:119" ht="24" thickBot="1" x14ac:dyDescent="0.25">
      <c r="A2" s="156"/>
      <c r="B2" s="159" t="s">
        <v>78</v>
      </c>
      <c r="C2" s="160"/>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row>
    <row r="3" spans="1:119" ht="18.75" customHeight="1" thickBot="1" x14ac:dyDescent="0.25">
      <c r="A3" s="157"/>
      <c r="B3" s="616" t="s">
        <v>79</v>
      </c>
      <c r="C3" s="587"/>
      <c r="D3" s="588"/>
      <c r="E3" s="588"/>
      <c r="F3" s="588"/>
      <c r="G3" s="588"/>
      <c r="H3" s="588"/>
      <c r="I3" s="588"/>
      <c r="J3" s="588"/>
      <c r="K3" s="588"/>
      <c r="L3" s="588" t="s">
        <v>80</v>
      </c>
      <c r="M3" s="588"/>
      <c r="N3" s="588"/>
      <c r="O3" s="588"/>
      <c r="P3" s="588"/>
      <c r="Q3" s="588"/>
      <c r="R3" s="589"/>
      <c r="S3" s="589"/>
      <c r="T3" s="589"/>
      <c r="U3" s="589"/>
      <c r="V3" s="590"/>
      <c r="W3" s="618" t="s">
        <v>81</v>
      </c>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20"/>
      <c r="AZ3" s="484" t="s">
        <v>1</v>
      </c>
      <c r="BA3" s="485"/>
      <c r="BB3" s="485"/>
      <c r="BC3" s="485"/>
      <c r="BD3" s="485"/>
      <c r="BE3" s="485"/>
      <c r="BF3" s="485"/>
      <c r="BG3" s="485"/>
      <c r="BH3" s="485"/>
      <c r="BI3" s="485"/>
      <c r="BJ3" s="485"/>
      <c r="BK3" s="485"/>
      <c r="BL3" s="485"/>
      <c r="BM3" s="621"/>
      <c r="BN3" s="585" t="s">
        <v>82</v>
      </c>
      <c r="BO3" s="586"/>
      <c r="BP3" s="586"/>
      <c r="BQ3" s="586"/>
      <c r="BR3" s="586"/>
      <c r="BS3" s="586"/>
      <c r="BT3" s="586"/>
      <c r="BU3" s="622"/>
      <c r="BV3" s="585" t="s">
        <v>83</v>
      </c>
      <c r="BW3" s="586"/>
      <c r="BX3" s="586"/>
      <c r="BY3" s="586"/>
      <c r="BZ3" s="586"/>
      <c r="CA3" s="586"/>
      <c r="CB3" s="586"/>
      <c r="CC3" s="622"/>
      <c r="CD3" s="484" t="s">
        <v>1</v>
      </c>
      <c r="CE3" s="485"/>
      <c r="CF3" s="485"/>
      <c r="CG3" s="485"/>
      <c r="CH3" s="485"/>
      <c r="CI3" s="485"/>
      <c r="CJ3" s="485"/>
      <c r="CK3" s="485"/>
      <c r="CL3" s="485"/>
      <c r="CM3" s="485"/>
      <c r="CN3" s="485"/>
      <c r="CO3" s="485"/>
      <c r="CP3" s="485"/>
      <c r="CQ3" s="485"/>
      <c r="CR3" s="485"/>
      <c r="CS3" s="621"/>
      <c r="CT3" s="585" t="s">
        <v>84</v>
      </c>
      <c r="CU3" s="586"/>
      <c r="CV3" s="586"/>
      <c r="CW3" s="586"/>
      <c r="CX3" s="586"/>
      <c r="CY3" s="586"/>
      <c r="CZ3" s="586"/>
      <c r="DA3" s="622"/>
      <c r="DB3" s="585" t="s">
        <v>85</v>
      </c>
      <c r="DC3" s="586"/>
      <c r="DD3" s="586"/>
      <c r="DE3" s="586"/>
      <c r="DF3" s="586"/>
      <c r="DG3" s="586"/>
      <c r="DH3" s="586"/>
      <c r="DI3" s="622"/>
      <c r="DJ3" s="156"/>
      <c r="DK3" s="156"/>
      <c r="DL3" s="156"/>
      <c r="DM3" s="156"/>
      <c r="DN3" s="156"/>
      <c r="DO3" s="156"/>
    </row>
    <row r="4" spans="1:119" ht="18.75" customHeight="1" x14ac:dyDescent="0.2">
      <c r="A4" s="157"/>
      <c r="B4" s="617"/>
      <c r="C4" s="575"/>
      <c r="D4" s="591"/>
      <c r="E4" s="591"/>
      <c r="F4" s="591"/>
      <c r="G4" s="591"/>
      <c r="H4" s="591"/>
      <c r="I4" s="591"/>
      <c r="J4" s="591"/>
      <c r="K4" s="591"/>
      <c r="L4" s="591"/>
      <c r="M4" s="591"/>
      <c r="N4" s="591"/>
      <c r="O4" s="591"/>
      <c r="P4" s="591"/>
      <c r="Q4" s="591"/>
      <c r="R4" s="592"/>
      <c r="S4" s="592"/>
      <c r="T4" s="592"/>
      <c r="U4" s="592"/>
      <c r="V4" s="593"/>
      <c r="W4" s="537" t="s">
        <v>86</v>
      </c>
      <c r="X4" s="538"/>
      <c r="Y4" s="539"/>
      <c r="Z4" s="546" t="s">
        <v>1</v>
      </c>
      <c r="AA4" s="547"/>
      <c r="AB4" s="547"/>
      <c r="AC4" s="547"/>
      <c r="AD4" s="547"/>
      <c r="AE4" s="547"/>
      <c r="AF4" s="547"/>
      <c r="AG4" s="547"/>
      <c r="AH4" s="548"/>
      <c r="AI4" s="546" t="s">
        <v>87</v>
      </c>
      <c r="AJ4" s="596"/>
      <c r="AK4" s="596"/>
      <c r="AL4" s="596"/>
      <c r="AM4" s="596"/>
      <c r="AN4" s="596"/>
      <c r="AO4" s="596"/>
      <c r="AP4" s="597"/>
      <c r="AQ4" s="552" t="s">
        <v>88</v>
      </c>
      <c r="AR4" s="553"/>
      <c r="AS4" s="596"/>
      <c r="AT4" s="596"/>
      <c r="AU4" s="596"/>
      <c r="AV4" s="596"/>
      <c r="AW4" s="596"/>
      <c r="AX4" s="596"/>
      <c r="AY4" s="601"/>
      <c r="AZ4" s="458" t="s">
        <v>89</v>
      </c>
      <c r="BA4" s="459"/>
      <c r="BB4" s="459"/>
      <c r="BC4" s="459"/>
      <c r="BD4" s="459"/>
      <c r="BE4" s="459"/>
      <c r="BF4" s="459"/>
      <c r="BG4" s="459"/>
      <c r="BH4" s="459"/>
      <c r="BI4" s="459"/>
      <c r="BJ4" s="459"/>
      <c r="BK4" s="459"/>
      <c r="BL4" s="459"/>
      <c r="BM4" s="460"/>
      <c r="BN4" s="461">
        <v>964386725</v>
      </c>
      <c r="BO4" s="462"/>
      <c r="BP4" s="462"/>
      <c r="BQ4" s="462"/>
      <c r="BR4" s="462"/>
      <c r="BS4" s="462"/>
      <c r="BT4" s="462"/>
      <c r="BU4" s="463"/>
      <c r="BV4" s="461">
        <v>922738734</v>
      </c>
      <c r="BW4" s="462"/>
      <c r="BX4" s="462"/>
      <c r="BY4" s="462"/>
      <c r="BZ4" s="462"/>
      <c r="CA4" s="462"/>
      <c r="CB4" s="462"/>
      <c r="CC4" s="463"/>
      <c r="CD4" s="570" t="s">
        <v>90</v>
      </c>
      <c r="CE4" s="571"/>
      <c r="CF4" s="571"/>
      <c r="CG4" s="571"/>
      <c r="CH4" s="571"/>
      <c r="CI4" s="571"/>
      <c r="CJ4" s="571"/>
      <c r="CK4" s="571"/>
      <c r="CL4" s="571"/>
      <c r="CM4" s="571"/>
      <c r="CN4" s="571"/>
      <c r="CO4" s="571"/>
      <c r="CP4" s="571"/>
      <c r="CQ4" s="571"/>
      <c r="CR4" s="571"/>
      <c r="CS4" s="572"/>
      <c r="CT4" s="623">
        <v>1</v>
      </c>
      <c r="CU4" s="624"/>
      <c r="CV4" s="624"/>
      <c r="CW4" s="624"/>
      <c r="CX4" s="624"/>
      <c r="CY4" s="624"/>
      <c r="CZ4" s="624"/>
      <c r="DA4" s="625"/>
      <c r="DB4" s="623">
        <v>0.9</v>
      </c>
      <c r="DC4" s="624"/>
      <c r="DD4" s="624"/>
      <c r="DE4" s="624"/>
      <c r="DF4" s="624"/>
      <c r="DG4" s="624"/>
      <c r="DH4" s="624"/>
      <c r="DI4" s="625"/>
      <c r="DJ4" s="156"/>
      <c r="DK4" s="156"/>
      <c r="DL4" s="156"/>
      <c r="DM4" s="156"/>
      <c r="DN4" s="156"/>
      <c r="DO4" s="156"/>
    </row>
    <row r="5" spans="1:119" ht="18.75" customHeight="1" thickBot="1" x14ac:dyDescent="0.25">
      <c r="A5" s="157"/>
      <c r="B5" s="617"/>
      <c r="C5" s="575"/>
      <c r="D5" s="591"/>
      <c r="E5" s="591"/>
      <c r="F5" s="591"/>
      <c r="G5" s="591"/>
      <c r="H5" s="591"/>
      <c r="I5" s="591"/>
      <c r="J5" s="591"/>
      <c r="K5" s="591"/>
      <c r="L5" s="594"/>
      <c r="M5" s="594"/>
      <c r="N5" s="594"/>
      <c r="O5" s="594"/>
      <c r="P5" s="594"/>
      <c r="Q5" s="594"/>
      <c r="R5" s="549"/>
      <c r="S5" s="549"/>
      <c r="T5" s="549"/>
      <c r="U5" s="549"/>
      <c r="V5" s="595"/>
      <c r="W5" s="540"/>
      <c r="X5" s="541"/>
      <c r="Y5" s="542"/>
      <c r="Z5" s="549"/>
      <c r="AA5" s="550"/>
      <c r="AB5" s="550"/>
      <c r="AC5" s="550"/>
      <c r="AD5" s="550"/>
      <c r="AE5" s="550"/>
      <c r="AF5" s="550"/>
      <c r="AG5" s="550"/>
      <c r="AH5" s="551"/>
      <c r="AI5" s="598"/>
      <c r="AJ5" s="599"/>
      <c r="AK5" s="599"/>
      <c r="AL5" s="599"/>
      <c r="AM5" s="599"/>
      <c r="AN5" s="599"/>
      <c r="AO5" s="599"/>
      <c r="AP5" s="600"/>
      <c r="AQ5" s="598"/>
      <c r="AR5" s="599"/>
      <c r="AS5" s="599"/>
      <c r="AT5" s="599"/>
      <c r="AU5" s="599"/>
      <c r="AV5" s="599"/>
      <c r="AW5" s="599"/>
      <c r="AX5" s="599"/>
      <c r="AY5" s="602"/>
      <c r="AZ5" s="464" t="s">
        <v>91</v>
      </c>
      <c r="BA5" s="465"/>
      <c r="BB5" s="465"/>
      <c r="BC5" s="465"/>
      <c r="BD5" s="465"/>
      <c r="BE5" s="465"/>
      <c r="BF5" s="465"/>
      <c r="BG5" s="465"/>
      <c r="BH5" s="465"/>
      <c r="BI5" s="465"/>
      <c r="BJ5" s="465"/>
      <c r="BK5" s="465"/>
      <c r="BL5" s="465"/>
      <c r="BM5" s="466"/>
      <c r="BN5" s="467">
        <v>938507796</v>
      </c>
      <c r="BO5" s="468"/>
      <c r="BP5" s="468"/>
      <c r="BQ5" s="468"/>
      <c r="BR5" s="468"/>
      <c r="BS5" s="468"/>
      <c r="BT5" s="468"/>
      <c r="BU5" s="469"/>
      <c r="BV5" s="467">
        <v>900876841</v>
      </c>
      <c r="BW5" s="468"/>
      <c r="BX5" s="468"/>
      <c r="BY5" s="468"/>
      <c r="BZ5" s="468"/>
      <c r="CA5" s="468"/>
      <c r="CB5" s="468"/>
      <c r="CC5" s="469"/>
      <c r="CD5" s="514" t="s">
        <v>92</v>
      </c>
      <c r="CE5" s="515"/>
      <c r="CF5" s="515"/>
      <c r="CG5" s="515"/>
      <c r="CH5" s="515"/>
      <c r="CI5" s="515"/>
      <c r="CJ5" s="515"/>
      <c r="CK5" s="515"/>
      <c r="CL5" s="515"/>
      <c r="CM5" s="515"/>
      <c r="CN5" s="515"/>
      <c r="CO5" s="515"/>
      <c r="CP5" s="515"/>
      <c r="CQ5" s="515"/>
      <c r="CR5" s="515"/>
      <c r="CS5" s="516"/>
      <c r="CT5" s="446">
        <v>96.3</v>
      </c>
      <c r="CU5" s="447"/>
      <c r="CV5" s="447"/>
      <c r="CW5" s="447"/>
      <c r="CX5" s="447"/>
      <c r="CY5" s="447"/>
      <c r="CZ5" s="447"/>
      <c r="DA5" s="448"/>
      <c r="DB5" s="446">
        <v>93.9</v>
      </c>
      <c r="DC5" s="447"/>
      <c r="DD5" s="447"/>
      <c r="DE5" s="447"/>
      <c r="DF5" s="447"/>
      <c r="DG5" s="447"/>
      <c r="DH5" s="447"/>
      <c r="DI5" s="448"/>
      <c r="DJ5" s="156"/>
      <c r="DK5" s="156"/>
      <c r="DL5" s="156"/>
      <c r="DM5" s="156"/>
      <c r="DN5" s="156"/>
      <c r="DO5" s="156"/>
    </row>
    <row r="6" spans="1:119" ht="18.75" customHeight="1" x14ac:dyDescent="0.2">
      <c r="A6" s="157"/>
      <c r="B6" s="585" t="s">
        <v>93</v>
      </c>
      <c r="C6" s="586"/>
      <c r="D6" s="586"/>
      <c r="E6" s="586"/>
      <c r="F6" s="586"/>
      <c r="G6" s="586"/>
      <c r="H6" s="586"/>
      <c r="I6" s="586"/>
      <c r="J6" s="586"/>
      <c r="K6" s="587"/>
      <c r="L6" s="588" t="s">
        <v>94</v>
      </c>
      <c r="M6" s="588"/>
      <c r="N6" s="588"/>
      <c r="O6" s="588"/>
      <c r="P6" s="588"/>
      <c r="Q6" s="588"/>
      <c r="R6" s="589"/>
      <c r="S6" s="589"/>
      <c r="T6" s="589"/>
      <c r="U6" s="589"/>
      <c r="V6" s="590"/>
      <c r="W6" s="540"/>
      <c r="X6" s="541"/>
      <c r="Y6" s="542"/>
      <c r="Z6" s="567" t="s">
        <v>95</v>
      </c>
      <c r="AA6" s="568"/>
      <c r="AB6" s="568"/>
      <c r="AC6" s="568"/>
      <c r="AD6" s="568"/>
      <c r="AE6" s="568"/>
      <c r="AF6" s="568"/>
      <c r="AG6" s="568"/>
      <c r="AH6" s="569"/>
      <c r="AI6" s="492">
        <v>1</v>
      </c>
      <c r="AJ6" s="493"/>
      <c r="AK6" s="493"/>
      <c r="AL6" s="493"/>
      <c r="AM6" s="493"/>
      <c r="AN6" s="493"/>
      <c r="AO6" s="493"/>
      <c r="AP6" s="494"/>
      <c r="AQ6" s="492">
        <v>13890</v>
      </c>
      <c r="AR6" s="493"/>
      <c r="AS6" s="493"/>
      <c r="AT6" s="493"/>
      <c r="AU6" s="493"/>
      <c r="AV6" s="493"/>
      <c r="AW6" s="493"/>
      <c r="AX6" s="493"/>
      <c r="AY6" s="495"/>
      <c r="AZ6" s="464" t="s">
        <v>96</v>
      </c>
      <c r="BA6" s="465"/>
      <c r="BB6" s="465"/>
      <c r="BC6" s="465"/>
      <c r="BD6" s="465"/>
      <c r="BE6" s="465"/>
      <c r="BF6" s="465"/>
      <c r="BG6" s="465"/>
      <c r="BH6" s="465"/>
      <c r="BI6" s="465"/>
      <c r="BJ6" s="465"/>
      <c r="BK6" s="465"/>
      <c r="BL6" s="465"/>
      <c r="BM6" s="466"/>
      <c r="BN6" s="467">
        <v>25878929</v>
      </c>
      <c r="BO6" s="468"/>
      <c r="BP6" s="468"/>
      <c r="BQ6" s="468"/>
      <c r="BR6" s="468"/>
      <c r="BS6" s="468"/>
      <c r="BT6" s="468"/>
      <c r="BU6" s="469"/>
      <c r="BV6" s="467">
        <v>21861893</v>
      </c>
      <c r="BW6" s="468"/>
      <c r="BX6" s="468"/>
      <c r="BY6" s="468"/>
      <c r="BZ6" s="468"/>
      <c r="CA6" s="468"/>
      <c r="CB6" s="468"/>
      <c r="CC6" s="469"/>
      <c r="CD6" s="514" t="s">
        <v>97</v>
      </c>
      <c r="CE6" s="515"/>
      <c r="CF6" s="515"/>
      <c r="CG6" s="515"/>
      <c r="CH6" s="515"/>
      <c r="CI6" s="515"/>
      <c r="CJ6" s="515"/>
      <c r="CK6" s="515"/>
      <c r="CL6" s="515"/>
      <c r="CM6" s="515"/>
      <c r="CN6" s="515"/>
      <c r="CO6" s="515"/>
      <c r="CP6" s="515"/>
      <c r="CQ6" s="515"/>
      <c r="CR6" s="515"/>
      <c r="CS6" s="516"/>
      <c r="CT6" s="612">
        <v>104.5</v>
      </c>
      <c r="CU6" s="613"/>
      <c r="CV6" s="613"/>
      <c r="CW6" s="613"/>
      <c r="CX6" s="613"/>
      <c r="CY6" s="613"/>
      <c r="CZ6" s="613"/>
      <c r="DA6" s="614"/>
      <c r="DB6" s="612">
        <v>103.8</v>
      </c>
      <c r="DC6" s="613"/>
      <c r="DD6" s="613"/>
      <c r="DE6" s="613"/>
      <c r="DF6" s="613"/>
      <c r="DG6" s="613"/>
      <c r="DH6" s="613"/>
      <c r="DI6" s="614"/>
      <c r="DJ6" s="156"/>
      <c r="DK6" s="156"/>
      <c r="DL6" s="156"/>
      <c r="DM6" s="156"/>
      <c r="DN6" s="156"/>
      <c r="DO6" s="156"/>
    </row>
    <row r="7" spans="1:119" ht="18.75" customHeight="1" x14ac:dyDescent="0.2">
      <c r="A7" s="157"/>
      <c r="B7" s="574"/>
      <c r="C7" s="437"/>
      <c r="D7" s="437"/>
      <c r="E7" s="437"/>
      <c r="F7" s="437"/>
      <c r="G7" s="437"/>
      <c r="H7" s="437"/>
      <c r="I7" s="437"/>
      <c r="J7" s="437"/>
      <c r="K7" s="575"/>
      <c r="L7" s="591"/>
      <c r="M7" s="591"/>
      <c r="N7" s="591"/>
      <c r="O7" s="591"/>
      <c r="P7" s="591"/>
      <c r="Q7" s="591"/>
      <c r="R7" s="592"/>
      <c r="S7" s="592"/>
      <c r="T7" s="592"/>
      <c r="U7" s="592"/>
      <c r="V7" s="593"/>
      <c r="W7" s="540"/>
      <c r="X7" s="541"/>
      <c r="Y7" s="542"/>
      <c r="Z7" s="567" t="s">
        <v>98</v>
      </c>
      <c r="AA7" s="568"/>
      <c r="AB7" s="568"/>
      <c r="AC7" s="568"/>
      <c r="AD7" s="568"/>
      <c r="AE7" s="568"/>
      <c r="AF7" s="568"/>
      <c r="AG7" s="568"/>
      <c r="AH7" s="569"/>
      <c r="AI7" s="492">
        <v>2</v>
      </c>
      <c r="AJ7" s="493"/>
      <c r="AK7" s="493"/>
      <c r="AL7" s="493"/>
      <c r="AM7" s="493"/>
      <c r="AN7" s="493"/>
      <c r="AO7" s="493"/>
      <c r="AP7" s="494"/>
      <c r="AQ7" s="492">
        <v>10910</v>
      </c>
      <c r="AR7" s="493"/>
      <c r="AS7" s="493"/>
      <c r="AT7" s="493"/>
      <c r="AU7" s="493"/>
      <c r="AV7" s="493"/>
      <c r="AW7" s="493"/>
      <c r="AX7" s="493"/>
      <c r="AY7" s="495"/>
      <c r="AZ7" s="464" t="s">
        <v>99</v>
      </c>
      <c r="BA7" s="465"/>
      <c r="BB7" s="465"/>
      <c r="BC7" s="465"/>
      <c r="BD7" s="465"/>
      <c r="BE7" s="465"/>
      <c r="BF7" s="465"/>
      <c r="BG7" s="465"/>
      <c r="BH7" s="465"/>
      <c r="BI7" s="465"/>
      <c r="BJ7" s="465"/>
      <c r="BK7" s="465"/>
      <c r="BL7" s="465"/>
      <c r="BM7" s="466"/>
      <c r="BN7" s="467">
        <v>20506147</v>
      </c>
      <c r="BO7" s="468"/>
      <c r="BP7" s="468"/>
      <c r="BQ7" s="468"/>
      <c r="BR7" s="468"/>
      <c r="BS7" s="468"/>
      <c r="BT7" s="468"/>
      <c r="BU7" s="469"/>
      <c r="BV7" s="467">
        <v>16968715</v>
      </c>
      <c r="BW7" s="468"/>
      <c r="BX7" s="468"/>
      <c r="BY7" s="468"/>
      <c r="BZ7" s="468"/>
      <c r="CA7" s="468"/>
      <c r="CB7" s="468"/>
      <c r="CC7" s="469"/>
      <c r="CD7" s="514" t="s">
        <v>100</v>
      </c>
      <c r="CE7" s="515"/>
      <c r="CF7" s="515"/>
      <c r="CG7" s="515"/>
      <c r="CH7" s="515"/>
      <c r="CI7" s="515"/>
      <c r="CJ7" s="515"/>
      <c r="CK7" s="515"/>
      <c r="CL7" s="515"/>
      <c r="CM7" s="515"/>
      <c r="CN7" s="515"/>
      <c r="CO7" s="515"/>
      <c r="CP7" s="515"/>
      <c r="CQ7" s="515"/>
      <c r="CR7" s="515"/>
      <c r="CS7" s="516"/>
      <c r="CT7" s="467">
        <v>563272580</v>
      </c>
      <c r="CU7" s="468"/>
      <c r="CV7" s="468"/>
      <c r="CW7" s="468"/>
      <c r="CX7" s="468"/>
      <c r="CY7" s="468"/>
      <c r="CZ7" s="468"/>
      <c r="DA7" s="469"/>
      <c r="DB7" s="467">
        <v>565878591</v>
      </c>
      <c r="DC7" s="468"/>
      <c r="DD7" s="468"/>
      <c r="DE7" s="468"/>
      <c r="DF7" s="468"/>
      <c r="DG7" s="468"/>
      <c r="DH7" s="468"/>
      <c r="DI7" s="469"/>
      <c r="DJ7" s="156"/>
      <c r="DK7" s="156"/>
      <c r="DL7" s="156"/>
      <c r="DM7" s="156"/>
      <c r="DN7" s="156"/>
      <c r="DO7" s="156"/>
    </row>
    <row r="8" spans="1:119" ht="18.75" customHeight="1" thickBot="1" x14ac:dyDescent="0.25">
      <c r="A8" s="157"/>
      <c r="B8" s="576"/>
      <c r="C8" s="577"/>
      <c r="D8" s="577"/>
      <c r="E8" s="577"/>
      <c r="F8" s="577"/>
      <c r="G8" s="577"/>
      <c r="H8" s="577"/>
      <c r="I8" s="577"/>
      <c r="J8" s="577"/>
      <c r="K8" s="578"/>
      <c r="L8" s="594"/>
      <c r="M8" s="594"/>
      <c r="N8" s="594"/>
      <c r="O8" s="594"/>
      <c r="P8" s="594"/>
      <c r="Q8" s="594"/>
      <c r="R8" s="549"/>
      <c r="S8" s="549"/>
      <c r="T8" s="549"/>
      <c r="U8" s="549"/>
      <c r="V8" s="595"/>
      <c r="W8" s="540"/>
      <c r="X8" s="541"/>
      <c r="Y8" s="542"/>
      <c r="Z8" s="567" t="s">
        <v>101</v>
      </c>
      <c r="AA8" s="568"/>
      <c r="AB8" s="568"/>
      <c r="AC8" s="568"/>
      <c r="AD8" s="568"/>
      <c r="AE8" s="568"/>
      <c r="AF8" s="568"/>
      <c r="AG8" s="568"/>
      <c r="AH8" s="569"/>
      <c r="AI8" s="492">
        <v>1</v>
      </c>
      <c r="AJ8" s="493"/>
      <c r="AK8" s="493"/>
      <c r="AL8" s="493"/>
      <c r="AM8" s="493"/>
      <c r="AN8" s="493"/>
      <c r="AO8" s="493"/>
      <c r="AP8" s="494"/>
      <c r="AQ8" s="492">
        <v>8100</v>
      </c>
      <c r="AR8" s="493"/>
      <c r="AS8" s="493"/>
      <c r="AT8" s="493"/>
      <c r="AU8" s="493"/>
      <c r="AV8" s="493"/>
      <c r="AW8" s="493"/>
      <c r="AX8" s="493"/>
      <c r="AY8" s="495"/>
      <c r="AZ8" s="464" t="s">
        <v>102</v>
      </c>
      <c r="BA8" s="465"/>
      <c r="BB8" s="465"/>
      <c r="BC8" s="465"/>
      <c r="BD8" s="465"/>
      <c r="BE8" s="465"/>
      <c r="BF8" s="465"/>
      <c r="BG8" s="465"/>
      <c r="BH8" s="465"/>
      <c r="BI8" s="465"/>
      <c r="BJ8" s="465"/>
      <c r="BK8" s="465"/>
      <c r="BL8" s="465"/>
      <c r="BM8" s="466"/>
      <c r="BN8" s="467">
        <v>5372782</v>
      </c>
      <c r="BO8" s="468"/>
      <c r="BP8" s="468"/>
      <c r="BQ8" s="468"/>
      <c r="BR8" s="468"/>
      <c r="BS8" s="468"/>
      <c r="BT8" s="468"/>
      <c r="BU8" s="469"/>
      <c r="BV8" s="467">
        <v>4893178</v>
      </c>
      <c r="BW8" s="468"/>
      <c r="BX8" s="468"/>
      <c r="BY8" s="468"/>
      <c r="BZ8" s="468"/>
      <c r="CA8" s="468"/>
      <c r="CB8" s="468"/>
      <c r="CC8" s="469"/>
      <c r="CD8" s="514" t="s">
        <v>103</v>
      </c>
      <c r="CE8" s="515"/>
      <c r="CF8" s="515"/>
      <c r="CG8" s="515"/>
      <c r="CH8" s="515"/>
      <c r="CI8" s="515"/>
      <c r="CJ8" s="515"/>
      <c r="CK8" s="515"/>
      <c r="CL8" s="515"/>
      <c r="CM8" s="515"/>
      <c r="CN8" s="515"/>
      <c r="CO8" s="515"/>
      <c r="CP8" s="515"/>
      <c r="CQ8" s="515"/>
      <c r="CR8" s="515"/>
      <c r="CS8" s="516"/>
      <c r="CT8" s="609">
        <v>0.61919999999999997</v>
      </c>
      <c r="CU8" s="610"/>
      <c r="CV8" s="610"/>
      <c r="CW8" s="610"/>
      <c r="CX8" s="610"/>
      <c r="CY8" s="610"/>
      <c r="CZ8" s="610"/>
      <c r="DA8" s="611"/>
      <c r="DB8" s="609">
        <v>0.61429</v>
      </c>
      <c r="DC8" s="610"/>
      <c r="DD8" s="610"/>
      <c r="DE8" s="610"/>
      <c r="DF8" s="610"/>
      <c r="DG8" s="610"/>
      <c r="DH8" s="610"/>
      <c r="DI8" s="611"/>
      <c r="DJ8" s="156"/>
      <c r="DK8" s="156"/>
      <c r="DL8" s="156"/>
      <c r="DM8" s="156"/>
      <c r="DN8" s="156"/>
      <c r="DO8" s="156"/>
    </row>
    <row r="9" spans="1:119" ht="18.75" customHeight="1" thickBot="1" x14ac:dyDescent="0.25">
      <c r="A9" s="157"/>
      <c r="B9" s="573" t="s">
        <v>104</v>
      </c>
      <c r="C9" s="547"/>
      <c r="D9" s="547"/>
      <c r="E9" s="547"/>
      <c r="F9" s="547"/>
      <c r="G9" s="547"/>
      <c r="H9" s="547"/>
      <c r="I9" s="547"/>
      <c r="J9" s="547"/>
      <c r="K9" s="548"/>
      <c r="L9" s="579" t="s">
        <v>105</v>
      </c>
      <c r="M9" s="580"/>
      <c r="N9" s="580"/>
      <c r="O9" s="580"/>
      <c r="P9" s="580"/>
      <c r="Q9" s="581"/>
      <c r="R9" s="582">
        <v>2843990</v>
      </c>
      <c r="S9" s="583"/>
      <c r="T9" s="583"/>
      <c r="U9" s="583"/>
      <c r="V9" s="584"/>
      <c r="W9" s="540"/>
      <c r="X9" s="541"/>
      <c r="Y9" s="542"/>
      <c r="Z9" s="567" t="s">
        <v>106</v>
      </c>
      <c r="AA9" s="568"/>
      <c r="AB9" s="568"/>
      <c r="AC9" s="568"/>
      <c r="AD9" s="568"/>
      <c r="AE9" s="568"/>
      <c r="AF9" s="568"/>
      <c r="AG9" s="568"/>
      <c r="AH9" s="569"/>
      <c r="AI9" s="492">
        <v>1</v>
      </c>
      <c r="AJ9" s="493"/>
      <c r="AK9" s="493"/>
      <c r="AL9" s="493"/>
      <c r="AM9" s="493"/>
      <c r="AN9" s="493"/>
      <c r="AO9" s="493"/>
      <c r="AP9" s="494"/>
      <c r="AQ9" s="492">
        <v>11130</v>
      </c>
      <c r="AR9" s="493"/>
      <c r="AS9" s="493"/>
      <c r="AT9" s="493"/>
      <c r="AU9" s="493"/>
      <c r="AV9" s="493"/>
      <c r="AW9" s="493"/>
      <c r="AX9" s="493"/>
      <c r="AY9" s="495"/>
      <c r="AZ9" s="464" t="s">
        <v>107</v>
      </c>
      <c r="BA9" s="465"/>
      <c r="BB9" s="465"/>
      <c r="BC9" s="465"/>
      <c r="BD9" s="465"/>
      <c r="BE9" s="465"/>
      <c r="BF9" s="465"/>
      <c r="BG9" s="465"/>
      <c r="BH9" s="465"/>
      <c r="BI9" s="465"/>
      <c r="BJ9" s="465"/>
      <c r="BK9" s="465"/>
      <c r="BL9" s="465"/>
      <c r="BM9" s="466"/>
      <c r="BN9" s="467">
        <v>479604</v>
      </c>
      <c r="BO9" s="468"/>
      <c r="BP9" s="468"/>
      <c r="BQ9" s="468"/>
      <c r="BR9" s="468"/>
      <c r="BS9" s="468"/>
      <c r="BT9" s="468"/>
      <c r="BU9" s="469"/>
      <c r="BV9" s="467">
        <v>2939927</v>
      </c>
      <c r="BW9" s="468"/>
      <c r="BX9" s="468"/>
      <c r="BY9" s="468"/>
      <c r="BZ9" s="468"/>
      <c r="CA9" s="468"/>
      <c r="CB9" s="468"/>
      <c r="CC9" s="469"/>
      <c r="CD9" s="438" t="s">
        <v>108</v>
      </c>
      <c r="CE9" s="439"/>
      <c r="CF9" s="439"/>
      <c r="CG9" s="439"/>
      <c r="CH9" s="439"/>
      <c r="CI9" s="439"/>
      <c r="CJ9" s="439"/>
      <c r="CK9" s="439"/>
      <c r="CL9" s="439"/>
      <c r="CM9" s="439"/>
      <c r="CN9" s="439"/>
      <c r="CO9" s="439"/>
      <c r="CP9" s="439"/>
      <c r="CQ9" s="439"/>
      <c r="CR9" s="439"/>
      <c r="CS9" s="440"/>
      <c r="CT9" s="446">
        <v>21.2</v>
      </c>
      <c r="CU9" s="447"/>
      <c r="CV9" s="447"/>
      <c r="CW9" s="447"/>
      <c r="CX9" s="447"/>
      <c r="CY9" s="447"/>
      <c r="CZ9" s="447"/>
      <c r="DA9" s="448"/>
      <c r="DB9" s="446">
        <v>21.4</v>
      </c>
      <c r="DC9" s="447"/>
      <c r="DD9" s="447"/>
      <c r="DE9" s="447"/>
      <c r="DF9" s="447"/>
      <c r="DG9" s="447"/>
      <c r="DH9" s="447"/>
      <c r="DI9" s="448"/>
      <c r="DJ9" s="156"/>
      <c r="DK9" s="156"/>
      <c r="DL9" s="156"/>
      <c r="DM9" s="156"/>
      <c r="DN9" s="156"/>
      <c r="DO9" s="156"/>
    </row>
    <row r="10" spans="1:119" ht="18.75" customHeight="1" x14ac:dyDescent="0.2">
      <c r="A10" s="157"/>
      <c r="B10" s="574"/>
      <c r="C10" s="437"/>
      <c r="D10" s="437"/>
      <c r="E10" s="437"/>
      <c r="F10" s="437"/>
      <c r="G10" s="437"/>
      <c r="H10" s="437"/>
      <c r="I10" s="437"/>
      <c r="J10" s="437"/>
      <c r="K10" s="575"/>
      <c r="L10" s="489" t="s">
        <v>109</v>
      </c>
      <c r="M10" s="490"/>
      <c r="N10" s="490"/>
      <c r="O10" s="490"/>
      <c r="P10" s="490"/>
      <c r="Q10" s="491"/>
      <c r="R10" s="492">
        <v>2860750</v>
      </c>
      <c r="S10" s="493"/>
      <c r="T10" s="493"/>
      <c r="U10" s="493"/>
      <c r="V10" s="495"/>
      <c r="W10" s="540"/>
      <c r="X10" s="541"/>
      <c r="Y10" s="542"/>
      <c r="Z10" s="567" t="s">
        <v>110</v>
      </c>
      <c r="AA10" s="568"/>
      <c r="AB10" s="568"/>
      <c r="AC10" s="568"/>
      <c r="AD10" s="568"/>
      <c r="AE10" s="568"/>
      <c r="AF10" s="568"/>
      <c r="AG10" s="568"/>
      <c r="AH10" s="569"/>
      <c r="AI10" s="492">
        <v>1</v>
      </c>
      <c r="AJ10" s="493"/>
      <c r="AK10" s="493"/>
      <c r="AL10" s="493"/>
      <c r="AM10" s="493"/>
      <c r="AN10" s="493"/>
      <c r="AO10" s="493"/>
      <c r="AP10" s="494"/>
      <c r="AQ10" s="492">
        <v>9640</v>
      </c>
      <c r="AR10" s="493"/>
      <c r="AS10" s="493"/>
      <c r="AT10" s="493"/>
      <c r="AU10" s="493"/>
      <c r="AV10" s="493"/>
      <c r="AW10" s="493"/>
      <c r="AX10" s="493"/>
      <c r="AY10" s="495"/>
      <c r="AZ10" s="464" t="s">
        <v>111</v>
      </c>
      <c r="BA10" s="465"/>
      <c r="BB10" s="465"/>
      <c r="BC10" s="465"/>
      <c r="BD10" s="465"/>
      <c r="BE10" s="465"/>
      <c r="BF10" s="465"/>
      <c r="BG10" s="465"/>
      <c r="BH10" s="465"/>
      <c r="BI10" s="465"/>
      <c r="BJ10" s="465"/>
      <c r="BK10" s="465"/>
      <c r="BL10" s="465"/>
      <c r="BM10" s="466"/>
      <c r="BN10" s="467">
        <v>3790522</v>
      </c>
      <c r="BO10" s="468"/>
      <c r="BP10" s="468"/>
      <c r="BQ10" s="468"/>
      <c r="BR10" s="468"/>
      <c r="BS10" s="468"/>
      <c r="BT10" s="468"/>
      <c r="BU10" s="469"/>
      <c r="BV10" s="467">
        <v>804349</v>
      </c>
      <c r="BW10" s="468"/>
      <c r="BX10" s="468"/>
      <c r="BY10" s="468"/>
      <c r="BZ10" s="468"/>
      <c r="CA10" s="468"/>
      <c r="CB10" s="468"/>
      <c r="CC10" s="469"/>
      <c r="CD10" s="570" t="s">
        <v>112</v>
      </c>
      <c r="CE10" s="571"/>
      <c r="CF10" s="571"/>
      <c r="CG10" s="571"/>
      <c r="CH10" s="571"/>
      <c r="CI10" s="571"/>
      <c r="CJ10" s="571"/>
      <c r="CK10" s="571"/>
      <c r="CL10" s="571"/>
      <c r="CM10" s="571"/>
      <c r="CN10" s="571"/>
      <c r="CO10" s="571"/>
      <c r="CP10" s="571"/>
      <c r="CQ10" s="571"/>
      <c r="CR10" s="571"/>
      <c r="CS10" s="572"/>
      <c r="CT10" s="161"/>
      <c r="CU10" s="162"/>
      <c r="CV10" s="162"/>
      <c r="CW10" s="162"/>
      <c r="CX10" s="162"/>
      <c r="CY10" s="162"/>
      <c r="CZ10" s="162"/>
      <c r="DA10" s="163"/>
      <c r="DB10" s="161"/>
      <c r="DC10" s="162"/>
      <c r="DD10" s="162"/>
      <c r="DE10" s="162"/>
      <c r="DF10" s="162"/>
      <c r="DG10" s="162"/>
      <c r="DH10" s="162"/>
      <c r="DI10" s="163"/>
      <c r="DJ10" s="156"/>
      <c r="DK10" s="156"/>
      <c r="DL10" s="156"/>
      <c r="DM10" s="156"/>
      <c r="DN10" s="156"/>
      <c r="DO10" s="156"/>
    </row>
    <row r="11" spans="1:119" ht="18.75" customHeight="1" thickBot="1" x14ac:dyDescent="0.25">
      <c r="A11" s="157"/>
      <c r="B11" s="576"/>
      <c r="C11" s="577"/>
      <c r="D11" s="577"/>
      <c r="E11" s="577"/>
      <c r="F11" s="577"/>
      <c r="G11" s="577"/>
      <c r="H11" s="577"/>
      <c r="I11" s="577"/>
      <c r="J11" s="577"/>
      <c r="K11" s="578"/>
      <c r="L11" s="603" t="s">
        <v>113</v>
      </c>
      <c r="M11" s="604"/>
      <c r="N11" s="604"/>
      <c r="O11" s="604"/>
      <c r="P11" s="604"/>
      <c r="Q11" s="605"/>
      <c r="R11" s="606" t="s">
        <v>114</v>
      </c>
      <c r="S11" s="607"/>
      <c r="T11" s="607"/>
      <c r="U11" s="607"/>
      <c r="V11" s="608"/>
      <c r="W11" s="543"/>
      <c r="X11" s="544"/>
      <c r="Y11" s="545"/>
      <c r="Z11" s="567" t="s">
        <v>115</v>
      </c>
      <c r="AA11" s="568"/>
      <c r="AB11" s="568"/>
      <c r="AC11" s="568"/>
      <c r="AD11" s="568"/>
      <c r="AE11" s="568"/>
      <c r="AF11" s="568"/>
      <c r="AG11" s="568"/>
      <c r="AH11" s="569"/>
      <c r="AI11" s="492">
        <v>62</v>
      </c>
      <c r="AJ11" s="493"/>
      <c r="AK11" s="493"/>
      <c r="AL11" s="493"/>
      <c r="AM11" s="493"/>
      <c r="AN11" s="493"/>
      <c r="AO11" s="493"/>
      <c r="AP11" s="494"/>
      <c r="AQ11" s="492">
        <v>9010</v>
      </c>
      <c r="AR11" s="493"/>
      <c r="AS11" s="493"/>
      <c r="AT11" s="493"/>
      <c r="AU11" s="493"/>
      <c r="AV11" s="493"/>
      <c r="AW11" s="493"/>
      <c r="AX11" s="493"/>
      <c r="AY11" s="495"/>
      <c r="AZ11" s="464" t="s">
        <v>116</v>
      </c>
      <c r="BA11" s="465"/>
      <c r="BB11" s="465"/>
      <c r="BC11" s="465"/>
      <c r="BD11" s="465"/>
      <c r="BE11" s="465"/>
      <c r="BF11" s="465"/>
      <c r="BG11" s="465"/>
      <c r="BH11" s="465"/>
      <c r="BI11" s="465"/>
      <c r="BJ11" s="465"/>
      <c r="BK11" s="465"/>
      <c r="BL11" s="465"/>
      <c r="BM11" s="466"/>
      <c r="BN11" s="467">
        <v>0</v>
      </c>
      <c r="BO11" s="468"/>
      <c r="BP11" s="468"/>
      <c r="BQ11" s="468"/>
      <c r="BR11" s="468"/>
      <c r="BS11" s="468"/>
      <c r="BT11" s="468"/>
      <c r="BU11" s="469"/>
      <c r="BV11" s="467">
        <v>0</v>
      </c>
      <c r="BW11" s="468"/>
      <c r="BX11" s="468"/>
      <c r="BY11" s="468"/>
      <c r="BZ11" s="468"/>
      <c r="CA11" s="468"/>
      <c r="CB11" s="468"/>
      <c r="CC11" s="469"/>
      <c r="CD11" s="514" t="s">
        <v>117</v>
      </c>
      <c r="CE11" s="515"/>
      <c r="CF11" s="515"/>
      <c r="CG11" s="515"/>
      <c r="CH11" s="515"/>
      <c r="CI11" s="515"/>
      <c r="CJ11" s="515"/>
      <c r="CK11" s="515"/>
      <c r="CL11" s="515"/>
      <c r="CM11" s="515"/>
      <c r="CN11" s="515"/>
      <c r="CO11" s="515"/>
      <c r="CP11" s="515"/>
      <c r="CQ11" s="515"/>
      <c r="CR11" s="515"/>
      <c r="CS11" s="516"/>
      <c r="CT11" s="517" t="s">
        <v>118</v>
      </c>
      <c r="CU11" s="518"/>
      <c r="CV11" s="518"/>
      <c r="CW11" s="518"/>
      <c r="CX11" s="518"/>
      <c r="CY11" s="518"/>
      <c r="CZ11" s="518"/>
      <c r="DA11" s="519"/>
      <c r="DB11" s="517" t="s">
        <v>118</v>
      </c>
      <c r="DC11" s="518"/>
      <c r="DD11" s="518"/>
      <c r="DE11" s="518"/>
      <c r="DF11" s="518"/>
      <c r="DG11" s="518"/>
      <c r="DH11" s="518"/>
      <c r="DI11" s="519"/>
      <c r="DJ11" s="156"/>
      <c r="DK11" s="156"/>
      <c r="DL11" s="156"/>
      <c r="DM11" s="156"/>
      <c r="DN11" s="156"/>
      <c r="DO11" s="156"/>
    </row>
    <row r="12" spans="1:119" ht="18.75" customHeight="1" x14ac:dyDescent="0.2">
      <c r="A12" s="157"/>
      <c r="B12" s="522" t="s">
        <v>119</v>
      </c>
      <c r="C12" s="523"/>
      <c r="D12" s="523"/>
      <c r="E12" s="523"/>
      <c r="F12" s="523"/>
      <c r="G12" s="523"/>
      <c r="H12" s="523"/>
      <c r="I12" s="523"/>
      <c r="J12" s="523"/>
      <c r="K12" s="524"/>
      <c r="L12" s="531" t="s">
        <v>120</v>
      </c>
      <c r="M12" s="532"/>
      <c r="N12" s="532"/>
      <c r="O12" s="532"/>
      <c r="P12" s="532"/>
      <c r="Q12" s="533"/>
      <c r="R12" s="534">
        <v>2826858</v>
      </c>
      <c r="S12" s="535"/>
      <c r="T12" s="535"/>
      <c r="U12" s="535"/>
      <c r="V12" s="536"/>
      <c r="W12" s="537" t="s">
        <v>121</v>
      </c>
      <c r="X12" s="538"/>
      <c r="Y12" s="539"/>
      <c r="Z12" s="546" t="s">
        <v>1</v>
      </c>
      <c r="AA12" s="547"/>
      <c r="AB12" s="547"/>
      <c r="AC12" s="547"/>
      <c r="AD12" s="547"/>
      <c r="AE12" s="547"/>
      <c r="AF12" s="547"/>
      <c r="AG12" s="547"/>
      <c r="AH12" s="548"/>
      <c r="AI12" s="552" t="s">
        <v>122</v>
      </c>
      <c r="AJ12" s="547"/>
      <c r="AK12" s="547"/>
      <c r="AL12" s="547"/>
      <c r="AM12" s="548"/>
      <c r="AN12" s="552" t="s">
        <v>123</v>
      </c>
      <c r="AO12" s="553"/>
      <c r="AP12" s="553"/>
      <c r="AQ12" s="553"/>
      <c r="AR12" s="553"/>
      <c r="AS12" s="554"/>
      <c r="AT12" s="561" t="s">
        <v>124</v>
      </c>
      <c r="AU12" s="562"/>
      <c r="AV12" s="562"/>
      <c r="AW12" s="562"/>
      <c r="AX12" s="562"/>
      <c r="AY12" s="563"/>
      <c r="AZ12" s="464" t="s">
        <v>125</v>
      </c>
      <c r="BA12" s="465"/>
      <c r="BB12" s="465"/>
      <c r="BC12" s="465"/>
      <c r="BD12" s="465"/>
      <c r="BE12" s="465"/>
      <c r="BF12" s="465"/>
      <c r="BG12" s="465"/>
      <c r="BH12" s="465"/>
      <c r="BI12" s="465"/>
      <c r="BJ12" s="465"/>
      <c r="BK12" s="465"/>
      <c r="BL12" s="465"/>
      <c r="BM12" s="466"/>
      <c r="BN12" s="467">
        <v>15414547</v>
      </c>
      <c r="BO12" s="468"/>
      <c r="BP12" s="468"/>
      <c r="BQ12" s="468"/>
      <c r="BR12" s="468"/>
      <c r="BS12" s="468"/>
      <c r="BT12" s="468"/>
      <c r="BU12" s="469"/>
      <c r="BV12" s="467">
        <v>4696793</v>
      </c>
      <c r="BW12" s="468"/>
      <c r="BX12" s="468"/>
      <c r="BY12" s="468"/>
      <c r="BZ12" s="468"/>
      <c r="CA12" s="468"/>
      <c r="CB12" s="468"/>
      <c r="CC12" s="469"/>
      <c r="CD12" s="514" t="s">
        <v>126</v>
      </c>
      <c r="CE12" s="515"/>
      <c r="CF12" s="515"/>
      <c r="CG12" s="515"/>
      <c r="CH12" s="515"/>
      <c r="CI12" s="515"/>
      <c r="CJ12" s="515"/>
      <c r="CK12" s="515"/>
      <c r="CL12" s="515"/>
      <c r="CM12" s="515"/>
      <c r="CN12" s="515"/>
      <c r="CO12" s="515"/>
      <c r="CP12" s="515"/>
      <c r="CQ12" s="515"/>
      <c r="CR12" s="515"/>
      <c r="CS12" s="516"/>
      <c r="CT12" s="517" t="s">
        <v>118</v>
      </c>
      <c r="CU12" s="518"/>
      <c r="CV12" s="518"/>
      <c r="CW12" s="518"/>
      <c r="CX12" s="518"/>
      <c r="CY12" s="518"/>
      <c r="CZ12" s="518"/>
      <c r="DA12" s="519"/>
      <c r="DB12" s="517" t="s">
        <v>118</v>
      </c>
      <c r="DC12" s="518"/>
      <c r="DD12" s="518"/>
      <c r="DE12" s="518"/>
      <c r="DF12" s="518"/>
      <c r="DG12" s="518"/>
      <c r="DH12" s="518"/>
      <c r="DI12" s="519"/>
      <c r="DJ12" s="156"/>
      <c r="DK12" s="156"/>
      <c r="DL12" s="156"/>
      <c r="DM12" s="156"/>
      <c r="DN12" s="156"/>
      <c r="DO12" s="156"/>
    </row>
    <row r="13" spans="1:119" ht="18.75" customHeight="1" thickBot="1" x14ac:dyDescent="0.25">
      <c r="A13" s="157"/>
      <c r="B13" s="525"/>
      <c r="C13" s="526"/>
      <c r="D13" s="526"/>
      <c r="E13" s="526"/>
      <c r="F13" s="526"/>
      <c r="G13" s="526"/>
      <c r="H13" s="526"/>
      <c r="I13" s="526"/>
      <c r="J13" s="526"/>
      <c r="K13" s="527"/>
      <c r="L13" s="164"/>
      <c r="M13" s="508" t="s">
        <v>127</v>
      </c>
      <c r="N13" s="509"/>
      <c r="O13" s="509"/>
      <c r="P13" s="509"/>
      <c r="Q13" s="510"/>
      <c r="R13" s="558">
        <v>2770709</v>
      </c>
      <c r="S13" s="559"/>
      <c r="T13" s="559"/>
      <c r="U13" s="559"/>
      <c r="V13" s="560"/>
      <c r="W13" s="540"/>
      <c r="X13" s="541"/>
      <c r="Y13" s="542"/>
      <c r="Z13" s="549"/>
      <c r="AA13" s="550"/>
      <c r="AB13" s="550"/>
      <c r="AC13" s="550"/>
      <c r="AD13" s="550"/>
      <c r="AE13" s="550"/>
      <c r="AF13" s="550"/>
      <c r="AG13" s="550"/>
      <c r="AH13" s="551"/>
      <c r="AI13" s="549"/>
      <c r="AJ13" s="550"/>
      <c r="AK13" s="550"/>
      <c r="AL13" s="550"/>
      <c r="AM13" s="551"/>
      <c r="AN13" s="555"/>
      <c r="AO13" s="556"/>
      <c r="AP13" s="556"/>
      <c r="AQ13" s="556"/>
      <c r="AR13" s="556"/>
      <c r="AS13" s="557"/>
      <c r="AT13" s="564"/>
      <c r="AU13" s="565"/>
      <c r="AV13" s="565"/>
      <c r="AW13" s="565"/>
      <c r="AX13" s="565"/>
      <c r="AY13" s="566"/>
      <c r="AZ13" s="475" t="s">
        <v>128</v>
      </c>
      <c r="BA13" s="476"/>
      <c r="BB13" s="476"/>
      <c r="BC13" s="476"/>
      <c r="BD13" s="476"/>
      <c r="BE13" s="476"/>
      <c r="BF13" s="476"/>
      <c r="BG13" s="476"/>
      <c r="BH13" s="476"/>
      <c r="BI13" s="476"/>
      <c r="BJ13" s="476"/>
      <c r="BK13" s="476"/>
      <c r="BL13" s="476"/>
      <c r="BM13" s="477"/>
      <c r="BN13" s="467">
        <v>-11144421</v>
      </c>
      <c r="BO13" s="468"/>
      <c r="BP13" s="468"/>
      <c r="BQ13" s="468"/>
      <c r="BR13" s="468"/>
      <c r="BS13" s="468"/>
      <c r="BT13" s="468"/>
      <c r="BU13" s="469"/>
      <c r="BV13" s="467">
        <v>-952517</v>
      </c>
      <c r="BW13" s="468"/>
      <c r="BX13" s="468"/>
      <c r="BY13" s="468"/>
      <c r="BZ13" s="468"/>
      <c r="CA13" s="468"/>
      <c r="CB13" s="468"/>
      <c r="CC13" s="469"/>
      <c r="CD13" s="514" t="s">
        <v>129</v>
      </c>
      <c r="CE13" s="515"/>
      <c r="CF13" s="515"/>
      <c r="CG13" s="515"/>
      <c r="CH13" s="515"/>
      <c r="CI13" s="515"/>
      <c r="CJ13" s="515"/>
      <c r="CK13" s="515"/>
      <c r="CL13" s="515"/>
      <c r="CM13" s="515"/>
      <c r="CN13" s="515"/>
      <c r="CO13" s="515"/>
      <c r="CP13" s="515"/>
      <c r="CQ13" s="515"/>
      <c r="CR13" s="515"/>
      <c r="CS13" s="516"/>
      <c r="CT13" s="446">
        <v>13.8</v>
      </c>
      <c r="CU13" s="447"/>
      <c r="CV13" s="447"/>
      <c r="CW13" s="447"/>
      <c r="CX13" s="447"/>
      <c r="CY13" s="447"/>
      <c r="CZ13" s="447"/>
      <c r="DA13" s="448"/>
      <c r="DB13" s="446">
        <v>13.6</v>
      </c>
      <c r="DC13" s="447"/>
      <c r="DD13" s="447"/>
      <c r="DE13" s="447"/>
      <c r="DF13" s="447"/>
      <c r="DG13" s="447"/>
      <c r="DH13" s="447"/>
      <c r="DI13" s="448"/>
      <c r="DJ13" s="156"/>
      <c r="DK13" s="156"/>
      <c r="DL13" s="156"/>
      <c r="DM13" s="156"/>
      <c r="DN13" s="156"/>
      <c r="DO13" s="156"/>
    </row>
    <row r="14" spans="1:119" ht="18.75" customHeight="1" thickBot="1" x14ac:dyDescent="0.25">
      <c r="A14" s="157"/>
      <c r="B14" s="525"/>
      <c r="C14" s="526"/>
      <c r="D14" s="526"/>
      <c r="E14" s="526"/>
      <c r="F14" s="526"/>
      <c r="G14" s="526"/>
      <c r="H14" s="526"/>
      <c r="I14" s="526"/>
      <c r="J14" s="526"/>
      <c r="K14" s="527"/>
      <c r="L14" s="502" t="s">
        <v>130</v>
      </c>
      <c r="M14" s="520"/>
      <c r="N14" s="520"/>
      <c r="O14" s="520"/>
      <c r="P14" s="520"/>
      <c r="Q14" s="521"/>
      <c r="R14" s="511">
        <v>2838632</v>
      </c>
      <c r="S14" s="512"/>
      <c r="T14" s="512"/>
      <c r="U14" s="512"/>
      <c r="V14" s="513"/>
      <c r="W14" s="540"/>
      <c r="X14" s="541"/>
      <c r="Y14" s="542"/>
      <c r="Z14" s="489" t="s">
        <v>131</v>
      </c>
      <c r="AA14" s="490"/>
      <c r="AB14" s="490"/>
      <c r="AC14" s="490"/>
      <c r="AD14" s="490"/>
      <c r="AE14" s="490"/>
      <c r="AF14" s="490"/>
      <c r="AG14" s="490"/>
      <c r="AH14" s="491"/>
      <c r="AI14" s="492">
        <v>6281</v>
      </c>
      <c r="AJ14" s="493"/>
      <c r="AK14" s="493"/>
      <c r="AL14" s="493"/>
      <c r="AM14" s="494"/>
      <c r="AN14" s="492">
        <v>21204656</v>
      </c>
      <c r="AO14" s="493"/>
      <c r="AP14" s="493"/>
      <c r="AQ14" s="493"/>
      <c r="AR14" s="493"/>
      <c r="AS14" s="494"/>
      <c r="AT14" s="492">
        <v>3376</v>
      </c>
      <c r="AU14" s="493"/>
      <c r="AV14" s="493"/>
      <c r="AW14" s="493"/>
      <c r="AX14" s="493"/>
      <c r="AY14" s="495"/>
      <c r="AZ14" s="458" t="s">
        <v>132</v>
      </c>
      <c r="BA14" s="459"/>
      <c r="BB14" s="459"/>
      <c r="BC14" s="459"/>
      <c r="BD14" s="459"/>
      <c r="BE14" s="459"/>
      <c r="BF14" s="459"/>
      <c r="BG14" s="459"/>
      <c r="BH14" s="459"/>
      <c r="BI14" s="459"/>
      <c r="BJ14" s="459"/>
      <c r="BK14" s="459"/>
      <c r="BL14" s="459"/>
      <c r="BM14" s="460"/>
      <c r="BN14" s="461">
        <v>278269190</v>
      </c>
      <c r="BO14" s="462"/>
      <c r="BP14" s="462"/>
      <c r="BQ14" s="462"/>
      <c r="BR14" s="462"/>
      <c r="BS14" s="462"/>
      <c r="BT14" s="462"/>
      <c r="BU14" s="463"/>
      <c r="BV14" s="461">
        <v>267963708</v>
      </c>
      <c r="BW14" s="462"/>
      <c r="BX14" s="462"/>
      <c r="BY14" s="462"/>
      <c r="BZ14" s="462"/>
      <c r="CA14" s="462"/>
      <c r="CB14" s="462"/>
      <c r="CC14" s="463"/>
      <c r="CD14" s="438" t="s">
        <v>133</v>
      </c>
      <c r="CE14" s="439"/>
      <c r="CF14" s="439"/>
      <c r="CG14" s="439"/>
      <c r="CH14" s="439"/>
      <c r="CI14" s="439"/>
      <c r="CJ14" s="439"/>
      <c r="CK14" s="439"/>
      <c r="CL14" s="439"/>
      <c r="CM14" s="439"/>
      <c r="CN14" s="439"/>
      <c r="CO14" s="439"/>
      <c r="CP14" s="439"/>
      <c r="CQ14" s="439"/>
      <c r="CR14" s="439"/>
      <c r="CS14" s="440"/>
      <c r="CT14" s="472">
        <v>223.7</v>
      </c>
      <c r="CU14" s="473"/>
      <c r="CV14" s="473"/>
      <c r="CW14" s="473"/>
      <c r="CX14" s="473"/>
      <c r="CY14" s="473"/>
      <c r="CZ14" s="473"/>
      <c r="DA14" s="474"/>
      <c r="DB14" s="472">
        <v>220.3</v>
      </c>
      <c r="DC14" s="473"/>
      <c r="DD14" s="473"/>
      <c r="DE14" s="473"/>
      <c r="DF14" s="473"/>
      <c r="DG14" s="473"/>
      <c r="DH14" s="473"/>
      <c r="DI14" s="474"/>
      <c r="DJ14" s="156"/>
      <c r="DK14" s="156"/>
      <c r="DL14" s="156"/>
      <c r="DM14" s="156"/>
      <c r="DN14" s="156"/>
      <c r="DO14" s="156"/>
    </row>
    <row r="15" spans="1:119" ht="18.75" customHeight="1" x14ac:dyDescent="0.2">
      <c r="A15" s="157"/>
      <c r="B15" s="525"/>
      <c r="C15" s="526"/>
      <c r="D15" s="526"/>
      <c r="E15" s="526"/>
      <c r="F15" s="526"/>
      <c r="G15" s="526"/>
      <c r="H15" s="526"/>
      <c r="I15" s="526"/>
      <c r="J15" s="526"/>
      <c r="K15" s="527"/>
      <c r="L15" s="164"/>
      <c r="M15" s="508" t="s">
        <v>127</v>
      </c>
      <c r="N15" s="509"/>
      <c r="O15" s="509"/>
      <c r="P15" s="509"/>
      <c r="Q15" s="510"/>
      <c r="R15" s="511">
        <v>2787086</v>
      </c>
      <c r="S15" s="512"/>
      <c r="T15" s="512"/>
      <c r="U15" s="512"/>
      <c r="V15" s="513"/>
      <c r="W15" s="540"/>
      <c r="X15" s="541"/>
      <c r="Y15" s="542"/>
      <c r="Z15" s="489" t="s">
        <v>134</v>
      </c>
      <c r="AA15" s="490"/>
      <c r="AB15" s="490"/>
      <c r="AC15" s="490"/>
      <c r="AD15" s="490"/>
      <c r="AE15" s="490"/>
      <c r="AF15" s="490"/>
      <c r="AG15" s="490"/>
      <c r="AH15" s="491"/>
      <c r="AI15" s="492" t="s">
        <v>118</v>
      </c>
      <c r="AJ15" s="493"/>
      <c r="AK15" s="493"/>
      <c r="AL15" s="493"/>
      <c r="AM15" s="494"/>
      <c r="AN15" s="492" t="s">
        <v>118</v>
      </c>
      <c r="AO15" s="493"/>
      <c r="AP15" s="493"/>
      <c r="AQ15" s="493"/>
      <c r="AR15" s="493"/>
      <c r="AS15" s="494"/>
      <c r="AT15" s="492" t="s">
        <v>118</v>
      </c>
      <c r="AU15" s="493"/>
      <c r="AV15" s="493"/>
      <c r="AW15" s="493"/>
      <c r="AX15" s="493"/>
      <c r="AY15" s="495"/>
      <c r="AZ15" s="464" t="s">
        <v>135</v>
      </c>
      <c r="BA15" s="465"/>
      <c r="BB15" s="465"/>
      <c r="BC15" s="465"/>
      <c r="BD15" s="465"/>
      <c r="BE15" s="465"/>
      <c r="BF15" s="465"/>
      <c r="BG15" s="465"/>
      <c r="BH15" s="465"/>
      <c r="BI15" s="465"/>
      <c r="BJ15" s="465"/>
      <c r="BK15" s="465"/>
      <c r="BL15" s="465"/>
      <c r="BM15" s="466"/>
      <c r="BN15" s="467">
        <v>444072939</v>
      </c>
      <c r="BO15" s="468"/>
      <c r="BP15" s="468"/>
      <c r="BQ15" s="468"/>
      <c r="BR15" s="468"/>
      <c r="BS15" s="468"/>
      <c r="BT15" s="468"/>
      <c r="BU15" s="469"/>
      <c r="BV15" s="467">
        <v>437632638</v>
      </c>
      <c r="BW15" s="468"/>
      <c r="BX15" s="468"/>
      <c r="BY15" s="468"/>
      <c r="BZ15" s="468"/>
      <c r="CA15" s="468"/>
      <c r="CB15" s="468"/>
      <c r="CC15" s="469"/>
      <c r="CD15" s="505" t="s">
        <v>136</v>
      </c>
      <c r="CE15" s="506"/>
      <c r="CF15" s="506"/>
      <c r="CG15" s="506"/>
      <c r="CH15" s="506"/>
      <c r="CI15" s="506"/>
      <c r="CJ15" s="506"/>
      <c r="CK15" s="506"/>
      <c r="CL15" s="506"/>
      <c r="CM15" s="506"/>
      <c r="CN15" s="506"/>
      <c r="CO15" s="506"/>
      <c r="CP15" s="506"/>
      <c r="CQ15" s="506"/>
      <c r="CR15" s="506"/>
      <c r="CS15" s="507"/>
      <c r="CT15" s="165"/>
      <c r="CU15" s="166"/>
      <c r="CV15" s="166"/>
      <c r="CW15" s="166"/>
      <c r="CX15" s="166"/>
      <c r="CY15" s="166"/>
      <c r="CZ15" s="166"/>
      <c r="DA15" s="167"/>
      <c r="DB15" s="165"/>
      <c r="DC15" s="166"/>
      <c r="DD15" s="166"/>
      <c r="DE15" s="166"/>
      <c r="DF15" s="166"/>
      <c r="DG15" s="166"/>
      <c r="DH15" s="166"/>
      <c r="DI15" s="167"/>
      <c r="DJ15" s="156"/>
      <c r="DK15" s="156"/>
      <c r="DL15" s="156"/>
      <c r="DM15" s="156"/>
      <c r="DN15" s="156"/>
      <c r="DO15" s="156"/>
    </row>
    <row r="16" spans="1:119" ht="18.75" customHeight="1" x14ac:dyDescent="0.2">
      <c r="A16" s="157"/>
      <c r="B16" s="525"/>
      <c r="C16" s="526"/>
      <c r="D16" s="526"/>
      <c r="E16" s="526"/>
      <c r="F16" s="526"/>
      <c r="G16" s="526"/>
      <c r="H16" s="526"/>
      <c r="I16" s="526"/>
      <c r="J16" s="526"/>
      <c r="K16" s="527"/>
      <c r="L16" s="502" t="s">
        <v>137</v>
      </c>
      <c r="M16" s="503"/>
      <c r="N16" s="503"/>
      <c r="O16" s="503"/>
      <c r="P16" s="503"/>
      <c r="Q16" s="504"/>
      <c r="R16" s="499" t="s">
        <v>138</v>
      </c>
      <c r="S16" s="500"/>
      <c r="T16" s="500"/>
      <c r="U16" s="500"/>
      <c r="V16" s="501"/>
      <c r="W16" s="540"/>
      <c r="X16" s="541"/>
      <c r="Y16" s="542"/>
      <c r="Z16" s="489" t="s">
        <v>139</v>
      </c>
      <c r="AA16" s="490"/>
      <c r="AB16" s="490"/>
      <c r="AC16" s="490"/>
      <c r="AD16" s="490"/>
      <c r="AE16" s="490"/>
      <c r="AF16" s="490"/>
      <c r="AG16" s="490"/>
      <c r="AH16" s="491"/>
      <c r="AI16" s="492" t="s">
        <v>118</v>
      </c>
      <c r="AJ16" s="493"/>
      <c r="AK16" s="493"/>
      <c r="AL16" s="493"/>
      <c r="AM16" s="494"/>
      <c r="AN16" s="492" t="s">
        <v>118</v>
      </c>
      <c r="AO16" s="493"/>
      <c r="AP16" s="493"/>
      <c r="AQ16" s="493"/>
      <c r="AR16" s="493"/>
      <c r="AS16" s="494"/>
      <c r="AT16" s="492" t="s">
        <v>118</v>
      </c>
      <c r="AU16" s="493"/>
      <c r="AV16" s="493"/>
      <c r="AW16" s="493"/>
      <c r="AX16" s="493"/>
      <c r="AY16" s="495"/>
      <c r="AZ16" s="464" t="s">
        <v>140</v>
      </c>
      <c r="BA16" s="465"/>
      <c r="BB16" s="465"/>
      <c r="BC16" s="465"/>
      <c r="BD16" s="465"/>
      <c r="BE16" s="465"/>
      <c r="BF16" s="465"/>
      <c r="BG16" s="465"/>
      <c r="BH16" s="465"/>
      <c r="BI16" s="465"/>
      <c r="BJ16" s="465"/>
      <c r="BK16" s="465"/>
      <c r="BL16" s="465"/>
      <c r="BM16" s="466"/>
      <c r="BN16" s="467">
        <v>353854302</v>
      </c>
      <c r="BO16" s="468"/>
      <c r="BP16" s="468"/>
      <c r="BQ16" s="468"/>
      <c r="BR16" s="468"/>
      <c r="BS16" s="468"/>
      <c r="BT16" s="468"/>
      <c r="BU16" s="469"/>
      <c r="BV16" s="467">
        <v>341020659</v>
      </c>
      <c r="BW16" s="468"/>
      <c r="BX16" s="468"/>
      <c r="BY16" s="468"/>
      <c r="BZ16" s="468"/>
      <c r="CA16" s="468"/>
      <c r="CB16" s="468"/>
      <c r="CC16" s="469"/>
      <c r="CD16" s="168"/>
      <c r="CE16" s="444"/>
      <c r="CF16" s="444"/>
      <c r="CG16" s="444"/>
      <c r="CH16" s="444"/>
      <c r="CI16" s="444"/>
      <c r="CJ16" s="444"/>
      <c r="CK16" s="444"/>
      <c r="CL16" s="444"/>
      <c r="CM16" s="444"/>
      <c r="CN16" s="444"/>
      <c r="CO16" s="444"/>
      <c r="CP16" s="444"/>
      <c r="CQ16" s="444"/>
      <c r="CR16" s="444"/>
      <c r="CS16" s="445"/>
      <c r="CT16" s="446"/>
      <c r="CU16" s="447"/>
      <c r="CV16" s="447"/>
      <c r="CW16" s="447"/>
      <c r="CX16" s="447"/>
      <c r="CY16" s="447"/>
      <c r="CZ16" s="447"/>
      <c r="DA16" s="448"/>
      <c r="DB16" s="446"/>
      <c r="DC16" s="447"/>
      <c r="DD16" s="447"/>
      <c r="DE16" s="447"/>
      <c r="DF16" s="447"/>
      <c r="DG16" s="447"/>
      <c r="DH16" s="447"/>
      <c r="DI16" s="448"/>
      <c r="DJ16" s="156"/>
      <c r="DK16" s="156"/>
      <c r="DL16" s="156"/>
      <c r="DM16" s="156"/>
      <c r="DN16" s="156"/>
      <c r="DO16" s="156"/>
    </row>
    <row r="17" spans="1:119" ht="18.75" customHeight="1" thickBot="1" x14ac:dyDescent="0.25">
      <c r="A17" s="157"/>
      <c r="B17" s="528"/>
      <c r="C17" s="529"/>
      <c r="D17" s="529"/>
      <c r="E17" s="529"/>
      <c r="F17" s="529"/>
      <c r="G17" s="529"/>
      <c r="H17" s="529"/>
      <c r="I17" s="529"/>
      <c r="J17" s="529"/>
      <c r="K17" s="530"/>
      <c r="L17" s="169"/>
      <c r="M17" s="496" t="s">
        <v>141</v>
      </c>
      <c r="N17" s="497"/>
      <c r="O17" s="497"/>
      <c r="P17" s="497"/>
      <c r="Q17" s="498"/>
      <c r="R17" s="499" t="s">
        <v>114</v>
      </c>
      <c r="S17" s="500"/>
      <c r="T17" s="500"/>
      <c r="U17" s="500"/>
      <c r="V17" s="501"/>
      <c r="W17" s="540"/>
      <c r="X17" s="541"/>
      <c r="Y17" s="542"/>
      <c r="Z17" s="489" t="s">
        <v>142</v>
      </c>
      <c r="AA17" s="490"/>
      <c r="AB17" s="490"/>
      <c r="AC17" s="490"/>
      <c r="AD17" s="490"/>
      <c r="AE17" s="490"/>
      <c r="AF17" s="490"/>
      <c r="AG17" s="490"/>
      <c r="AH17" s="491"/>
      <c r="AI17" s="492">
        <v>5167</v>
      </c>
      <c r="AJ17" s="493"/>
      <c r="AK17" s="493"/>
      <c r="AL17" s="493"/>
      <c r="AM17" s="494"/>
      <c r="AN17" s="492">
        <v>17102770</v>
      </c>
      <c r="AO17" s="493"/>
      <c r="AP17" s="493"/>
      <c r="AQ17" s="493"/>
      <c r="AR17" s="493"/>
      <c r="AS17" s="494"/>
      <c r="AT17" s="492">
        <v>3310</v>
      </c>
      <c r="AU17" s="493"/>
      <c r="AV17" s="493"/>
      <c r="AW17" s="493"/>
      <c r="AX17" s="493"/>
      <c r="AY17" s="495"/>
      <c r="AZ17" s="464" t="s">
        <v>143</v>
      </c>
      <c r="BA17" s="465"/>
      <c r="BB17" s="465"/>
      <c r="BC17" s="465"/>
      <c r="BD17" s="465"/>
      <c r="BE17" s="465"/>
      <c r="BF17" s="465"/>
      <c r="BG17" s="465"/>
      <c r="BH17" s="465"/>
      <c r="BI17" s="465"/>
      <c r="BJ17" s="465"/>
      <c r="BK17" s="465"/>
      <c r="BL17" s="465"/>
      <c r="BM17" s="466"/>
      <c r="BN17" s="467">
        <v>544550663</v>
      </c>
      <c r="BO17" s="468"/>
      <c r="BP17" s="468"/>
      <c r="BQ17" s="468"/>
      <c r="BR17" s="468"/>
      <c r="BS17" s="468"/>
      <c r="BT17" s="468"/>
      <c r="BU17" s="469"/>
      <c r="BV17" s="467">
        <v>545694403</v>
      </c>
      <c r="BW17" s="468"/>
      <c r="BX17" s="468"/>
      <c r="BY17" s="468"/>
      <c r="BZ17" s="468"/>
      <c r="CA17" s="468"/>
      <c r="CB17" s="468"/>
      <c r="CC17" s="469"/>
      <c r="CD17" s="168"/>
      <c r="CE17" s="444"/>
      <c r="CF17" s="444"/>
      <c r="CG17" s="444"/>
      <c r="CH17" s="444"/>
      <c r="CI17" s="444"/>
      <c r="CJ17" s="444"/>
      <c r="CK17" s="444"/>
      <c r="CL17" s="444"/>
      <c r="CM17" s="444"/>
      <c r="CN17" s="444"/>
      <c r="CO17" s="444"/>
      <c r="CP17" s="444"/>
      <c r="CQ17" s="444"/>
      <c r="CR17" s="444"/>
      <c r="CS17" s="445"/>
      <c r="CT17" s="446"/>
      <c r="CU17" s="447"/>
      <c r="CV17" s="447"/>
      <c r="CW17" s="447"/>
      <c r="CX17" s="447"/>
      <c r="CY17" s="447"/>
      <c r="CZ17" s="447"/>
      <c r="DA17" s="448"/>
      <c r="DB17" s="446"/>
      <c r="DC17" s="447"/>
      <c r="DD17" s="447"/>
      <c r="DE17" s="447"/>
      <c r="DF17" s="447"/>
      <c r="DG17" s="447"/>
      <c r="DH17" s="447"/>
      <c r="DI17" s="448"/>
      <c r="DJ17" s="156"/>
      <c r="DK17" s="156"/>
      <c r="DL17" s="156"/>
      <c r="DM17" s="156"/>
      <c r="DN17" s="156"/>
      <c r="DO17" s="156"/>
    </row>
    <row r="18" spans="1:119" ht="18.75" customHeight="1" thickBot="1" x14ac:dyDescent="0.25">
      <c r="A18" s="157"/>
      <c r="B18" s="484" t="s">
        <v>144</v>
      </c>
      <c r="C18" s="485"/>
      <c r="D18" s="485"/>
      <c r="E18" s="485"/>
      <c r="F18" s="485"/>
      <c r="G18" s="485"/>
      <c r="H18" s="485"/>
      <c r="I18" s="485"/>
      <c r="J18" s="485"/>
      <c r="K18" s="486"/>
      <c r="L18" s="487">
        <v>8480</v>
      </c>
      <c r="M18" s="488"/>
      <c r="N18" s="488"/>
      <c r="O18" s="488"/>
      <c r="P18" s="488"/>
      <c r="Q18" s="488"/>
      <c r="R18" s="488"/>
      <c r="S18" s="488"/>
      <c r="T18" s="488"/>
      <c r="U18" s="488"/>
      <c r="V18" s="488"/>
      <c r="W18" s="540"/>
      <c r="X18" s="541"/>
      <c r="Y18" s="542"/>
      <c r="Z18" s="489" t="s">
        <v>145</v>
      </c>
      <c r="AA18" s="490"/>
      <c r="AB18" s="490"/>
      <c r="AC18" s="490"/>
      <c r="AD18" s="490"/>
      <c r="AE18" s="490"/>
      <c r="AF18" s="490"/>
      <c r="AG18" s="490"/>
      <c r="AH18" s="491"/>
      <c r="AI18" s="492">
        <v>12774</v>
      </c>
      <c r="AJ18" s="493"/>
      <c r="AK18" s="493"/>
      <c r="AL18" s="493"/>
      <c r="AM18" s="494"/>
      <c r="AN18" s="492">
        <v>46015394</v>
      </c>
      <c r="AO18" s="493"/>
      <c r="AP18" s="493"/>
      <c r="AQ18" s="493"/>
      <c r="AR18" s="493"/>
      <c r="AS18" s="494"/>
      <c r="AT18" s="492">
        <v>3602</v>
      </c>
      <c r="AU18" s="493"/>
      <c r="AV18" s="493"/>
      <c r="AW18" s="493"/>
      <c r="AX18" s="493"/>
      <c r="AY18" s="495"/>
      <c r="AZ18" s="475" t="s">
        <v>146</v>
      </c>
      <c r="BA18" s="476"/>
      <c r="BB18" s="476"/>
      <c r="BC18" s="476"/>
      <c r="BD18" s="476"/>
      <c r="BE18" s="476"/>
      <c r="BF18" s="476"/>
      <c r="BG18" s="476"/>
      <c r="BH18" s="476"/>
      <c r="BI18" s="476"/>
      <c r="BJ18" s="476"/>
      <c r="BK18" s="476"/>
      <c r="BL18" s="476"/>
      <c r="BM18" s="477"/>
      <c r="BN18" s="441">
        <v>680089281</v>
      </c>
      <c r="BO18" s="442"/>
      <c r="BP18" s="442"/>
      <c r="BQ18" s="442"/>
      <c r="BR18" s="442"/>
      <c r="BS18" s="442"/>
      <c r="BT18" s="442"/>
      <c r="BU18" s="443"/>
      <c r="BV18" s="441">
        <v>685300068</v>
      </c>
      <c r="BW18" s="442"/>
      <c r="BX18" s="442"/>
      <c r="BY18" s="442"/>
      <c r="BZ18" s="442"/>
      <c r="CA18" s="442"/>
      <c r="CB18" s="442"/>
      <c r="CC18" s="443"/>
      <c r="CD18" s="168"/>
      <c r="CE18" s="444"/>
      <c r="CF18" s="444"/>
      <c r="CG18" s="444"/>
      <c r="CH18" s="444"/>
      <c r="CI18" s="444"/>
      <c r="CJ18" s="444"/>
      <c r="CK18" s="444"/>
      <c r="CL18" s="444"/>
      <c r="CM18" s="444"/>
      <c r="CN18" s="444"/>
      <c r="CO18" s="444"/>
      <c r="CP18" s="444"/>
      <c r="CQ18" s="444"/>
      <c r="CR18" s="444"/>
      <c r="CS18" s="445"/>
      <c r="CT18" s="446"/>
      <c r="CU18" s="447"/>
      <c r="CV18" s="447"/>
      <c r="CW18" s="447"/>
      <c r="CX18" s="447"/>
      <c r="CY18" s="447"/>
      <c r="CZ18" s="447"/>
      <c r="DA18" s="448"/>
      <c r="DB18" s="446"/>
      <c r="DC18" s="447"/>
      <c r="DD18" s="447"/>
      <c r="DE18" s="447"/>
      <c r="DF18" s="447"/>
      <c r="DG18" s="447"/>
      <c r="DH18" s="447"/>
      <c r="DI18" s="448"/>
      <c r="DJ18" s="156"/>
      <c r="DK18" s="156"/>
      <c r="DL18" s="156"/>
      <c r="DM18" s="156"/>
      <c r="DN18" s="156"/>
      <c r="DO18" s="156"/>
    </row>
    <row r="19" spans="1:119" ht="18.75" customHeight="1" thickBot="1" x14ac:dyDescent="0.25">
      <c r="A19" s="157"/>
      <c r="B19" s="484" t="s">
        <v>147</v>
      </c>
      <c r="C19" s="485"/>
      <c r="D19" s="485"/>
      <c r="E19" s="485"/>
      <c r="F19" s="485"/>
      <c r="G19" s="485"/>
      <c r="H19" s="485"/>
      <c r="I19" s="485"/>
      <c r="J19" s="485"/>
      <c r="K19" s="486"/>
      <c r="L19" s="487">
        <v>333</v>
      </c>
      <c r="M19" s="488"/>
      <c r="N19" s="488"/>
      <c r="O19" s="488"/>
      <c r="P19" s="488"/>
      <c r="Q19" s="488"/>
      <c r="R19" s="488"/>
      <c r="S19" s="488"/>
      <c r="T19" s="488"/>
      <c r="U19" s="488"/>
      <c r="V19" s="488"/>
      <c r="W19" s="540"/>
      <c r="X19" s="541"/>
      <c r="Y19" s="542"/>
      <c r="Z19" s="489" t="s">
        <v>148</v>
      </c>
      <c r="AA19" s="490"/>
      <c r="AB19" s="490"/>
      <c r="AC19" s="490"/>
      <c r="AD19" s="490"/>
      <c r="AE19" s="490"/>
      <c r="AF19" s="490"/>
      <c r="AG19" s="490"/>
      <c r="AH19" s="491"/>
      <c r="AI19" s="492">
        <v>876</v>
      </c>
      <c r="AJ19" s="493"/>
      <c r="AK19" s="493"/>
      <c r="AL19" s="493"/>
      <c r="AM19" s="494"/>
      <c r="AN19" s="492">
        <v>2950368</v>
      </c>
      <c r="AO19" s="493"/>
      <c r="AP19" s="493"/>
      <c r="AQ19" s="493"/>
      <c r="AR19" s="493"/>
      <c r="AS19" s="494"/>
      <c r="AT19" s="492">
        <v>3368</v>
      </c>
      <c r="AU19" s="493"/>
      <c r="AV19" s="493"/>
      <c r="AW19" s="493"/>
      <c r="AX19" s="493"/>
      <c r="AY19" s="495"/>
      <c r="AZ19" s="458" t="s">
        <v>149</v>
      </c>
      <c r="BA19" s="459"/>
      <c r="BB19" s="459"/>
      <c r="BC19" s="459"/>
      <c r="BD19" s="459"/>
      <c r="BE19" s="459"/>
      <c r="BF19" s="459"/>
      <c r="BG19" s="459"/>
      <c r="BH19" s="459"/>
      <c r="BI19" s="459"/>
      <c r="BJ19" s="459"/>
      <c r="BK19" s="459"/>
      <c r="BL19" s="459"/>
      <c r="BM19" s="460"/>
      <c r="BN19" s="461">
        <v>2077901455</v>
      </c>
      <c r="BO19" s="462"/>
      <c r="BP19" s="462"/>
      <c r="BQ19" s="462"/>
      <c r="BR19" s="462"/>
      <c r="BS19" s="462"/>
      <c r="BT19" s="462"/>
      <c r="BU19" s="463"/>
      <c r="BV19" s="461">
        <v>2078989107</v>
      </c>
      <c r="BW19" s="462"/>
      <c r="BX19" s="462"/>
      <c r="BY19" s="462"/>
      <c r="BZ19" s="462"/>
      <c r="CA19" s="462"/>
      <c r="CB19" s="462"/>
      <c r="CC19" s="463"/>
      <c r="CD19" s="168"/>
      <c r="CE19" s="444"/>
      <c r="CF19" s="444"/>
      <c r="CG19" s="444"/>
      <c r="CH19" s="444"/>
      <c r="CI19" s="444"/>
      <c r="CJ19" s="444"/>
      <c r="CK19" s="444"/>
      <c r="CL19" s="444"/>
      <c r="CM19" s="444"/>
      <c r="CN19" s="444"/>
      <c r="CO19" s="444"/>
      <c r="CP19" s="444"/>
      <c r="CQ19" s="444"/>
      <c r="CR19" s="444"/>
      <c r="CS19" s="445"/>
      <c r="CT19" s="446"/>
      <c r="CU19" s="447"/>
      <c r="CV19" s="447"/>
      <c r="CW19" s="447"/>
      <c r="CX19" s="447"/>
      <c r="CY19" s="447"/>
      <c r="CZ19" s="447"/>
      <c r="DA19" s="448"/>
      <c r="DB19" s="446"/>
      <c r="DC19" s="447"/>
      <c r="DD19" s="447"/>
      <c r="DE19" s="447"/>
      <c r="DF19" s="447"/>
      <c r="DG19" s="447"/>
      <c r="DH19" s="447"/>
      <c r="DI19" s="448"/>
      <c r="DJ19" s="156"/>
      <c r="DK19" s="156"/>
      <c r="DL19" s="156"/>
      <c r="DM19" s="156"/>
      <c r="DN19" s="156"/>
      <c r="DO19" s="156"/>
    </row>
    <row r="20" spans="1:119" ht="18.75" customHeight="1" thickBot="1" x14ac:dyDescent="0.25">
      <c r="A20" s="157"/>
      <c r="B20" s="484" t="s">
        <v>150</v>
      </c>
      <c r="C20" s="485"/>
      <c r="D20" s="485"/>
      <c r="E20" s="485"/>
      <c r="F20" s="485"/>
      <c r="G20" s="485"/>
      <c r="H20" s="485"/>
      <c r="I20" s="485"/>
      <c r="J20" s="485"/>
      <c r="K20" s="486"/>
      <c r="L20" s="487">
        <v>1211425</v>
      </c>
      <c r="M20" s="488"/>
      <c r="N20" s="488"/>
      <c r="O20" s="488"/>
      <c r="P20" s="488"/>
      <c r="Q20" s="488"/>
      <c r="R20" s="488"/>
      <c r="S20" s="488"/>
      <c r="T20" s="488"/>
      <c r="U20" s="488"/>
      <c r="V20" s="488"/>
      <c r="W20" s="543"/>
      <c r="X20" s="544"/>
      <c r="Y20" s="545"/>
      <c r="Z20" s="489" t="s">
        <v>151</v>
      </c>
      <c r="AA20" s="490"/>
      <c r="AB20" s="490"/>
      <c r="AC20" s="490"/>
      <c r="AD20" s="490"/>
      <c r="AE20" s="490"/>
      <c r="AF20" s="490"/>
      <c r="AG20" s="490"/>
      <c r="AH20" s="491"/>
      <c r="AI20" s="492">
        <v>25098</v>
      </c>
      <c r="AJ20" s="493"/>
      <c r="AK20" s="493"/>
      <c r="AL20" s="493"/>
      <c r="AM20" s="494"/>
      <c r="AN20" s="492">
        <v>87273188</v>
      </c>
      <c r="AO20" s="493"/>
      <c r="AP20" s="493"/>
      <c r="AQ20" s="493"/>
      <c r="AR20" s="493"/>
      <c r="AS20" s="494"/>
      <c r="AT20" s="492">
        <v>3477</v>
      </c>
      <c r="AU20" s="493"/>
      <c r="AV20" s="493"/>
      <c r="AW20" s="493"/>
      <c r="AX20" s="493"/>
      <c r="AY20" s="495"/>
      <c r="AZ20" s="475" t="s">
        <v>152</v>
      </c>
      <c r="BA20" s="476"/>
      <c r="BB20" s="476"/>
      <c r="BC20" s="476"/>
      <c r="BD20" s="476"/>
      <c r="BE20" s="476"/>
      <c r="BF20" s="476"/>
      <c r="BG20" s="476"/>
      <c r="BH20" s="476"/>
      <c r="BI20" s="476"/>
      <c r="BJ20" s="476"/>
      <c r="BK20" s="476"/>
      <c r="BL20" s="476"/>
      <c r="BM20" s="477"/>
      <c r="BN20" s="441">
        <v>566930718</v>
      </c>
      <c r="BO20" s="442"/>
      <c r="BP20" s="442"/>
      <c r="BQ20" s="442"/>
      <c r="BR20" s="442"/>
      <c r="BS20" s="442"/>
      <c r="BT20" s="442"/>
      <c r="BU20" s="443"/>
      <c r="BV20" s="441">
        <v>581314173</v>
      </c>
      <c r="BW20" s="442"/>
      <c r="BX20" s="442"/>
      <c r="BY20" s="442"/>
      <c r="BZ20" s="442"/>
      <c r="CA20" s="442"/>
      <c r="CB20" s="442"/>
      <c r="CC20" s="443"/>
      <c r="CD20" s="168"/>
      <c r="CE20" s="444"/>
      <c r="CF20" s="444"/>
      <c r="CG20" s="444"/>
      <c r="CH20" s="444"/>
      <c r="CI20" s="444"/>
      <c r="CJ20" s="444"/>
      <c r="CK20" s="444"/>
      <c r="CL20" s="444"/>
      <c r="CM20" s="444"/>
      <c r="CN20" s="444"/>
      <c r="CO20" s="444"/>
      <c r="CP20" s="444"/>
      <c r="CQ20" s="444"/>
      <c r="CR20" s="444"/>
      <c r="CS20" s="445"/>
      <c r="CT20" s="446"/>
      <c r="CU20" s="447"/>
      <c r="CV20" s="447"/>
      <c r="CW20" s="447"/>
      <c r="CX20" s="447"/>
      <c r="CY20" s="447"/>
      <c r="CZ20" s="447"/>
      <c r="DA20" s="448"/>
      <c r="DB20" s="446"/>
      <c r="DC20" s="447"/>
      <c r="DD20" s="447"/>
      <c r="DE20" s="447"/>
      <c r="DF20" s="447"/>
      <c r="DG20" s="447"/>
      <c r="DH20" s="447"/>
      <c r="DI20" s="448"/>
      <c r="DJ20" s="156"/>
      <c r="DK20" s="156"/>
      <c r="DL20" s="156"/>
      <c r="DM20" s="156"/>
      <c r="DN20" s="156"/>
      <c r="DO20" s="156"/>
    </row>
    <row r="21" spans="1:119" ht="18.75" customHeight="1" thickBot="1" x14ac:dyDescent="0.25">
      <c r="A21" s="157"/>
      <c r="B21" s="170"/>
      <c r="C21" s="171"/>
      <c r="D21" s="171"/>
      <c r="E21" s="171"/>
      <c r="F21" s="171"/>
      <c r="G21" s="171"/>
      <c r="H21" s="171"/>
      <c r="I21" s="171"/>
      <c r="J21" s="171"/>
      <c r="K21" s="171"/>
      <c r="L21" s="171"/>
      <c r="M21" s="171"/>
      <c r="N21" s="171"/>
      <c r="O21" s="171"/>
      <c r="P21" s="171"/>
      <c r="Q21" s="171"/>
      <c r="R21" s="171"/>
      <c r="S21" s="171"/>
      <c r="T21" s="171"/>
      <c r="U21" s="171"/>
      <c r="V21" s="171"/>
      <c r="W21" s="478" t="s">
        <v>153</v>
      </c>
      <c r="X21" s="479"/>
      <c r="Y21" s="479"/>
      <c r="Z21" s="479"/>
      <c r="AA21" s="479"/>
      <c r="AB21" s="479"/>
      <c r="AC21" s="479"/>
      <c r="AD21" s="479"/>
      <c r="AE21" s="479"/>
      <c r="AF21" s="479"/>
      <c r="AG21" s="479"/>
      <c r="AH21" s="480"/>
      <c r="AI21" s="481">
        <v>101.2</v>
      </c>
      <c r="AJ21" s="482"/>
      <c r="AK21" s="482"/>
      <c r="AL21" s="482"/>
      <c r="AM21" s="482"/>
      <c r="AN21" s="482"/>
      <c r="AO21" s="482"/>
      <c r="AP21" s="482"/>
      <c r="AQ21" s="482"/>
      <c r="AR21" s="482"/>
      <c r="AS21" s="482"/>
      <c r="AT21" s="482"/>
      <c r="AU21" s="482"/>
      <c r="AV21" s="482"/>
      <c r="AW21" s="482"/>
      <c r="AX21" s="482"/>
      <c r="AY21" s="483"/>
      <c r="AZ21" s="458" t="s">
        <v>154</v>
      </c>
      <c r="BA21" s="459"/>
      <c r="BB21" s="459"/>
      <c r="BC21" s="459"/>
      <c r="BD21" s="459"/>
      <c r="BE21" s="459"/>
      <c r="BF21" s="459"/>
      <c r="BG21" s="459"/>
      <c r="BH21" s="459"/>
      <c r="BI21" s="459"/>
      <c r="BJ21" s="459"/>
      <c r="BK21" s="459"/>
      <c r="BL21" s="459"/>
      <c r="BM21" s="460"/>
      <c r="BN21" s="461">
        <v>89648528</v>
      </c>
      <c r="BO21" s="462"/>
      <c r="BP21" s="462"/>
      <c r="BQ21" s="462"/>
      <c r="BR21" s="462"/>
      <c r="BS21" s="462"/>
      <c r="BT21" s="462"/>
      <c r="BU21" s="463"/>
      <c r="BV21" s="461">
        <v>76474123</v>
      </c>
      <c r="BW21" s="462"/>
      <c r="BX21" s="462"/>
      <c r="BY21" s="462"/>
      <c r="BZ21" s="462"/>
      <c r="CA21" s="462"/>
      <c r="CB21" s="462"/>
      <c r="CC21" s="463"/>
      <c r="CD21" s="168"/>
      <c r="CE21" s="444"/>
      <c r="CF21" s="444"/>
      <c r="CG21" s="444"/>
      <c r="CH21" s="444"/>
      <c r="CI21" s="444"/>
      <c r="CJ21" s="444"/>
      <c r="CK21" s="444"/>
      <c r="CL21" s="444"/>
      <c r="CM21" s="444"/>
      <c r="CN21" s="444"/>
      <c r="CO21" s="444"/>
      <c r="CP21" s="444"/>
      <c r="CQ21" s="444"/>
      <c r="CR21" s="444"/>
      <c r="CS21" s="445"/>
      <c r="CT21" s="446"/>
      <c r="CU21" s="447"/>
      <c r="CV21" s="447"/>
      <c r="CW21" s="447"/>
      <c r="CX21" s="447"/>
      <c r="CY21" s="447"/>
      <c r="CZ21" s="447"/>
      <c r="DA21" s="448"/>
      <c r="DB21" s="446"/>
      <c r="DC21" s="447"/>
      <c r="DD21" s="447"/>
      <c r="DE21" s="447"/>
      <c r="DF21" s="447"/>
      <c r="DG21" s="447"/>
      <c r="DH21" s="447"/>
      <c r="DI21" s="448"/>
      <c r="DJ21" s="156"/>
      <c r="DK21" s="156"/>
      <c r="DL21" s="156"/>
      <c r="DM21" s="156"/>
      <c r="DN21" s="156"/>
      <c r="DO21" s="156"/>
    </row>
    <row r="22" spans="1:119" ht="18.75" customHeight="1" x14ac:dyDescent="0.2">
      <c r="A22" s="157"/>
      <c r="B22" s="172"/>
      <c r="C22" s="173"/>
      <c r="D22" s="174"/>
      <c r="E22" s="174"/>
      <c r="F22" s="174"/>
      <c r="G22" s="174"/>
      <c r="H22" s="174"/>
      <c r="I22" s="174"/>
      <c r="J22" s="174"/>
      <c r="K22" s="174"/>
      <c r="L22" s="174"/>
      <c r="M22" s="174"/>
      <c r="N22" s="174"/>
      <c r="O22" s="174"/>
      <c r="P22" s="174"/>
      <c r="Q22" s="175"/>
      <c r="R22" s="175"/>
      <c r="S22" s="175"/>
      <c r="T22" s="175"/>
      <c r="U22" s="175"/>
      <c r="V22" s="175"/>
      <c r="W22" s="176"/>
      <c r="X22" s="176"/>
      <c r="Y22" s="176"/>
      <c r="Z22" s="177"/>
      <c r="AA22" s="177"/>
      <c r="AB22" s="177"/>
      <c r="AC22" s="177"/>
      <c r="AD22" s="177"/>
      <c r="AE22" s="177"/>
      <c r="AF22" s="177"/>
      <c r="AG22" s="177"/>
      <c r="AH22" s="177"/>
      <c r="AI22" s="177"/>
      <c r="AJ22" s="178"/>
      <c r="AK22" s="178"/>
      <c r="AL22" s="178"/>
      <c r="AM22" s="178"/>
      <c r="AN22" s="178"/>
      <c r="AO22" s="178"/>
      <c r="AP22" s="178"/>
      <c r="AQ22" s="178"/>
      <c r="AR22" s="178"/>
      <c r="AS22" s="178"/>
      <c r="AT22" s="178"/>
      <c r="AU22" s="178"/>
      <c r="AV22" s="178"/>
      <c r="AW22" s="178"/>
      <c r="AX22" s="178"/>
      <c r="AY22" s="179"/>
      <c r="AZ22" s="464" t="s">
        <v>155</v>
      </c>
      <c r="BA22" s="465"/>
      <c r="BB22" s="465"/>
      <c r="BC22" s="465"/>
      <c r="BD22" s="465"/>
      <c r="BE22" s="465"/>
      <c r="BF22" s="465"/>
      <c r="BG22" s="465"/>
      <c r="BH22" s="465"/>
      <c r="BI22" s="465"/>
      <c r="BJ22" s="465"/>
      <c r="BK22" s="465"/>
      <c r="BL22" s="465"/>
      <c r="BM22" s="466"/>
      <c r="BN22" s="467">
        <v>3825134</v>
      </c>
      <c r="BO22" s="468"/>
      <c r="BP22" s="468"/>
      <c r="BQ22" s="468"/>
      <c r="BR22" s="468"/>
      <c r="BS22" s="468"/>
      <c r="BT22" s="468"/>
      <c r="BU22" s="469"/>
      <c r="BV22" s="467">
        <v>4672862</v>
      </c>
      <c r="BW22" s="468"/>
      <c r="BX22" s="468"/>
      <c r="BY22" s="468"/>
      <c r="BZ22" s="468"/>
      <c r="CA22" s="468"/>
      <c r="CB22" s="468"/>
      <c r="CC22" s="469"/>
      <c r="CD22" s="168"/>
      <c r="CE22" s="444"/>
      <c r="CF22" s="444"/>
      <c r="CG22" s="444"/>
      <c r="CH22" s="444"/>
      <c r="CI22" s="444"/>
      <c r="CJ22" s="444"/>
      <c r="CK22" s="444"/>
      <c r="CL22" s="444"/>
      <c r="CM22" s="444"/>
      <c r="CN22" s="444"/>
      <c r="CO22" s="444"/>
      <c r="CP22" s="444"/>
      <c r="CQ22" s="444"/>
      <c r="CR22" s="444"/>
      <c r="CS22" s="445"/>
      <c r="CT22" s="446"/>
      <c r="CU22" s="447"/>
      <c r="CV22" s="447"/>
      <c r="CW22" s="447"/>
      <c r="CX22" s="447"/>
      <c r="CY22" s="447"/>
      <c r="CZ22" s="447"/>
      <c r="DA22" s="448"/>
      <c r="DB22" s="446"/>
      <c r="DC22" s="447"/>
      <c r="DD22" s="447"/>
      <c r="DE22" s="447"/>
      <c r="DF22" s="447"/>
      <c r="DG22" s="447"/>
      <c r="DH22" s="447"/>
      <c r="DI22" s="448"/>
      <c r="DJ22" s="156"/>
      <c r="DK22" s="156"/>
      <c r="DL22" s="156"/>
      <c r="DM22" s="156"/>
      <c r="DN22" s="156"/>
      <c r="DO22" s="156"/>
    </row>
    <row r="23" spans="1:119" ht="18.75" customHeight="1" x14ac:dyDescent="0.2">
      <c r="A23" s="157"/>
      <c r="B23" s="172"/>
      <c r="C23" s="173"/>
      <c r="D23" s="174"/>
      <c r="E23" s="174"/>
      <c r="F23" s="174"/>
      <c r="G23" s="174"/>
      <c r="H23" s="174"/>
      <c r="I23" s="174"/>
      <c r="J23" s="174"/>
      <c r="K23" s="174"/>
      <c r="L23" s="174"/>
      <c r="M23" s="174"/>
      <c r="N23" s="174"/>
      <c r="O23" s="174"/>
      <c r="P23" s="174"/>
      <c r="Q23" s="175"/>
      <c r="R23" s="175"/>
      <c r="S23" s="175"/>
      <c r="T23" s="175"/>
      <c r="U23" s="175"/>
      <c r="V23" s="175"/>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464" t="s">
        <v>156</v>
      </c>
      <c r="BA23" s="465"/>
      <c r="BB23" s="465"/>
      <c r="BC23" s="465"/>
      <c r="BD23" s="465"/>
      <c r="BE23" s="465"/>
      <c r="BF23" s="465"/>
      <c r="BG23" s="465"/>
      <c r="BH23" s="465"/>
      <c r="BI23" s="465"/>
      <c r="BJ23" s="465"/>
      <c r="BK23" s="465"/>
      <c r="BL23" s="465"/>
      <c r="BM23" s="466"/>
      <c r="BN23" s="467">
        <v>5662928</v>
      </c>
      <c r="BO23" s="468"/>
      <c r="BP23" s="468"/>
      <c r="BQ23" s="468"/>
      <c r="BR23" s="468"/>
      <c r="BS23" s="468"/>
      <c r="BT23" s="468"/>
      <c r="BU23" s="469"/>
      <c r="BV23" s="467">
        <v>5662201</v>
      </c>
      <c r="BW23" s="468"/>
      <c r="BX23" s="468"/>
      <c r="BY23" s="468"/>
      <c r="BZ23" s="468"/>
      <c r="CA23" s="468"/>
      <c r="CB23" s="468"/>
      <c r="CC23" s="469"/>
      <c r="CD23" s="168"/>
      <c r="CE23" s="444"/>
      <c r="CF23" s="444"/>
      <c r="CG23" s="444"/>
      <c r="CH23" s="444"/>
      <c r="CI23" s="444"/>
      <c r="CJ23" s="444"/>
      <c r="CK23" s="444"/>
      <c r="CL23" s="444"/>
      <c r="CM23" s="444"/>
      <c r="CN23" s="444"/>
      <c r="CO23" s="444"/>
      <c r="CP23" s="444"/>
      <c r="CQ23" s="444"/>
      <c r="CR23" s="444"/>
      <c r="CS23" s="445"/>
      <c r="CT23" s="446"/>
      <c r="CU23" s="447"/>
      <c r="CV23" s="447"/>
      <c r="CW23" s="447"/>
      <c r="CX23" s="447"/>
      <c r="CY23" s="447"/>
      <c r="CZ23" s="447"/>
      <c r="DA23" s="448"/>
      <c r="DB23" s="446"/>
      <c r="DC23" s="447"/>
      <c r="DD23" s="447"/>
      <c r="DE23" s="447"/>
      <c r="DF23" s="447"/>
      <c r="DG23" s="447"/>
      <c r="DH23" s="447"/>
      <c r="DI23" s="448"/>
      <c r="DJ23" s="156"/>
      <c r="DK23" s="156"/>
      <c r="DL23" s="156"/>
      <c r="DM23" s="156"/>
      <c r="DN23" s="156"/>
      <c r="DO23" s="156"/>
    </row>
    <row r="24" spans="1:119" ht="18.75" customHeight="1" thickBot="1" x14ac:dyDescent="0.25">
      <c r="A24" s="157"/>
      <c r="B24" s="172"/>
      <c r="C24" s="173"/>
      <c r="D24" s="180"/>
      <c r="E24" s="180"/>
      <c r="F24" s="180"/>
      <c r="G24" s="180"/>
      <c r="H24" s="180"/>
      <c r="I24" s="180"/>
      <c r="J24" s="180"/>
      <c r="K24" s="180"/>
      <c r="L24" s="181"/>
      <c r="M24" s="181"/>
      <c r="N24" s="181"/>
      <c r="O24" s="181"/>
      <c r="P24" s="181"/>
      <c r="Q24" s="181"/>
      <c r="R24" s="181"/>
      <c r="S24" s="181"/>
      <c r="T24" s="181"/>
      <c r="U24" s="181"/>
      <c r="V24" s="181"/>
      <c r="W24" s="173"/>
      <c r="X24" s="173"/>
      <c r="Y24" s="173"/>
      <c r="Z24" s="180"/>
      <c r="AA24" s="180"/>
      <c r="AB24" s="180"/>
      <c r="AC24" s="180"/>
      <c r="AD24" s="180"/>
      <c r="AE24" s="180"/>
      <c r="AF24" s="180"/>
      <c r="AG24" s="180"/>
      <c r="AH24" s="180"/>
      <c r="AI24" s="180"/>
      <c r="AJ24" s="181"/>
      <c r="AK24" s="181"/>
      <c r="AL24" s="181"/>
      <c r="AM24" s="181"/>
      <c r="AN24" s="181"/>
      <c r="AO24" s="181"/>
      <c r="AP24" s="181"/>
      <c r="AQ24" s="181"/>
      <c r="AR24" s="181"/>
      <c r="AS24" s="181"/>
      <c r="AT24" s="181"/>
      <c r="AU24" s="181"/>
      <c r="AV24" s="181"/>
      <c r="AW24" s="181"/>
      <c r="AX24" s="181"/>
      <c r="AY24" s="182"/>
      <c r="AZ24" s="438" t="s">
        <v>157</v>
      </c>
      <c r="BA24" s="439"/>
      <c r="BB24" s="439"/>
      <c r="BC24" s="439"/>
      <c r="BD24" s="439"/>
      <c r="BE24" s="439"/>
      <c r="BF24" s="439"/>
      <c r="BG24" s="439"/>
      <c r="BH24" s="439"/>
      <c r="BI24" s="439"/>
      <c r="BJ24" s="439"/>
      <c r="BK24" s="439"/>
      <c r="BL24" s="439"/>
      <c r="BM24" s="440"/>
      <c r="BN24" s="441" t="s">
        <v>158</v>
      </c>
      <c r="BO24" s="442"/>
      <c r="BP24" s="442"/>
      <c r="BQ24" s="442"/>
      <c r="BR24" s="442"/>
      <c r="BS24" s="442"/>
      <c r="BT24" s="442"/>
      <c r="BU24" s="443"/>
      <c r="BV24" s="441" t="s">
        <v>118</v>
      </c>
      <c r="BW24" s="442"/>
      <c r="BX24" s="442"/>
      <c r="BY24" s="442"/>
      <c r="BZ24" s="442"/>
      <c r="CA24" s="442"/>
      <c r="CB24" s="442"/>
      <c r="CC24" s="443"/>
      <c r="CD24" s="168"/>
      <c r="CE24" s="444"/>
      <c r="CF24" s="444"/>
      <c r="CG24" s="444"/>
      <c r="CH24" s="444"/>
      <c r="CI24" s="444"/>
      <c r="CJ24" s="444"/>
      <c r="CK24" s="444"/>
      <c r="CL24" s="444"/>
      <c r="CM24" s="444"/>
      <c r="CN24" s="444"/>
      <c r="CO24" s="444"/>
      <c r="CP24" s="444"/>
      <c r="CQ24" s="444"/>
      <c r="CR24" s="444"/>
      <c r="CS24" s="445"/>
      <c r="CT24" s="446"/>
      <c r="CU24" s="447"/>
      <c r="CV24" s="447"/>
      <c r="CW24" s="447"/>
      <c r="CX24" s="447"/>
      <c r="CY24" s="447"/>
      <c r="CZ24" s="447"/>
      <c r="DA24" s="448"/>
      <c r="DB24" s="446"/>
      <c r="DC24" s="447"/>
      <c r="DD24" s="447"/>
      <c r="DE24" s="447"/>
      <c r="DF24" s="447"/>
      <c r="DG24" s="447"/>
      <c r="DH24" s="447"/>
      <c r="DI24" s="448"/>
      <c r="DJ24" s="156"/>
      <c r="DK24" s="156"/>
      <c r="DL24" s="156"/>
      <c r="DM24" s="156"/>
      <c r="DN24" s="156"/>
      <c r="DO24" s="156"/>
    </row>
    <row r="25" spans="1:119" s="156" customFormat="1" ht="18.75" customHeight="1" x14ac:dyDescent="0.2">
      <c r="A25" s="157"/>
      <c r="B25" s="172"/>
      <c r="C25" s="173"/>
      <c r="D25" s="180"/>
      <c r="E25" s="180"/>
      <c r="F25" s="180"/>
      <c r="G25" s="180"/>
      <c r="H25" s="180"/>
      <c r="I25" s="180"/>
      <c r="J25" s="180"/>
      <c r="K25" s="180"/>
      <c r="L25" s="181"/>
      <c r="M25" s="181"/>
      <c r="N25" s="181"/>
      <c r="O25" s="181"/>
      <c r="P25" s="181"/>
      <c r="Q25" s="181"/>
      <c r="R25" s="181"/>
      <c r="S25" s="181"/>
      <c r="T25" s="181"/>
      <c r="U25" s="181"/>
      <c r="V25" s="181"/>
      <c r="W25" s="173"/>
      <c r="X25" s="173"/>
      <c r="Y25" s="173"/>
      <c r="Z25" s="180"/>
      <c r="AA25" s="180"/>
      <c r="AB25" s="180"/>
      <c r="AC25" s="180"/>
      <c r="AD25" s="180"/>
      <c r="AE25" s="180"/>
      <c r="AF25" s="180"/>
      <c r="AG25" s="180"/>
      <c r="AH25" s="180"/>
      <c r="AI25" s="180"/>
      <c r="AJ25" s="181"/>
      <c r="AK25" s="181"/>
      <c r="AL25" s="181"/>
      <c r="AM25" s="181"/>
      <c r="AN25" s="181"/>
      <c r="AO25" s="181"/>
      <c r="AP25" s="181"/>
      <c r="AQ25" s="181"/>
      <c r="AR25" s="181"/>
      <c r="AS25" s="181"/>
      <c r="AT25" s="181"/>
      <c r="AU25" s="181"/>
      <c r="AV25" s="181"/>
      <c r="AW25" s="181"/>
      <c r="AX25" s="181"/>
      <c r="AY25" s="182"/>
      <c r="AZ25" s="449" t="s">
        <v>159</v>
      </c>
      <c r="BA25" s="450"/>
      <c r="BB25" s="450"/>
      <c r="BC25" s="451"/>
      <c r="BD25" s="458" t="s">
        <v>44</v>
      </c>
      <c r="BE25" s="459"/>
      <c r="BF25" s="459"/>
      <c r="BG25" s="459"/>
      <c r="BH25" s="459"/>
      <c r="BI25" s="459"/>
      <c r="BJ25" s="459"/>
      <c r="BK25" s="459"/>
      <c r="BL25" s="459"/>
      <c r="BM25" s="460"/>
      <c r="BN25" s="461">
        <v>11166217</v>
      </c>
      <c r="BO25" s="462"/>
      <c r="BP25" s="462"/>
      <c r="BQ25" s="462"/>
      <c r="BR25" s="462"/>
      <c r="BS25" s="462"/>
      <c r="BT25" s="462"/>
      <c r="BU25" s="463"/>
      <c r="BV25" s="461">
        <v>22790242</v>
      </c>
      <c r="BW25" s="462"/>
      <c r="BX25" s="462"/>
      <c r="BY25" s="462"/>
      <c r="BZ25" s="462"/>
      <c r="CA25" s="462"/>
      <c r="CB25" s="462"/>
      <c r="CC25" s="463"/>
      <c r="CD25" s="168"/>
      <c r="CE25" s="444"/>
      <c r="CF25" s="444"/>
      <c r="CG25" s="444"/>
      <c r="CH25" s="444"/>
      <c r="CI25" s="444"/>
      <c r="CJ25" s="444"/>
      <c r="CK25" s="444"/>
      <c r="CL25" s="444"/>
      <c r="CM25" s="444"/>
      <c r="CN25" s="444"/>
      <c r="CO25" s="444"/>
      <c r="CP25" s="444"/>
      <c r="CQ25" s="444"/>
      <c r="CR25" s="444"/>
      <c r="CS25" s="445"/>
      <c r="CT25" s="446"/>
      <c r="CU25" s="447"/>
      <c r="CV25" s="447"/>
      <c r="CW25" s="447"/>
      <c r="CX25" s="447"/>
      <c r="CY25" s="447"/>
      <c r="CZ25" s="447"/>
      <c r="DA25" s="448"/>
      <c r="DB25" s="446"/>
      <c r="DC25" s="447"/>
      <c r="DD25" s="447"/>
      <c r="DE25" s="447"/>
      <c r="DF25" s="447"/>
      <c r="DG25" s="447"/>
      <c r="DH25" s="447"/>
      <c r="DI25" s="448"/>
    </row>
    <row r="26" spans="1:119" s="156" customFormat="1" ht="18.75" customHeight="1" x14ac:dyDescent="0.2">
      <c r="A26" s="157"/>
      <c r="B26" s="172"/>
      <c r="C26" s="173"/>
      <c r="D26" s="180"/>
      <c r="E26" s="180"/>
      <c r="F26" s="180"/>
      <c r="G26" s="180"/>
      <c r="H26" s="180"/>
      <c r="I26" s="180"/>
      <c r="J26" s="180"/>
      <c r="K26" s="180"/>
      <c r="L26" s="181"/>
      <c r="M26" s="181"/>
      <c r="N26" s="181"/>
      <c r="O26" s="181"/>
      <c r="P26" s="181"/>
      <c r="Q26" s="181"/>
      <c r="R26" s="181"/>
      <c r="S26" s="181"/>
      <c r="T26" s="181"/>
      <c r="U26" s="181"/>
      <c r="V26" s="181"/>
      <c r="W26" s="173"/>
      <c r="X26" s="173"/>
      <c r="Y26" s="173"/>
      <c r="Z26" s="180"/>
      <c r="AA26" s="180"/>
      <c r="AB26" s="180"/>
      <c r="AC26" s="180"/>
      <c r="AD26" s="180"/>
      <c r="AE26" s="180"/>
      <c r="AF26" s="180"/>
      <c r="AG26" s="180"/>
      <c r="AH26" s="180"/>
      <c r="AI26" s="180"/>
      <c r="AJ26" s="181"/>
      <c r="AK26" s="181"/>
      <c r="AL26" s="181"/>
      <c r="AM26" s="181"/>
      <c r="AN26" s="181"/>
      <c r="AO26" s="181"/>
      <c r="AP26" s="181"/>
      <c r="AQ26" s="181"/>
      <c r="AR26" s="181"/>
      <c r="AS26" s="181"/>
      <c r="AT26" s="181"/>
      <c r="AU26" s="181"/>
      <c r="AV26" s="181"/>
      <c r="AW26" s="181"/>
      <c r="AX26" s="181"/>
      <c r="AY26" s="182"/>
      <c r="AZ26" s="452"/>
      <c r="BA26" s="453"/>
      <c r="BB26" s="453"/>
      <c r="BC26" s="454"/>
      <c r="BD26" s="464" t="s">
        <v>160</v>
      </c>
      <c r="BE26" s="465"/>
      <c r="BF26" s="465"/>
      <c r="BG26" s="465"/>
      <c r="BH26" s="465"/>
      <c r="BI26" s="465"/>
      <c r="BJ26" s="465"/>
      <c r="BK26" s="465"/>
      <c r="BL26" s="465"/>
      <c r="BM26" s="466"/>
      <c r="BN26" s="467">
        <v>19175745</v>
      </c>
      <c r="BO26" s="468"/>
      <c r="BP26" s="468"/>
      <c r="BQ26" s="468"/>
      <c r="BR26" s="468"/>
      <c r="BS26" s="468"/>
      <c r="BT26" s="468"/>
      <c r="BU26" s="469"/>
      <c r="BV26" s="467">
        <v>19089339</v>
      </c>
      <c r="BW26" s="468"/>
      <c r="BX26" s="468"/>
      <c r="BY26" s="468"/>
      <c r="BZ26" s="468"/>
      <c r="CA26" s="468"/>
      <c r="CB26" s="468"/>
      <c r="CC26" s="469"/>
      <c r="CD26" s="168"/>
      <c r="CE26" s="444"/>
      <c r="CF26" s="444"/>
      <c r="CG26" s="444"/>
      <c r="CH26" s="444"/>
      <c r="CI26" s="444"/>
      <c r="CJ26" s="444"/>
      <c r="CK26" s="444"/>
      <c r="CL26" s="444"/>
      <c r="CM26" s="444"/>
      <c r="CN26" s="444"/>
      <c r="CO26" s="444"/>
      <c r="CP26" s="444"/>
      <c r="CQ26" s="444"/>
      <c r="CR26" s="444"/>
      <c r="CS26" s="445"/>
      <c r="CT26" s="446"/>
      <c r="CU26" s="447"/>
      <c r="CV26" s="447"/>
      <c r="CW26" s="447"/>
      <c r="CX26" s="447"/>
      <c r="CY26" s="447"/>
      <c r="CZ26" s="447"/>
      <c r="DA26" s="448"/>
      <c r="DB26" s="446"/>
      <c r="DC26" s="447"/>
      <c r="DD26" s="447"/>
      <c r="DE26" s="447"/>
      <c r="DF26" s="447"/>
      <c r="DG26" s="447"/>
      <c r="DH26" s="447"/>
      <c r="DI26" s="448"/>
    </row>
    <row r="27" spans="1:119" ht="18.75" customHeight="1" thickBot="1" x14ac:dyDescent="0.25">
      <c r="A27" s="157"/>
      <c r="B27" s="183"/>
      <c r="C27" s="184"/>
      <c r="D27" s="185"/>
      <c r="E27" s="185"/>
      <c r="F27" s="185"/>
      <c r="G27" s="185"/>
      <c r="H27" s="185"/>
      <c r="I27" s="185"/>
      <c r="J27" s="185"/>
      <c r="K27" s="185"/>
      <c r="L27" s="186"/>
      <c r="M27" s="186"/>
      <c r="N27" s="186"/>
      <c r="O27" s="186"/>
      <c r="P27" s="186"/>
      <c r="Q27" s="186"/>
      <c r="R27" s="186"/>
      <c r="S27" s="186"/>
      <c r="T27" s="186"/>
      <c r="U27" s="186"/>
      <c r="V27" s="186"/>
      <c r="W27" s="184"/>
      <c r="X27" s="184"/>
      <c r="Y27" s="184"/>
      <c r="Z27" s="185"/>
      <c r="AA27" s="185"/>
      <c r="AB27" s="185"/>
      <c r="AC27" s="185"/>
      <c r="AD27" s="185"/>
      <c r="AE27" s="185"/>
      <c r="AF27" s="185"/>
      <c r="AG27" s="185"/>
      <c r="AH27" s="185"/>
      <c r="AI27" s="185"/>
      <c r="AJ27" s="186"/>
      <c r="AK27" s="186"/>
      <c r="AL27" s="186"/>
      <c r="AM27" s="186"/>
      <c r="AN27" s="186"/>
      <c r="AO27" s="186"/>
      <c r="AP27" s="186"/>
      <c r="AQ27" s="186"/>
      <c r="AR27" s="186"/>
      <c r="AS27" s="186"/>
      <c r="AT27" s="186"/>
      <c r="AU27" s="186"/>
      <c r="AV27" s="186"/>
      <c r="AW27" s="186"/>
      <c r="AX27" s="186"/>
      <c r="AY27" s="187"/>
      <c r="AZ27" s="455"/>
      <c r="BA27" s="456"/>
      <c r="BB27" s="456"/>
      <c r="BC27" s="457"/>
      <c r="BD27" s="475" t="s">
        <v>46</v>
      </c>
      <c r="BE27" s="476"/>
      <c r="BF27" s="476"/>
      <c r="BG27" s="476"/>
      <c r="BH27" s="476"/>
      <c r="BI27" s="476"/>
      <c r="BJ27" s="476"/>
      <c r="BK27" s="476"/>
      <c r="BL27" s="476"/>
      <c r="BM27" s="477"/>
      <c r="BN27" s="441">
        <v>92761119</v>
      </c>
      <c r="BO27" s="442"/>
      <c r="BP27" s="442"/>
      <c r="BQ27" s="442"/>
      <c r="BR27" s="442"/>
      <c r="BS27" s="442"/>
      <c r="BT27" s="442"/>
      <c r="BU27" s="443"/>
      <c r="BV27" s="441">
        <v>92991591</v>
      </c>
      <c r="BW27" s="442"/>
      <c r="BX27" s="442"/>
      <c r="BY27" s="442"/>
      <c r="BZ27" s="442"/>
      <c r="CA27" s="442"/>
      <c r="CB27" s="442"/>
      <c r="CC27" s="443"/>
      <c r="CD27" s="188"/>
      <c r="CE27" s="470"/>
      <c r="CF27" s="470"/>
      <c r="CG27" s="470"/>
      <c r="CH27" s="470"/>
      <c r="CI27" s="470"/>
      <c r="CJ27" s="470"/>
      <c r="CK27" s="470"/>
      <c r="CL27" s="470"/>
      <c r="CM27" s="470"/>
      <c r="CN27" s="470"/>
      <c r="CO27" s="470"/>
      <c r="CP27" s="470"/>
      <c r="CQ27" s="470"/>
      <c r="CR27" s="470"/>
      <c r="CS27" s="471"/>
      <c r="CT27" s="472"/>
      <c r="CU27" s="473"/>
      <c r="CV27" s="473"/>
      <c r="CW27" s="473"/>
      <c r="CX27" s="473"/>
      <c r="CY27" s="473"/>
      <c r="CZ27" s="473"/>
      <c r="DA27" s="474"/>
      <c r="DB27" s="472"/>
      <c r="DC27" s="473"/>
      <c r="DD27" s="473"/>
      <c r="DE27" s="473"/>
      <c r="DF27" s="473"/>
      <c r="DG27" s="473"/>
      <c r="DH27" s="473"/>
      <c r="DI27" s="474"/>
      <c r="DJ27" s="156"/>
      <c r="DK27" s="156"/>
      <c r="DL27" s="156"/>
      <c r="DM27" s="156"/>
      <c r="DN27" s="156"/>
      <c r="DO27" s="156"/>
    </row>
    <row r="28" spans="1:119" ht="13.5" customHeight="1" x14ac:dyDescent="0.2">
      <c r="A28" s="157"/>
      <c r="B28" s="189"/>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1"/>
      <c r="AY28" s="191"/>
      <c r="AZ28" s="191"/>
      <c r="BA28" s="191"/>
      <c r="BB28" s="192"/>
      <c r="BC28" s="193"/>
      <c r="BD28" s="193"/>
      <c r="BE28" s="193"/>
      <c r="BF28" s="193"/>
      <c r="BG28" s="193"/>
      <c r="BH28" s="193"/>
      <c r="BI28" s="193"/>
      <c r="BJ28" s="193"/>
      <c r="BK28" s="194"/>
      <c r="BL28" s="194"/>
      <c r="BM28" s="194"/>
      <c r="BN28" s="195"/>
      <c r="BO28" s="195"/>
      <c r="BP28" s="195"/>
      <c r="BQ28" s="195"/>
      <c r="BR28" s="195"/>
      <c r="BS28" s="195"/>
      <c r="BT28" s="195"/>
      <c r="BU28" s="195"/>
      <c r="BV28" s="195"/>
      <c r="BW28" s="195"/>
      <c r="BX28" s="195"/>
      <c r="BY28" s="195"/>
      <c r="BZ28" s="195"/>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6"/>
      <c r="DJ28" s="156"/>
      <c r="DK28" s="156"/>
      <c r="DL28" s="156"/>
      <c r="DM28" s="156"/>
      <c r="DN28" s="156"/>
      <c r="DO28" s="156"/>
    </row>
    <row r="29" spans="1:119" ht="13.5" customHeight="1" x14ac:dyDescent="0.2">
      <c r="A29" s="157"/>
      <c r="B29" s="197"/>
      <c r="C29" s="198" t="s">
        <v>161</v>
      </c>
      <c r="D29" s="198"/>
      <c r="E29" s="190"/>
      <c r="F29" s="190"/>
      <c r="G29" s="190"/>
      <c r="H29" s="190"/>
      <c r="I29" s="190"/>
      <c r="J29" s="190"/>
      <c r="K29" s="190"/>
      <c r="L29" s="190"/>
      <c r="M29" s="190"/>
      <c r="N29" s="190"/>
      <c r="O29" s="190"/>
      <c r="P29" s="190"/>
      <c r="Q29" s="190"/>
      <c r="R29" s="190"/>
      <c r="S29" s="190"/>
      <c r="T29" s="190"/>
      <c r="U29" s="190" t="s">
        <v>162</v>
      </c>
      <c r="V29" s="190"/>
      <c r="W29" s="190"/>
      <c r="X29" s="190"/>
      <c r="Y29" s="190"/>
      <c r="Z29" s="190"/>
      <c r="AA29" s="190"/>
      <c r="AB29" s="190"/>
      <c r="AC29" s="190"/>
      <c r="AD29" s="190"/>
      <c r="AE29" s="190"/>
      <c r="AF29" s="190"/>
      <c r="AG29" s="190"/>
      <c r="AH29" s="190"/>
      <c r="AI29" s="190"/>
      <c r="AJ29" s="190"/>
      <c r="AK29" s="190"/>
      <c r="AL29" s="190"/>
      <c r="AM29" s="180" t="s">
        <v>163</v>
      </c>
      <c r="AN29" s="190"/>
      <c r="AO29" s="190"/>
      <c r="AP29" s="190"/>
      <c r="AQ29" s="190"/>
      <c r="AR29" s="180"/>
      <c r="AS29" s="180"/>
      <c r="AT29" s="180"/>
      <c r="AU29" s="180"/>
      <c r="AV29" s="180"/>
      <c r="AW29" s="180"/>
      <c r="AX29" s="180"/>
      <c r="AY29" s="180"/>
      <c r="AZ29" s="180"/>
      <c r="BA29" s="180"/>
      <c r="BB29" s="190"/>
      <c r="BC29" s="180"/>
      <c r="BD29" s="180"/>
      <c r="BE29" s="180" t="s">
        <v>164</v>
      </c>
      <c r="BF29" s="190"/>
      <c r="BG29" s="190"/>
      <c r="BH29" s="190"/>
      <c r="BI29" s="190"/>
      <c r="BJ29" s="180"/>
      <c r="BK29" s="180"/>
      <c r="BL29" s="180"/>
      <c r="BM29" s="180"/>
      <c r="BN29" s="180"/>
      <c r="BO29" s="180"/>
      <c r="BP29" s="180"/>
      <c r="BQ29" s="180"/>
      <c r="BR29" s="190"/>
      <c r="BS29" s="190"/>
      <c r="BT29" s="190"/>
      <c r="BU29" s="190"/>
      <c r="BV29" s="190"/>
      <c r="BW29" s="190" t="s">
        <v>165</v>
      </c>
      <c r="BX29" s="190"/>
      <c r="BY29" s="190"/>
      <c r="BZ29" s="190"/>
      <c r="CA29" s="190"/>
      <c r="CB29" s="180"/>
      <c r="CC29" s="180"/>
      <c r="CD29" s="180"/>
      <c r="CE29" s="180"/>
      <c r="CF29" s="180"/>
      <c r="CG29" s="180"/>
      <c r="CH29" s="180"/>
      <c r="CI29" s="180"/>
      <c r="CJ29" s="180"/>
      <c r="CK29" s="180"/>
      <c r="CL29" s="180"/>
      <c r="CM29" s="180"/>
      <c r="CN29" s="180"/>
      <c r="CO29" s="180" t="s">
        <v>166</v>
      </c>
      <c r="CP29" s="180"/>
      <c r="CQ29" s="180"/>
      <c r="CR29" s="180"/>
      <c r="CS29" s="180"/>
      <c r="CT29" s="180"/>
      <c r="CU29" s="180"/>
      <c r="CV29" s="180"/>
      <c r="CW29" s="180"/>
      <c r="CX29" s="180"/>
      <c r="CY29" s="180"/>
      <c r="CZ29" s="180"/>
      <c r="DA29" s="180"/>
      <c r="DB29" s="180"/>
      <c r="DC29" s="180"/>
      <c r="DD29" s="180"/>
      <c r="DE29" s="180"/>
      <c r="DF29" s="180"/>
      <c r="DG29" s="180"/>
      <c r="DH29" s="180"/>
      <c r="DI29" s="196"/>
      <c r="DJ29" s="156"/>
      <c r="DK29" s="156"/>
      <c r="DL29" s="156"/>
      <c r="DM29" s="156"/>
      <c r="DN29" s="156"/>
      <c r="DO29" s="156"/>
    </row>
    <row r="30" spans="1:119" ht="13.5" customHeight="1" x14ac:dyDescent="0.2">
      <c r="A30" s="157"/>
      <c r="B30" s="197"/>
      <c r="C30" s="436" t="s">
        <v>167</v>
      </c>
      <c r="D30" s="436"/>
      <c r="E30" s="437" t="s">
        <v>168</v>
      </c>
      <c r="F30" s="437"/>
      <c r="G30" s="437"/>
      <c r="H30" s="437"/>
      <c r="I30" s="437"/>
      <c r="J30" s="437"/>
      <c r="K30" s="437"/>
      <c r="L30" s="437"/>
      <c r="M30" s="437"/>
      <c r="N30" s="437"/>
      <c r="O30" s="437"/>
      <c r="P30" s="437"/>
      <c r="Q30" s="437"/>
      <c r="R30" s="437"/>
      <c r="S30" s="437"/>
      <c r="T30" s="174"/>
      <c r="U30" s="436" t="s">
        <v>167</v>
      </c>
      <c r="V30" s="436"/>
      <c r="W30" s="437" t="s">
        <v>169</v>
      </c>
      <c r="X30" s="437"/>
      <c r="Y30" s="437"/>
      <c r="Z30" s="437"/>
      <c r="AA30" s="437"/>
      <c r="AB30" s="437"/>
      <c r="AC30" s="437"/>
      <c r="AD30" s="437"/>
      <c r="AE30" s="437"/>
      <c r="AF30" s="437"/>
      <c r="AG30" s="437"/>
      <c r="AH30" s="437"/>
      <c r="AI30" s="437"/>
      <c r="AJ30" s="437"/>
      <c r="AK30" s="437"/>
      <c r="AL30" s="174"/>
      <c r="AM30" s="436" t="s">
        <v>167</v>
      </c>
      <c r="AN30" s="436"/>
      <c r="AO30" s="437" t="s">
        <v>169</v>
      </c>
      <c r="AP30" s="437"/>
      <c r="AQ30" s="437"/>
      <c r="AR30" s="437"/>
      <c r="AS30" s="437"/>
      <c r="AT30" s="437"/>
      <c r="AU30" s="437"/>
      <c r="AV30" s="437"/>
      <c r="AW30" s="437"/>
      <c r="AX30" s="437"/>
      <c r="AY30" s="437"/>
      <c r="AZ30" s="437"/>
      <c r="BA30" s="437"/>
      <c r="BB30" s="437"/>
      <c r="BC30" s="437"/>
      <c r="BD30" s="199"/>
      <c r="BE30" s="436" t="s">
        <v>167</v>
      </c>
      <c r="BF30" s="436"/>
      <c r="BG30" s="437" t="s">
        <v>169</v>
      </c>
      <c r="BH30" s="437"/>
      <c r="BI30" s="437"/>
      <c r="BJ30" s="437"/>
      <c r="BK30" s="437"/>
      <c r="BL30" s="437"/>
      <c r="BM30" s="437"/>
      <c r="BN30" s="437"/>
      <c r="BO30" s="437"/>
      <c r="BP30" s="437"/>
      <c r="BQ30" s="437"/>
      <c r="BR30" s="437"/>
      <c r="BS30" s="437"/>
      <c r="BT30" s="437"/>
      <c r="BU30" s="437"/>
      <c r="BV30" s="200"/>
      <c r="BW30" s="436" t="s">
        <v>167</v>
      </c>
      <c r="BX30" s="436"/>
      <c r="BY30" s="437" t="s">
        <v>170</v>
      </c>
      <c r="BZ30" s="437"/>
      <c r="CA30" s="437"/>
      <c r="CB30" s="437"/>
      <c r="CC30" s="437"/>
      <c r="CD30" s="437"/>
      <c r="CE30" s="437"/>
      <c r="CF30" s="437"/>
      <c r="CG30" s="437"/>
      <c r="CH30" s="437"/>
      <c r="CI30" s="437"/>
      <c r="CJ30" s="437"/>
      <c r="CK30" s="437"/>
      <c r="CL30" s="437"/>
      <c r="CM30" s="437"/>
      <c r="CN30" s="174"/>
      <c r="CO30" s="436" t="s">
        <v>167</v>
      </c>
      <c r="CP30" s="436"/>
      <c r="CQ30" s="437" t="s">
        <v>171</v>
      </c>
      <c r="CR30" s="437"/>
      <c r="CS30" s="437"/>
      <c r="CT30" s="437"/>
      <c r="CU30" s="437"/>
      <c r="CV30" s="437"/>
      <c r="CW30" s="437"/>
      <c r="CX30" s="437"/>
      <c r="CY30" s="437"/>
      <c r="CZ30" s="437"/>
      <c r="DA30" s="437"/>
      <c r="DB30" s="437"/>
      <c r="DC30" s="437"/>
      <c r="DD30" s="437"/>
      <c r="DE30" s="437"/>
      <c r="DF30" s="174"/>
      <c r="DG30" s="435" t="s">
        <v>172</v>
      </c>
      <c r="DH30" s="435"/>
      <c r="DI30" s="201"/>
      <c r="DJ30" s="156"/>
      <c r="DK30" s="156"/>
      <c r="DL30" s="156"/>
      <c r="DM30" s="156"/>
      <c r="DN30" s="156"/>
      <c r="DO30" s="156"/>
    </row>
    <row r="31" spans="1:119" ht="32.25" customHeight="1" x14ac:dyDescent="0.2">
      <c r="A31" s="157"/>
      <c r="B31" s="197"/>
      <c r="C31" s="433">
        <f>IF(E31="","",1)</f>
        <v>1</v>
      </c>
      <c r="D31" s="433"/>
      <c r="E31" s="432" t="str">
        <f>IF('各会計、関係団体の財政状況及び健全化判断比率'!B7="","",'各会計、関係団体の財政状況及び健全化判断比率'!B7)</f>
        <v>一般会計</v>
      </c>
      <c r="F31" s="432"/>
      <c r="G31" s="432"/>
      <c r="H31" s="432"/>
      <c r="I31" s="432"/>
      <c r="J31" s="432"/>
      <c r="K31" s="432"/>
      <c r="L31" s="432"/>
      <c r="M31" s="432"/>
      <c r="N31" s="432"/>
      <c r="O31" s="432"/>
      <c r="P31" s="432"/>
      <c r="Q31" s="432"/>
      <c r="R31" s="432"/>
      <c r="S31" s="432"/>
      <c r="T31" s="198"/>
      <c r="U31" s="433">
        <f>IF(W31="","",MAX(C31:D40)+1)</f>
        <v>11</v>
      </c>
      <c r="V31" s="433"/>
      <c r="W31" s="432" t="str">
        <f>IF('各会計、関係団体の財政状況及び健全化判断比率'!B28="","",'各会計、関係団体の財政状況及び健全化判断比率'!B28)</f>
        <v>国民健康保険事業費特別会計</v>
      </c>
      <c r="X31" s="432"/>
      <c r="Y31" s="432"/>
      <c r="Z31" s="432"/>
      <c r="AA31" s="432"/>
      <c r="AB31" s="432"/>
      <c r="AC31" s="432"/>
      <c r="AD31" s="432"/>
      <c r="AE31" s="432"/>
      <c r="AF31" s="432"/>
      <c r="AG31" s="432"/>
      <c r="AH31" s="432"/>
      <c r="AI31" s="432"/>
      <c r="AJ31" s="432"/>
      <c r="AK31" s="432"/>
      <c r="AL31" s="198"/>
      <c r="AM31" s="433">
        <f>IF(AO31="","",MAX(C31:D40,U31:V40)+1)</f>
        <v>12</v>
      </c>
      <c r="AN31" s="433"/>
      <c r="AO31" s="432" t="str">
        <f>IF('各会計、関係団体の財政状況及び健全化判断比率'!B29="","",'各会計、関係団体の財政状況及び健全化判断比率'!B29)</f>
        <v>病院事業会計</v>
      </c>
      <c r="AP31" s="432"/>
      <c r="AQ31" s="432"/>
      <c r="AR31" s="432"/>
      <c r="AS31" s="432"/>
      <c r="AT31" s="432"/>
      <c r="AU31" s="432"/>
      <c r="AV31" s="432"/>
      <c r="AW31" s="432"/>
      <c r="AX31" s="432"/>
      <c r="AY31" s="432"/>
      <c r="AZ31" s="432"/>
      <c r="BA31" s="432"/>
      <c r="BB31" s="432"/>
      <c r="BC31" s="432"/>
      <c r="BD31" s="198"/>
      <c r="BE31" s="433">
        <f>IF(BG31="","",MAX(C31:D40,U31:V40,AM31:AN40)+1)</f>
        <v>17</v>
      </c>
      <c r="BF31" s="433"/>
      <c r="BG31" s="432" t="str">
        <f>IF('各会計、関係団体の財政状況及び健全化判断比率'!B34="","",'各会計、関係団体の財政状況及び健全化判断比率'!B34)</f>
        <v>港湾特別整備事業費特別会計</v>
      </c>
      <c r="BH31" s="432"/>
      <c r="BI31" s="432"/>
      <c r="BJ31" s="432"/>
      <c r="BK31" s="432"/>
      <c r="BL31" s="432"/>
      <c r="BM31" s="432"/>
      <c r="BN31" s="432"/>
      <c r="BO31" s="432"/>
      <c r="BP31" s="432"/>
      <c r="BQ31" s="432"/>
      <c r="BR31" s="432"/>
      <c r="BS31" s="432"/>
      <c r="BT31" s="432"/>
      <c r="BU31" s="432"/>
      <c r="BV31" s="198"/>
      <c r="BW31" s="433" t="str">
        <f>IF(BY31="","",MAX(C31:D40,U31:V40,AM31:AN40,BE31:BF40)+1)</f>
        <v/>
      </c>
      <c r="BX31" s="433"/>
      <c r="BY31" s="432" t="str">
        <f>IF('各会計、関係団体の財政状況及び健全化判断比率'!B68="","",'各会計、関係団体の財政状況及び健全化判断比率'!B68)</f>
        <v/>
      </c>
      <c r="BZ31" s="432"/>
      <c r="CA31" s="432"/>
      <c r="CB31" s="432"/>
      <c r="CC31" s="432"/>
      <c r="CD31" s="432"/>
      <c r="CE31" s="432"/>
      <c r="CF31" s="432"/>
      <c r="CG31" s="432"/>
      <c r="CH31" s="432"/>
      <c r="CI31" s="432"/>
      <c r="CJ31" s="432"/>
      <c r="CK31" s="432"/>
      <c r="CL31" s="432"/>
      <c r="CM31" s="432"/>
      <c r="CN31" s="198"/>
      <c r="CO31" s="433">
        <f>IF(CQ31="","",MAX(C31:D40,U31:V40,AM31:AN40,BE31:BF40,BW31:BX40)+1)</f>
        <v>18</v>
      </c>
      <c r="CP31" s="433"/>
      <c r="CQ31" s="432" t="str">
        <f>IF('各会計、関係団体の財政状況及び健全化判断比率'!BS7="","",'各会計、関係団体の財政状況及び健全化判断比率'!BS7)</f>
        <v>（公財）広島県スポーツ振興財団</v>
      </c>
      <c r="CR31" s="432"/>
      <c r="CS31" s="432"/>
      <c r="CT31" s="432"/>
      <c r="CU31" s="432"/>
      <c r="CV31" s="432"/>
      <c r="CW31" s="432"/>
      <c r="CX31" s="432"/>
      <c r="CY31" s="432"/>
      <c r="CZ31" s="432"/>
      <c r="DA31" s="432"/>
      <c r="DB31" s="432"/>
      <c r="DC31" s="432"/>
      <c r="DD31" s="432"/>
      <c r="DE31" s="432"/>
      <c r="DF31" s="190"/>
      <c r="DG31" s="434" t="str">
        <f>IF('各会計、関係団体の財政状況及び健全化判断比率'!BR7="","",'各会計、関係団体の財政状況及び健全化判断比率'!BR7)</f>
        <v/>
      </c>
      <c r="DH31" s="434"/>
      <c r="DI31" s="201"/>
      <c r="DJ31" s="156"/>
      <c r="DK31" s="156"/>
      <c r="DL31" s="156"/>
      <c r="DM31" s="156"/>
      <c r="DN31" s="156"/>
      <c r="DO31" s="156"/>
    </row>
    <row r="32" spans="1:119" ht="32.25" customHeight="1" x14ac:dyDescent="0.2">
      <c r="A32" s="157"/>
      <c r="B32" s="197"/>
      <c r="C32" s="433">
        <f>IF(E32="","",C31+1)</f>
        <v>2</v>
      </c>
      <c r="D32" s="433"/>
      <c r="E32" s="432" t="str">
        <f>IF('各会計、関係団体の財政状況及び健全化判断比率'!B8="","",'各会計、関係団体の財政状況及び健全化判断比率'!B8)</f>
        <v>証紙等特別会計</v>
      </c>
      <c r="F32" s="432"/>
      <c r="G32" s="432"/>
      <c r="H32" s="432"/>
      <c r="I32" s="432"/>
      <c r="J32" s="432"/>
      <c r="K32" s="432"/>
      <c r="L32" s="432"/>
      <c r="M32" s="432"/>
      <c r="N32" s="432"/>
      <c r="O32" s="432"/>
      <c r="P32" s="432"/>
      <c r="Q32" s="432"/>
      <c r="R32" s="432"/>
      <c r="S32" s="432"/>
      <c r="T32" s="198"/>
      <c r="U32" s="433" t="str">
        <f t="shared" ref="U32:U40" si="0">IF(W32="","",U31+1)</f>
        <v/>
      </c>
      <c r="V32" s="433"/>
      <c r="W32" s="432"/>
      <c r="X32" s="432"/>
      <c r="Y32" s="432"/>
      <c r="Z32" s="432"/>
      <c r="AA32" s="432"/>
      <c r="AB32" s="432"/>
      <c r="AC32" s="432"/>
      <c r="AD32" s="432"/>
      <c r="AE32" s="432"/>
      <c r="AF32" s="432"/>
      <c r="AG32" s="432"/>
      <c r="AH32" s="432"/>
      <c r="AI32" s="432"/>
      <c r="AJ32" s="432"/>
      <c r="AK32" s="432"/>
      <c r="AL32" s="198"/>
      <c r="AM32" s="433">
        <f t="shared" ref="AM32:AM40" si="1">IF(AO32="","",AM31+1)</f>
        <v>13</v>
      </c>
      <c r="AN32" s="433"/>
      <c r="AO32" s="432" t="str">
        <f>IF('各会計、関係団体の財政状況及び健全化判断比率'!B30="","",'各会計、関係団体の財政状況及び健全化判断比率'!B30)</f>
        <v>工業用水道事業会計</v>
      </c>
      <c r="AP32" s="432"/>
      <c r="AQ32" s="432"/>
      <c r="AR32" s="432"/>
      <c r="AS32" s="432"/>
      <c r="AT32" s="432"/>
      <c r="AU32" s="432"/>
      <c r="AV32" s="432"/>
      <c r="AW32" s="432"/>
      <c r="AX32" s="432"/>
      <c r="AY32" s="432"/>
      <c r="AZ32" s="432"/>
      <c r="BA32" s="432"/>
      <c r="BB32" s="432"/>
      <c r="BC32" s="432"/>
      <c r="BD32" s="198"/>
      <c r="BE32" s="433" t="str">
        <f t="shared" ref="BE32:BE40" si="2">IF(BG32="","",BE31+1)</f>
        <v/>
      </c>
      <c r="BF32" s="433"/>
      <c r="BG32" s="432"/>
      <c r="BH32" s="432"/>
      <c r="BI32" s="432"/>
      <c r="BJ32" s="432"/>
      <c r="BK32" s="432"/>
      <c r="BL32" s="432"/>
      <c r="BM32" s="432"/>
      <c r="BN32" s="432"/>
      <c r="BO32" s="432"/>
      <c r="BP32" s="432"/>
      <c r="BQ32" s="432"/>
      <c r="BR32" s="432"/>
      <c r="BS32" s="432"/>
      <c r="BT32" s="432"/>
      <c r="BU32" s="432"/>
      <c r="BV32" s="198"/>
      <c r="BW32" s="433" t="str">
        <f t="shared" ref="BW32:BW40" si="3">IF(BY32="","",BW31+1)</f>
        <v/>
      </c>
      <c r="BX32" s="433"/>
      <c r="BY32" s="432" t="str">
        <f>IF('各会計、関係団体の財政状況及び健全化判断比率'!B69="","",'各会計、関係団体の財政状況及び健全化判断比率'!B69)</f>
        <v/>
      </c>
      <c r="BZ32" s="432"/>
      <c r="CA32" s="432"/>
      <c r="CB32" s="432"/>
      <c r="CC32" s="432"/>
      <c r="CD32" s="432"/>
      <c r="CE32" s="432"/>
      <c r="CF32" s="432"/>
      <c r="CG32" s="432"/>
      <c r="CH32" s="432"/>
      <c r="CI32" s="432"/>
      <c r="CJ32" s="432"/>
      <c r="CK32" s="432"/>
      <c r="CL32" s="432"/>
      <c r="CM32" s="432"/>
      <c r="CN32" s="198"/>
      <c r="CO32" s="433">
        <f t="shared" ref="CO32:CO40" si="4">IF(CQ32="","",CO31+1)</f>
        <v>19</v>
      </c>
      <c r="CP32" s="433"/>
      <c r="CQ32" s="432" t="str">
        <f>IF('各会計、関係団体の財政状況及び健全化判断比率'!BS8="","",'各会計、関係団体の財政状況及び健全化判断比率'!BS8)</f>
        <v>（公財）ひろしま国際センター</v>
      </c>
      <c r="CR32" s="432"/>
      <c r="CS32" s="432"/>
      <c r="CT32" s="432"/>
      <c r="CU32" s="432"/>
      <c r="CV32" s="432"/>
      <c r="CW32" s="432"/>
      <c r="CX32" s="432"/>
      <c r="CY32" s="432"/>
      <c r="CZ32" s="432"/>
      <c r="DA32" s="432"/>
      <c r="DB32" s="432"/>
      <c r="DC32" s="432"/>
      <c r="DD32" s="432"/>
      <c r="DE32" s="432"/>
      <c r="DF32" s="190"/>
      <c r="DG32" s="434" t="str">
        <f>IF('各会計、関係団体の財政状況及び健全化判断比率'!BR8="","",'各会計、関係団体の財政状況及び健全化判断比率'!BR8)</f>
        <v/>
      </c>
      <c r="DH32" s="434"/>
      <c r="DI32" s="201"/>
      <c r="DJ32" s="156"/>
      <c r="DK32" s="156"/>
      <c r="DL32" s="156"/>
      <c r="DM32" s="156"/>
      <c r="DN32" s="156"/>
      <c r="DO32" s="156"/>
    </row>
    <row r="33" spans="1:119" ht="32.25" customHeight="1" x14ac:dyDescent="0.2">
      <c r="A33" s="157"/>
      <c r="B33" s="197"/>
      <c r="C33" s="433">
        <f>IF(E33="","",C32+1)</f>
        <v>3</v>
      </c>
      <c r="D33" s="433"/>
      <c r="E33" s="432" t="str">
        <f>IF('各会計、関係団体の財政状況及び健全化判断比率'!B9="","",'各会計、関係団体の財政状況及び健全化判断比率'!B9)</f>
        <v>管理事務費特別会計</v>
      </c>
      <c r="F33" s="432"/>
      <c r="G33" s="432"/>
      <c r="H33" s="432"/>
      <c r="I33" s="432"/>
      <c r="J33" s="432"/>
      <c r="K33" s="432"/>
      <c r="L33" s="432"/>
      <c r="M33" s="432"/>
      <c r="N33" s="432"/>
      <c r="O33" s="432"/>
      <c r="P33" s="432"/>
      <c r="Q33" s="432"/>
      <c r="R33" s="432"/>
      <c r="S33" s="432"/>
      <c r="T33" s="198"/>
      <c r="U33" s="433" t="str">
        <f t="shared" si="0"/>
        <v/>
      </c>
      <c r="V33" s="433"/>
      <c r="W33" s="432"/>
      <c r="X33" s="432"/>
      <c r="Y33" s="432"/>
      <c r="Z33" s="432"/>
      <c r="AA33" s="432"/>
      <c r="AB33" s="432"/>
      <c r="AC33" s="432"/>
      <c r="AD33" s="432"/>
      <c r="AE33" s="432"/>
      <c r="AF33" s="432"/>
      <c r="AG33" s="432"/>
      <c r="AH33" s="432"/>
      <c r="AI33" s="432"/>
      <c r="AJ33" s="432"/>
      <c r="AK33" s="432"/>
      <c r="AL33" s="198"/>
      <c r="AM33" s="433">
        <f t="shared" si="1"/>
        <v>14</v>
      </c>
      <c r="AN33" s="433"/>
      <c r="AO33" s="432" t="str">
        <f>IF('各会計、関係団体の財政状況及び健全化判断比率'!B31="","",'各会計、関係団体の財政状況及び健全化判断比率'!B31)</f>
        <v>水道用水供給事業会計</v>
      </c>
      <c r="AP33" s="432"/>
      <c r="AQ33" s="432"/>
      <c r="AR33" s="432"/>
      <c r="AS33" s="432"/>
      <c r="AT33" s="432"/>
      <c r="AU33" s="432"/>
      <c r="AV33" s="432"/>
      <c r="AW33" s="432"/>
      <c r="AX33" s="432"/>
      <c r="AY33" s="432"/>
      <c r="AZ33" s="432"/>
      <c r="BA33" s="432"/>
      <c r="BB33" s="432"/>
      <c r="BC33" s="432"/>
      <c r="BD33" s="198"/>
      <c r="BE33" s="433" t="str">
        <f t="shared" si="2"/>
        <v/>
      </c>
      <c r="BF33" s="433"/>
      <c r="BG33" s="432"/>
      <c r="BH33" s="432"/>
      <c r="BI33" s="432"/>
      <c r="BJ33" s="432"/>
      <c r="BK33" s="432"/>
      <c r="BL33" s="432"/>
      <c r="BM33" s="432"/>
      <c r="BN33" s="432"/>
      <c r="BO33" s="432"/>
      <c r="BP33" s="432"/>
      <c r="BQ33" s="432"/>
      <c r="BR33" s="432"/>
      <c r="BS33" s="432"/>
      <c r="BT33" s="432"/>
      <c r="BU33" s="432"/>
      <c r="BV33" s="198"/>
      <c r="BW33" s="433" t="str">
        <f t="shared" si="3"/>
        <v/>
      </c>
      <c r="BX33" s="433"/>
      <c r="BY33" s="432" t="str">
        <f>IF('各会計、関係団体の財政状況及び健全化判断比率'!B70="","",'各会計、関係団体の財政状況及び健全化判断比率'!B70)</f>
        <v/>
      </c>
      <c r="BZ33" s="432"/>
      <c r="CA33" s="432"/>
      <c r="CB33" s="432"/>
      <c r="CC33" s="432"/>
      <c r="CD33" s="432"/>
      <c r="CE33" s="432"/>
      <c r="CF33" s="432"/>
      <c r="CG33" s="432"/>
      <c r="CH33" s="432"/>
      <c r="CI33" s="432"/>
      <c r="CJ33" s="432"/>
      <c r="CK33" s="432"/>
      <c r="CL33" s="432"/>
      <c r="CM33" s="432"/>
      <c r="CN33" s="198"/>
      <c r="CO33" s="433">
        <f t="shared" si="4"/>
        <v>20</v>
      </c>
      <c r="CP33" s="433"/>
      <c r="CQ33" s="432" t="str">
        <f>IF('各会計、関係団体の財政状況及び健全化判断比率'!BS9="","",'各会計、関係団体の財政状況及び健全化判断比率'!BS9)</f>
        <v>（公財）ひろしま文化振興財団</v>
      </c>
      <c r="CR33" s="432"/>
      <c r="CS33" s="432"/>
      <c r="CT33" s="432"/>
      <c r="CU33" s="432"/>
      <c r="CV33" s="432"/>
      <c r="CW33" s="432"/>
      <c r="CX33" s="432"/>
      <c r="CY33" s="432"/>
      <c r="CZ33" s="432"/>
      <c r="DA33" s="432"/>
      <c r="DB33" s="432"/>
      <c r="DC33" s="432"/>
      <c r="DD33" s="432"/>
      <c r="DE33" s="432"/>
      <c r="DF33" s="190"/>
      <c r="DG33" s="434" t="str">
        <f>IF('各会計、関係団体の財政状況及び健全化判断比率'!BR9="","",'各会計、関係団体の財政状況及び健全化判断比率'!BR9)</f>
        <v/>
      </c>
      <c r="DH33" s="434"/>
      <c r="DI33" s="201"/>
      <c r="DJ33" s="156"/>
      <c r="DK33" s="156"/>
      <c r="DL33" s="156"/>
      <c r="DM33" s="156"/>
      <c r="DN33" s="156"/>
      <c r="DO33" s="156"/>
    </row>
    <row r="34" spans="1:119" ht="32.25" customHeight="1" x14ac:dyDescent="0.2">
      <c r="A34" s="157"/>
      <c r="B34" s="197"/>
      <c r="C34" s="433">
        <f>IF(E34="","",C33+1)</f>
        <v>4</v>
      </c>
      <c r="D34" s="433"/>
      <c r="E34" s="432" t="str">
        <f>IF('各会計、関係団体の財政状況及び健全化判断比率'!B10="","",'各会計、関係団体の財政状況及び健全化判断比率'!B10)</f>
        <v>公共用地等取得事業特別会計</v>
      </c>
      <c r="F34" s="432"/>
      <c r="G34" s="432"/>
      <c r="H34" s="432"/>
      <c r="I34" s="432"/>
      <c r="J34" s="432"/>
      <c r="K34" s="432"/>
      <c r="L34" s="432"/>
      <c r="M34" s="432"/>
      <c r="N34" s="432"/>
      <c r="O34" s="432"/>
      <c r="P34" s="432"/>
      <c r="Q34" s="432"/>
      <c r="R34" s="432"/>
      <c r="S34" s="432"/>
      <c r="T34" s="198"/>
      <c r="U34" s="433" t="str">
        <f t="shared" si="0"/>
        <v/>
      </c>
      <c r="V34" s="433"/>
      <c r="W34" s="432"/>
      <c r="X34" s="432"/>
      <c r="Y34" s="432"/>
      <c r="Z34" s="432"/>
      <c r="AA34" s="432"/>
      <c r="AB34" s="432"/>
      <c r="AC34" s="432"/>
      <c r="AD34" s="432"/>
      <c r="AE34" s="432"/>
      <c r="AF34" s="432"/>
      <c r="AG34" s="432"/>
      <c r="AH34" s="432"/>
      <c r="AI34" s="432"/>
      <c r="AJ34" s="432"/>
      <c r="AK34" s="432"/>
      <c r="AL34" s="198"/>
      <c r="AM34" s="433">
        <f t="shared" si="1"/>
        <v>15</v>
      </c>
      <c r="AN34" s="433"/>
      <c r="AO34" s="432" t="str">
        <f>IF('各会計、関係団体の財政状況及び健全化判断比率'!B32="","",'各会計、関係団体の財政状況及び健全化判断比率'!B32)</f>
        <v>流域下水道事業会計</v>
      </c>
      <c r="AP34" s="432"/>
      <c r="AQ34" s="432"/>
      <c r="AR34" s="432"/>
      <c r="AS34" s="432"/>
      <c r="AT34" s="432"/>
      <c r="AU34" s="432"/>
      <c r="AV34" s="432"/>
      <c r="AW34" s="432"/>
      <c r="AX34" s="432"/>
      <c r="AY34" s="432"/>
      <c r="AZ34" s="432"/>
      <c r="BA34" s="432"/>
      <c r="BB34" s="432"/>
      <c r="BC34" s="432"/>
      <c r="BD34" s="198"/>
      <c r="BE34" s="433" t="str">
        <f t="shared" si="2"/>
        <v/>
      </c>
      <c r="BF34" s="433"/>
      <c r="BG34" s="432"/>
      <c r="BH34" s="432"/>
      <c r="BI34" s="432"/>
      <c r="BJ34" s="432"/>
      <c r="BK34" s="432"/>
      <c r="BL34" s="432"/>
      <c r="BM34" s="432"/>
      <c r="BN34" s="432"/>
      <c r="BO34" s="432"/>
      <c r="BP34" s="432"/>
      <c r="BQ34" s="432"/>
      <c r="BR34" s="432"/>
      <c r="BS34" s="432"/>
      <c r="BT34" s="432"/>
      <c r="BU34" s="432"/>
      <c r="BV34" s="198"/>
      <c r="BW34" s="433" t="str">
        <f t="shared" si="3"/>
        <v/>
      </c>
      <c r="BX34" s="433"/>
      <c r="BY34" s="432" t="str">
        <f>IF('各会計、関係団体の財政状況及び健全化判断比率'!B71="","",'各会計、関係団体の財政状況及び健全化判断比率'!B71)</f>
        <v/>
      </c>
      <c r="BZ34" s="432"/>
      <c r="CA34" s="432"/>
      <c r="CB34" s="432"/>
      <c r="CC34" s="432"/>
      <c r="CD34" s="432"/>
      <c r="CE34" s="432"/>
      <c r="CF34" s="432"/>
      <c r="CG34" s="432"/>
      <c r="CH34" s="432"/>
      <c r="CI34" s="432"/>
      <c r="CJ34" s="432"/>
      <c r="CK34" s="432"/>
      <c r="CL34" s="432"/>
      <c r="CM34" s="432"/>
      <c r="CN34" s="198"/>
      <c r="CO34" s="433">
        <f t="shared" si="4"/>
        <v>21</v>
      </c>
      <c r="CP34" s="433"/>
      <c r="CQ34" s="432" t="str">
        <f>IF('各会計、関係団体の財政状況及び健全化判断比率'!BS10="","",'各会計、関係団体の財政状況及び健全化判断比率'!BS10)</f>
        <v>（公財）広島県男女共同参画財団</v>
      </c>
      <c r="CR34" s="432"/>
      <c r="CS34" s="432"/>
      <c r="CT34" s="432"/>
      <c r="CU34" s="432"/>
      <c r="CV34" s="432"/>
      <c r="CW34" s="432"/>
      <c r="CX34" s="432"/>
      <c r="CY34" s="432"/>
      <c r="CZ34" s="432"/>
      <c r="DA34" s="432"/>
      <c r="DB34" s="432"/>
      <c r="DC34" s="432"/>
      <c r="DD34" s="432"/>
      <c r="DE34" s="432"/>
      <c r="DF34" s="190"/>
      <c r="DG34" s="434" t="str">
        <f>IF('各会計、関係団体の財政状況及び健全化判断比率'!BR10="","",'各会計、関係団体の財政状況及び健全化判断比率'!BR10)</f>
        <v/>
      </c>
      <c r="DH34" s="434"/>
      <c r="DI34" s="201"/>
      <c r="DJ34" s="156"/>
      <c r="DK34" s="156"/>
      <c r="DL34" s="156"/>
      <c r="DM34" s="156"/>
      <c r="DN34" s="156"/>
      <c r="DO34" s="156"/>
    </row>
    <row r="35" spans="1:119" ht="32.25" customHeight="1" x14ac:dyDescent="0.2">
      <c r="A35" s="157"/>
      <c r="B35" s="197"/>
      <c r="C35" s="433">
        <f t="shared" ref="C35:C40" si="5">IF(E35="","",C34+1)</f>
        <v>5</v>
      </c>
      <c r="D35" s="433"/>
      <c r="E35" s="432" t="str">
        <f>IF('各会計、関係団体の財政状況及び健全化判断比率'!B11="","",'各会計、関係団体の財政状況及び健全化判断比率'!B11)</f>
        <v>母子・父子・寡婦福祉資金特別会計</v>
      </c>
      <c r="F35" s="432"/>
      <c r="G35" s="432"/>
      <c r="H35" s="432"/>
      <c r="I35" s="432"/>
      <c r="J35" s="432"/>
      <c r="K35" s="432"/>
      <c r="L35" s="432"/>
      <c r="M35" s="432"/>
      <c r="N35" s="432"/>
      <c r="O35" s="432"/>
      <c r="P35" s="432"/>
      <c r="Q35" s="432"/>
      <c r="R35" s="432"/>
      <c r="S35" s="432"/>
      <c r="T35" s="198"/>
      <c r="U35" s="433" t="str">
        <f t="shared" si="0"/>
        <v/>
      </c>
      <c r="V35" s="433"/>
      <c r="W35" s="432"/>
      <c r="X35" s="432"/>
      <c r="Y35" s="432"/>
      <c r="Z35" s="432"/>
      <c r="AA35" s="432"/>
      <c r="AB35" s="432"/>
      <c r="AC35" s="432"/>
      <c r="AD35" s="432"/>
      <c r="AE35" s="432"/>
      <c r="AF35" s="432"/>
      <c r="AG35" s="432"/>
      <c r="AH35" s="432"/>
      <c r="AI35" s="432"/>
      <c r="AJ35" s="432"/>
      <c r="AK35" s="432"/>
      <c r="AL35" s="198"/>
      <c r="AM35" s="433">
        <f t="shared" si="1"/>
        <v>16</v>
      </c>
      <c r="AN35" s="433"/>
      <c r="AO35" s="432" t="str">
        <f>IF('各会計、関係団体の財政状況及び健全化判断比率'!B33="","",'各会計、関係団体の財政状況及び健全化判断比率'!B33)</f>
        <v>土地造成事業会計</v>
      </c>
      <c r="AP35" s="432"/>
      <c r="AQ35" s="432"/>
      <c r="AR35" s="432"/>
      <c r="AS35" s="432"/>
      <c r="AT35" s="432"/>
      <c r="AU35" s="432"/>
      <c r="AV35" s="432"/>
      <c r="AW35" s="432"/>
      <c r="AX35" s="432"/>
      <c r="AY35" s="432"/>
      <c r="AZ35" s="432"/>
      <c r="BA35" s="432"/>
      <c r="BB35" s="432"/>
      <c r="BC35" s="432"/>
      <c r="BD35" s="198"/>
      <c r="BE35" s="433" t="str">
        <f t="shared" si="2"/>
        <v/>
      </c>
      <c r="BF35" s="433"/>
      <c r="BG35" s="432"/>
      <c r="BH35" s="432"/>
      <c r="BI35" s="432"/>
      <c r="BJ35" s="432"/>
      <c r="BK35" s="432"/>
      <c r="BL35" s="432"/>
      <c r="BM35" s="432"/>
      <c r="BN35" s="432"/>
      <c r="BO35" s="432"/>
      <c r="BP35" s="432"/>
      <c r="BQ35" s="432"/>
      <c r="BR35" s="432"/>
      <c r="BS35" s="432"/>
      <c r="BT35" s="432"/>
      <c r="BU35" s="432"/>
      <c r="BV35" s="198"/>
      <c r="BW35" s="433" t="str">
        <f t="shared" si="3"/>
        <v/>
      </c>
      <c r="BX35" s="433"/>
      <c r="BY35" s="432" t="str">
        <f>IF('各会計、関係団体の財政状況及び健全化判断比率'!B72="","",'各会計、関係団体の財政状況及び健全化判断比率'!B72)</f>
        <v/>
      </c>
      <c r="BZ35" s="432"/>
      <c r="CA35" s="432"/>
      <c r="CB35" s="432"/>
      <c r="CC35" s="432"/>
      <c r="CD35" s="432"/>
      <c r="CE35" s="432"/>
      <c r="CF35" s="432"/>
      <c r="CG35" s="432"/>
      <c r="CH35" s="432"/>
      <c r="CI35" s="432"/>
      <c r="CJ35" s="432"/>
      <c r="CK35" s="432"/>
      <c r="CL35" s="432"/>
      <c r="CM35" s="432"/>
      <c r="CN35" s="198"/>
      <c r="CO35" s="433">
        <f t="shared" si="4"/>
        <v>22</v>
      </c>
      <c r="CP35" s="433"/>
      <c r="CQ35" s="432" t="str">
        <f>IF('各会計、関係団体の財政状況及び健全化判断比率'!BS11="","",'各会計、関係団体の財政状況及び健全化判断比率'!BS11)</f>
        <v>（一財）もみのき森林公園協会</v>
      </c>
      <c r="CR35" s="432"/>
      <c r="CS35" s="432"/>
      <c r="CT35" s="432"/>
      <c r="CU35" s="432"/>
      <c r="CV35" s="432"/>
      <c r="CW35" s="432"/>
      <c r="CX35" s="432"/>
      <c r="CY35" s="432"/>
      <c r="CZ35" s="432"/>
      <c r="DA35" s="432"/>
      <c r="DB35" s="432"/>
      <c r="DC35" s="432"/>
      <c r="DD35" s="432"/>
      <c r="DE35" s="432"/>
      <c r="DF35" s="190"/>
      <c r="DG35" s="434" t="str">
        <f>IF('各会計、関係団体の財政状況及び健全化判断比率'!BR11="","",'各会計、関係団体の財政状況及び健全化判断比率'!BR11)</f>
        <v/>
      </c>
      <c r="DH35" s="434"/>
      <c r="DI35" s="201"/>
      <c r="DJ35" s="156"/>
      <c r="DK35" s="156"/>
      <c r="DL35" s="156"/>
      <c r="DM35" s="156"/>
      <c r="DN35" s="156"/>
      <c r="DO35" s="156"/>
    </row>
    <row r="36" spans="1:119" ht="32.25" customHeight="1" x14ac:dyDescent="0.2">
      <c r="A36" s="157"/>
      <c r="B36" s="197"/>
      <c r="C36" s="433">
        <f t="shared" si="5"/>
        <v>6</v>
      </c>
      <c r="D36" s="433"/>
      <c r="E36" s="432" t="str">
        <f>IF('各会計、関係団体の財政状況及び健全化判断比率'!B12="","",'各会計、関係団体の財政状況及び健全化判断比率'!B12)</f>
        <v>中小企業支援資金特別会計</v>
      </c>
      <c r="F36" s="432"/>
      <c r="G36" s="432"/>
      <c r="H36" s="432"/>
      <c r="I36" s="432"/>
      <c r="J36" s="432"/>
      <c r="K36" s="432"/>
      <c r="L36" s="432"/>
      <c r="M36" s="432"/>
      <c r="N36" s="432"/>
      <c r="O36" s="432"/>
      <c r="P36" s="432"/>
      <c r="Q36" s="432"/>
      <c r="R36" s="432"/>
      <c r="S36" s="432"/>
      <c r="T36" s="198"/>
      <c r="U36" s="433" t="str">
        <f t="shared" si="0"/>
        <v/>
      </c>
      <c r="V36" s="433"/>
      <c r="W36" s="432"/>
      <c r="X36" s="432"/>
      <c r="Y36" s="432"/>
      <c r="Z36" s="432"/>
      <c r="AA36" s="432"/>
      <c r="AB36" s="432"/>
      <c r="AC36" s="432"/>
      <c r="AD36" s="432"/>
      <c r="AE36" s="432"/>
      <c r="AF36" s="432"/>
      <c r="AG36" s="432"/>
      <c r="AH36" s="432"/>
      <c r="AI36" s="432"/>
      <c r="AJ36" s="432"/>
      <c r="AK36" s="432"/>
      <c r="AL36" s="198"/>
      <c r="AM36" s="433" t="str">
        <f t="shared" si="1"/>
        <v/>
      </c>
      <c r="AN36" s="433"/>
      <c r="AO36" s="432"/>
      <c r="AP36" s="432"/>
      <c r="AQ36" s="432"/>
      <c r="AR36" s="432"/>
      <c r="AS36" s="432"/>
      <c r="AT36" s="432"/>
      <c r="AU36" s="432"/>
      <c r="AV36" s="432"/>
      <c r="AW36" s="432"/>
      <c r="AX36" s="432"/>
      <c r="AY36" s="432"/>
      <c r="AZ36" s="432"/>
      <c r="BA36" s="432"/>
      <c r="BB36" s="432"/>
      <c r="BC36" s="432"/>
      <c r="BD36" s="198"/>
      <c r="BE36" s="433" t="str">
        <f t="shared" si="2"/>
        <v/>
      </c>
      <c r="BF36" s="433"/>
      <c r="BG36" s="432"/>
      <c r="BH36" s="432"/>
      <c r="BI36" s="432"/>
      <c r="BJ36" s="432"/>
      <c r="BK36" s="432"/>
      <c r="BL36" s="432"/>
      <c r="BM36" s="432"/>
      <c r="BN36" s="432"/>
      <c r="BO36" s="432"/>
      <c r="BP36" s="432"/>
      <c r="BQ36" s="432"/>
      <c r="BR36" s="432"/>
      <c r="BS36" s="432"/>
      <c r="BT36" s="432"/>
      <c r="BU36" s="432"/>
      <c r="BV36" s="198"/>
      <c r="BW36" s="433" t="str">
        <f t="shared" si="3"/>
        <v/>
      </c>
      <c r="BX36" s="433"/>
      <c r="BY36" s="432" t="str">
        <f>IF('各会計、関係団体の財政状況及び健全化判断比率'!B73="","",'各会計、関係団体の財政状況及び健全化判断比率'!B73)</f>
        <v/>
      </c>
      <c r="BZ36" s="432"/>
      <c r="CA36" s="432"/>
      <c r="CB36" s="432"/>
      <c r="CC36" s="432"/>
      <c r="CD36" s="432"/>
      <c r="CE36" s="432"/>
      <c r="CF36" s="432"/>
      <c r="CG36" s="432"/>
      <c r="CH36" s="432"/>
      <c r="CI36" s="432"/>
      <c r="CJ36" s="432"/>
      <c r="CK36" s="432"/>
      <c r="CL36" s="432"/>
      <c r="CM36" s="432"/>
      <c r="CN36" s="198"/>
      <c r="CO36" s="433">
        <f t="shared" si="4"/>
        <v>23</v>
      </c>
      <c r="CP36" s="433"/>
      <c r="CQ36" s="432" t="str">
        <f>IF('各会計、関係団体の財政状況及び健全化判断比率'!BS12="","",'各会計、関係団体の財政状況及び健全化判断比率'!BS12)</f>
        <v>（一財）中央森林公園協会</v>
      </c>
      <c r="CR36" s="432"/>
      <c r="CS36" s="432"/>
      <c r="CT36" s="432"/>
      <c r="CU36" s="432"/>
      <c r="CV36" s="432"/>
      <c r="CW36" s="432"/>
      <c r="CX36" s="432"/>
      <c r="CY36" s="432"/>
      <c r="CZ36" s="432"/>
      <c r="DA36" s="432"/>
      <c r="DB36" s="432"/>
      <c r="DC36" s="432"/>
      <c r="DD36" s="432"/>
      <c r="DE36" s="432"/>
      <c r="DF36" s="190"/>
      <c r="DG36" s="434" t="str">
        <f>IF('各会計、関係団体の財政状況及び健全化判断比率'!BR12="","",'各会計、関係団体の財政状況及び健全化判断比率'!BR12)</f>
        <v/>
      </c>
      <c r="DH36" s="434"/>
      <c r="DI36" s="201"/>
      <c r="DJ36" s="156"/>
      <c r="DK36" s="156"/>
      <c r="DL36" s="156"/>
      <c r="DM36" s="156"/>
      <c r="DN36" s="156"/>
      <c r="DO36" s="156"/>
    </row>
    <row r="37" spans="1:119" ht="32.25" customHeight="1" x14ac:dyDescent="0.2">
      <c r="A37" s="157"/>
      <c r="B37" s="197"/>
      <c r="C37" s="433">
        <f t="shared" si="5"/>
        <v>7</v>
      </c>
      <c r="D37" s="433"/>
      <c r="E37" s="432" t="str">
        <f>IF('各会計、関係団体の財政状況及び健全化判断比率'!B13="","",'各会計、関係団体の財政状況及び健全化判断比率'!B13)</f>
        <v>農林水産振興資金特別会計</v>
      </c>
      <c r="F37" s="432"/>
      <c r="G37" s="432"/>
      <c r="H37" s="432"/>
      <c r="I37" s="432"/>
      <c r="J37" s="432"/>
      <c r="K37" s="432"/>
      <c r="L37" s="432"/>
      <c r="M37" s="432"/>
      <c r="N37" s="432"/>
      <c r="O37" s="432"/>
      <c r="P37" s="432"/>
      <c r="Q37" s="432"/>
      <c r="R37" s="432"/>
      <c r="S37" s="432"/>
      <c r="T37" s="198"/>
      <c r="U37" s="433" t="str">
        <f t="shared" si="0"/>
        <v/>
      </c>
      <c r="V37" s="433"/>
      <c r="W37" s="432"/>
      <c r="X37" s="432"/>
      <c r="Y37" s="432"/>
      <c r="Z37" s="432"/>
      <c r="AA37" s="432"/>
      <c r="AB37" s="432"/>
      <c r="AC37" s="432"/>
      <c r="AD37" s="432"/>
      <c r="AE37" s="432"/>
      <c r="AF37" s="432"/>
      <c r="AG37" s="432"/>
      <c r="AH37" s="432"/>
      <c r="AI37" s="432"/>
      <c r="AJ37" s="432"/>
      <c r="AK37" s="432"/>
      <c r="AL37" s="198"/>
      <c r="AM37" s="433" t="str">
        <f t="shared" si="1"/>
        <v/>
      </c>
      <c r="AN37" s="433"/>
      <c r="AO37" s="432"/>
      <c r="AP37" s="432"/>
      <c r="AQ37" s="432"/>
      <c r="AR37" s="432"/>
      <c r="AS37" s="432"/>
      <c r="AT37" s="432"/>
      <c r="AU37" s="432"/>
      <c r="AV37" s="432"/>
      <c r="AW37" s="432"/>
      <c r="AX37" s="432"/>
      <c r="AY37" s="432"/>
      <c r="AZ37" s="432"/>
      <c r="BA37" s="432"/>
      <c r="BB37" s="432"/>
      <c r="BC37" s="432"/>
      <c r="BD37" s="198"/>
      <c r="BE37" s="433" t="str">
        <f t="shared" si="2"/>
        <v/>
      </c>
      <c r="BF37" s="433"/>
      <c r="BG37" s="432"/>
      <c r="BH37" s="432"/>
      <c r="BI37" s="432"/>
      <c r="BJ37" s="432"/>
      <c r="BK37" s="432"/>
      <c r="BL37" s="432"/>
      <c r="BM37" s="432"/>
      <c r="BN37" s="432"/>
      <c r="BO37" s="432"/>
      <c r="BP37" s="432"/>
      <c r="BQ37" s="432"/>
      <c r="BR37" s="432"/>
      <c r="BS37" s="432"/>
      <c r="BT37" s="432"/>
      <c r="BU37" s="432"/>
      <c r="BV37" s="198"/>
      <c r="BW37" s="433" t="str">
        <f t="shared" si="3"/>
        <v/>
      </c>
      <c r="BX37" s="433"/>
      <c r="BY37" s="432" t="str">
        <f>IF('各会計、関係団体の財政状況及び健全化判断比率'!B74="","",'各会計、関係団体の財政状況及び健全化判断比率'!B74)</f>
        <v/>
      </c>
      <c r="BZ37" s="432"/>
      <c r="CA37" s="432"/>
      <c r="CB37" s="432"/>
      <c r="CC37" s="432"/>
      <c r="CD37" s="432"/>
      <c r="CE37" s="432"/>
      <c r="CF37" s="432"/>
      <c r="CG37" s="432"/>
      <c r="CH37" s="432"/>
      <c r="CI37" s="432"/>
      <c r="CJ37" s="432"/>
      <c r="CK37" s="432"/>
      <c r="CL37" s="432"/>
      <c r="CM37" s="432"/>
      <c r="CN37" s="198"/>
      <c r="CO37" s="433">
        <f t="shared" si="4"/>
        <v>24</v>
      </c>
      <c r="CP37" s="433"/>
      <c r="CQ37" s="432" t="str">
        <f>IF('各会計、関係団体の財政状況及び健全化判断比率'!BS13="","",'各会計、関係団体の財政状況及び健全化判断比率'!BS13)</f>
        <v xml:space="preserve"> 福山リサイクル発電（株）</v>
      </c>
      <c r="CR37" s="432"/>
      <c r="CS37" s="432"/>
      <c r="CT37" s="432"/>
      <c r="CU37" s="432"/>
      <c r="CV37" s="432"/>
      <c r="CW37" s="432"/>
      <c r="CX37" s="432"/>
      <c r="CY37" s="432"/>
      <c r="CZ37" s="432"/>
      <c r="DA37" s="432"/>
      <c r="DB37" s="432"/>
      <c r="DC37" s="432"/>
      <c r="DD37" s="432"/>
      <c r="DE37" s="432"/>
      <c r="DF37" s="190"/>
      <c r="DG37" s="434" t="str">
        <f>IF('各会計、関係団体の財政状況及び健全化判断比率'!BR13="","",'各会計、関係団体の財政状況及び健全化判断比率'!BR13)</f>
        <v/>
      </c>
      <c r="DH37" s="434"/>
      <c r="DI37" s="201"/>
      <c r="DJ37" s="156"/>
      <c r="DK37" s="156"/>
      <c r="DL37" s="156"/>
      <c r="DM37" s="156"/>
      <c r="DN37" s="156"/>
      <c r="DO37" s="156"/>
    </row>
    <row r="38" spans="1:119" ht="32.25" customHeight="1" x14ac:dyDescent="0.2">
      <c r="A38" s="157"/>
      <c r="B38" s="197"/>
      <c r="C38" s="433">
        <f t="shared" si="5"/>
        <v>8</v>
      </c>
      <c r="D38" s="433"/>
      <c r="E38" s="432" t="str">
        <f>IF('各会計、関係団体の財政状況及び健全化判断比率'!B14="","",'各会計、関係団体の財政状況及び健全化判断比率'!B14)</f>
        <v>県営林事業費特別会計</v>
      </c>
      <c r="F38" s="432"/>
      <c r="G38" s="432"/>
      <c r="H38" s="432"/>
      <c r="I38" s="432"/>
      <c r="J38" s="432"/>
      <c r="K38" s="432"/>
      <c r="L38" s="432"/>
      <c r="M38" s="432"/>
      <c r="N38" s="432"/>
      <c r="O38" s="432"/>
      <c r="P38" s="432"/>
      <c r="Q38" s="432"/>
      <c r="R38" s="432"/>
      <c r="S38" s="432"/>
      <c r="T38" s="198"/>
      <c r="U38" s="433" t="str">
        <f t="shared" si="0"/>
        <v/>
      </c>
      <c r="V38" s="433"/>
      <c r="W38" s="432"/>
      <c r="X38" s="432"/>
      <c r="Y38" s="432"/>
      <c r="Z38" s="432"/>
      <c r="AA38" s="432"/>
      <c r="AB38" s="432"/>
      <c r="AC38" s="432"/>
      <c r="AD38" s="432"/>
      <c r="AE38" s="432"/>
      <c r="AF38" s="432"/>
      <c r="AG38" s="432"/>
      <c r="AH38" s="432"/>
      <c r="AI38" s="432"/>
      <c r="AJ38" s="432"/>
      <c r="AK38" s="432"/>
      <c r="AL38" s="198"/>
      <c r="AM38" s="433" t="str">
        <f t="shared" si="1"/>
        <v/>
      </c>
      <c r="AN38" s="433"/>
      <c r="AO38" s="432"/>
      <c r="AP38" s="432"/>
      <c r="AQ38" s="432"/>
      <c r="AR38" s="432"/>
      <c r="AS38" s="432"/>
      <c r="AT38" s="432"/>
      <c r="AU38" s="432"/>
      <c r="AV38" s="432"/>
      <c r="AW38" s="432"/>
      <c r="AX38" s="432"/>
      <c r="AY38" s="432"/>
      <c r="AZ38" s="432"/>
      <c r="BA38" s="432"/>
      <c r="BB38" s="432"/>
      <c r="BC38" s="432"/>
      <c r="BD38" s="198"/>
      <c r="BE38" s="433" t="str">
        <f t="shared" si="2"/>
        <v/>
      </c>
      <c r="BF38" s="433"/>
      <c r="BG38" s="432"/>
      <c r="BH38" s="432"/>
      <c r="BI38" s="432"/>
      <c r="BJ38" s="432"/>
      <c r="BK38" s="432"/>
      <c r="BL38" s="432"/>
      <c r="BM38" s="432"/>
      <c r="BN38" s="432"/>
      <c r="BO38" s="432"/>
      <c r="BP38" s="432"/>
      <c r="BQ38" s="432"/>
      <c r="BR38" s="432"/>
      <c r="BS38" s="432"/>
      <c r="BT38" s="432"/>
      <c r="BU38" s="432"/>
      <c r="BV38" s="198"/>
      <c r="BW38" s="433" t="str">
        <f t="shared" si="3"/>
        <v/>
      </c>
      <c r="BX38" s="433"/>
      <c r="BY38" s="432" t="str">
        <f>IF('各会計、関係団体の財政状況及び健全化判断比率'!B75="","",'各会計、関係団体の財政状況及び健全化判断比率'!B75)</f>
        <v/>
      </c>
      <c r="BZ38" s="432"/>
      <c r="CA38" s="432"/>
      <c r="CB38" s="432"/>
      <c r="CC38" s="432"/>
      <c r="CD38" s="432"/>
      <c r="CE38" s="432"/>
      <c r="CF38" s="432"/>
      <c r="CG38" s="432"/>
      <c r="CH38" s="432"/>
      <c r="CI38" s="432"/>
      <c r="CJ38" s="432"/>
      <c r="CK38" s="432"/>
      <c r="CL38" s="432"/>
      <c r="CM38" s="432"/>
      <c r="CN38" s="198"/>
      <c r="CO38" s="433">
        <f t="shared" si="4"/>
        <v>25</v>
      </c>
      <c r="CP38" s="433"/>
      <c r="CQ38" s="432" t="str">
        <f>IF('各会計、関係団体の財政状況及び健全化判断比率'!BS14="","",'各会計、関係団体の財政状況及び健全化判断比率'!BS14)</f>
        <v>（一財）広島県環境保全公社</v>
      </c>
      <c r="CR38" s="432"/>
      <c r="CS38" s="432"/>
      <c r="CT38" s="432"/>
      <c r="CU38" s="432"/>
      <c r="CV38" s="432"/>
      <c r="CW38" s="432"/>
      <c r="CX38" s="432"/>
      <c r="CY38" s="432"/>
      <c r="CZ38" s="432"/>
      <c r="DA38" s="432"/>
      <c r="DB38" s="432"/>
      <c r="DC38" s="432"/>
      <c r="DD38" s="432"/>
      <c r="DE38" s="432"/>
      <c r="DF38" s="190"/>
      <c r="DG38" s="434" t="str">
        <f>IF('各会計、関係団体の財政状況及び健全化判断比率'!BR14="","",'各会計、関係団体の財政状況及び健全化判断比率'!BR14)</f>
        <v/>
      </c>
      <c r="DH38" s="434"/>
      <c r="DI38" s="201"/>
      <c r="DJ38" s="156"/>
      <c r="DK38" s="156"/>
      <c r="DL38" s="156"/>
      <c r="DM38" s="156"/>
      <c r="DN38" s="156"/>
      <c r="DO38" s="156"/>
    </row>
    <row r="39" spans="1:119" ht="32.25" customHeight="1" x14ac:dyDescent="0.2">
      <c r="A39" s="157"/>
      <c r="B39" s="197"/>
      <c r="C39" s="433">
        <f t="shared" si="5"/>
        <v>9</v>
      </c>
      <c r="D39" s="433"/>
      <c r="E39" s="432" t="str">
        <f>IF('各会計、関係団体の財政状況及び健全化判断比率'!B15="","",'各会計、関係団体の財政状況及び健全化判断比率'!B15)</f>
        <v>県営住宅事業費特別会計</v>
      </c>
      <c r="F39" s="432"/>
      <c r="G39" s="432"/>
      <c r="H39" s="432"/>
      <c r="I39" s="432"/>
      <c r="J39" s="432"/>
      <c r="K39" s="432"/>
      <c r="L39" s="432"/>
      <c r="M39" s="432"/>
      <c r="N39" s="432"/>
      <c r="O39" s="432"/>
      <c r="P39" s="432"/>
      <c r="Q39" s="432"/>
      <c r="R39" s="432"/>
      <c r="S39" s="432"/>
      <c r="T39" s="198"/>
      <c r="U39" s="433" t="str">
        <f t="shared" si="0"/>
        <v/>
      </c>
      <c r="V39" s="433"/>
      <c r="W39" s="432"/>
      <c r="X39" s="432"/>
      <c r="Y39" s="432"/>
      <c r="Z39" s="432"/>
      <c r="AA39" s="432"/>
      <c r="AB39" s="432"/>
      <c r="AC39" s="432"/>
      <c r="AD39" s="432"/>
      <c r="AE39" s="432"/>
      <c r="AF39" s="432"/>
      <c r="AG39" s="432"/>
      <c r="AH39" s="432"/>
      <c r="AI39" s="432"/>
      <c r="AJ39" s="432"/>
      <c r="AK39" s="432"/>
      <c r="AL39" s="198"/>
      <c r="AM39" s="433" t="str">
        <f t="shared" si="1"/>
        <v/>
      </c>
      <c r="AN39" s="433"/>
      <c r="AO39" s="432"/>
      <c r="AP39" s="432"/>
      <c r="AQ39" s="432"/>
      <c r="AR39" s="432"/>
      <c r="AS39" s="432"/>
      <c r="AT39" s="432"/>
      <c r="AU39" s="432"/>
      <c r="AV39" s="432"/>
      <c r="AW39" s="432"/>
      <c r="AX39" s="432"/>
      <c r="AY39" s="432"/>
      <c r="AZ39" s="432"/>
      <c r="BA39" s="432"/>
      <c r="BB39" s="432"/>
      <c r="BC39" s="432"/>
      <c r="BD39" s="198"/>
      <c r="BE39" s="433" t="str">
        <f t="shared" si="2"/>
        <v/>
      </c>
      <c r="BF39" s="433"/>
      <c r="BG39" s="432"/>
      <c r="BH39" s="432"/>
      <c r="BI39" s="432"/>
      <c r="BJ39" s="432"/>
      <c r="BK39" s="432"/>
      <c r="BL39" s="432"/>
      <c r="BM39" s="432"/>
      <c r="BN39" s="432"/>
      <c r="BO39" s="432"/>
      <c r="BP39" s="432"/>
      <c r="BQ39" s="432"/>
      <c r="BR39" s="432"/>
      <c r="BS39" s="432"/>
      <c r="BT39" s="432"/>
      <c r="BU39" s="432"/>
      <c r="BV39" s="198"/>
      <c r="BW39" s="433" t="str">
        <f t="shared" si="3"/>
        <v/>
      </c>
      <c r="BX39" s="433"/>
      <c r="BY39" s="432" t="str">
        <f>IF('各会計、関係団体の財政状況及び健全化判断比率'!B76="","",'各会計、関係団体の財政状況及び健全化判断比率'!B76)</f>
        <v/>
      </c>
      <c r="BZ39" s="432"/>
      <c r="CA39" s="432"/>
      <c r="CB39" s="432"/>
      <c r="CC39" s="432"/>
      <c r="CD39" s="432"/>
      <c r="CE39" s="432"/>
      <c r="CF39" s="432"/>
      <c r="CG39" s="432"/>
      <c r="CH39" s="432"/>
      <c r="CI39" s="432"/>
      <c r="CJ39" s="432"/>
      <c r="CK39" s="432"/>
      <c r="CL39" s="432"/>
      <c r="CM39" s="432"/>
      <c r="CN39" s="198"/>
      <c r="CO39" s="433">
        <f t="shared" si="4"/>
        <v>26</v>
      </c>
      <c r="CP39" s="433"/>
      <c r="CQ39" s="432" t="str">
        <f>IF('各会計、関係団体の財政状況及び健全化判断比率'!BS15="","",'各会計、関係団体の財政状況及び健全化判断比率'!BS15)</f>
        <v xml:space="preserve"> 公立大学法人県立広島大学</v>
      </c>
      <c r="CR39" s="432"/>
      <c r="CS39" s="432"/>
      <c r="CT39" s="432"/>
      <c r="CU39" s="432"/>
      <c r="CV39" s="432"/>
      <c r="CW39" s="432"/>
      <c r="CX39" s="432"/>
      <c r="CY39" s="432"/>
      <c r="CZ39" s="432"/>
      <c r="DA39" s="432"/>
      <c r="DB39" s="432"/>
      <c r="DC39" s="432"/>
      <c r="DD39" s="432"/>
      <c r="DE39" s="432"/>
      <c r="DF39" s="190"/>
      <c r="DG39" s="434" t="str">
        <f>IF('各会計、関係団体の財政状況及び健全化判断比率'!BR15="","",'各会計、関係団体の財政状況及び健全化判断比率'!BR15)</f>
        <v/>
      </c>
      <c r="DH39" s="434"/>
      <c r="DI39" s="201"/>
      <c r="DJ39" s="156"/>
      <c r="DK39" s="156"/>
      <c r="DL39" s="156"/>
      <c r="DM39" s="156"/>
      <c r="DN39" s="156"/>
      <c r="DO39" s="156"/>
    </row>
    <row r="40" spans="1:119" ht="32.25" customHeight="1" x14ac:dyDescent="0.2">
      <c r="A40" s="157"/>
      <c r="B40" s="197"/>
      <c r="C40" s="433">
        <f t="shared" si="5"/>
        <v>10</v>
      </c>
      <c r="D40" s="433"/>
      <c r="E40" s="432" t="str">
        <f>IF('各会計、関係団体の財政状況及び健全化判断比率'!B16="","",'各会計、関係団体の財政状況及び健全化判断比率'!B16)</f>
        <v>高等学校等奨学金特別会計</v>
      </c>
      <c r="F40" s="432"/>
      <c r="G40" s="432"/>
      <c r="H40" s="432"/>
      <c r="I40" s="432"/>
      <c r="J40" s="432"/>
      <c r="K40" s="432"/>
      <c r="L40" s="432"/>
      <c r="M40" s="432"/>
      <c r="N40" s="432"/>
      <c r="O40" s="432"/>
      <c r="P40" s="432"/>
      <c r="Q40" s="432"/>
      <c r="R40" s="432"/>
      <c r="S40" s="432"/>
      <c r="T40" s="198"/>
      <c r="U40" s="433" t="str">
        <f t="shared" si="0"/>
        <v/>
      </c>
      <c r="V40" s="433"/>
      <c r="W40" s="432"/>
      <c r="X40" s="432"/>
      <c r="Y40" s="432"/>
      <c r="Z40" s="432"/>
      <c r="AA40" s="432"/>
      <c r="AB40" s="432"/>
      <c r="AC40" s="432"/>
      <c r="AD40" s="432"/>
      <c r="AE40" s="432"/>
      <c r="AF40" s="432"/>
      <c r="AG40" s="432"/>
      <c r="AH40" s="432"/>
      <c r="AI40" s="432"/>
      <c r="AJ40" s="432"/>
      <c r="AK40" s="432"/>
      <c r="AL40" s="198"/>
      <c r="AM40" s="433" t="str">
        <f t="shared" si="1"/>
        <v/>
      </c>
      <c r="AN40" s="433"/>
      <c r="AO40" s="432"/>
      <c r="AP40" s="432"/>
      <c r="AQ40" s="432"/>
      <c r="AR40" s="432"/>
      <c r="AS40" s="432"/>
      <c r="AT40" s="432"/>
      <c r="AU40" s="432"/>
      <c r="AV40" s="432"/>
      <c r="AW40" s="432"/>
      <c r="AX40" s="432"/>
      <c r="AY40" s="432"/>
      <c r="AZ40" s="432"/>
      <c r="BA40" s="432"/>
      <c r="BB40" s="432"/>
      <c r="BC40" s="432"/>
      <c r="BD40" s="198"/>
      <c r="BE40" s="433" t="str">
        <f t="shared" si="2"/>
        <v/>
      </c>
      <c r="BF40" s="433"/>
      <c r="BG40" s="432"/>
      <c r="BH40" s="432"/>
      <c r="BI40" s="432"/>
      <c r="BJ40" s="432"/>
      <c r="BK40" s="432"/>
      <c r="BL40" s="432"/>
      <c r="BM40" s="432"/>
      <c r="BN40" s="432"/>
      <c r="BO40" s="432"/>
      <c r="BP40" s="432"/>
      <c r="BQ40" s="432"/>
      <c r="BR40" s="432"/>
      <c r="BS40" s="432"/>
      <c r="BT40" s="432"/>
      <c r="BU40" s="432"/>
      <c r="BV40" s="198"/>
      <c r="BW40" s="433" t="str">
        <f t="shared" si="3"/>
        <v/>
      </c>
      <c r="BX40" s="433"/>
      <c r="BY40" s="432" t="str">
        <f>IF('各会計、関係団体の財政状況及び健全化判断比率'!B77="","",'各会計、関係団体の財政状況及び健全化判断比率'!B77)</f>
        <v/>
      </c>
      <c r="BZ40" s="432"/>
      <c r="CA40" s="432"/>
      <c r="CB40" s="432"/>
      <c r="CC40" s="432"/>
      <c r="CD40" s="432"/>
      <c r="CE40" s="432"/>
      <c r="CF40" s="432"/>
      <c r="CG40" s="432"/>
      <c r="CH40" s="432"/>
      <c r="CI40" s="432"/>
      <c r="CJ40" s="432"/>
      <c r="CK40" s="432"/>
      <c r="CL40" s="432"/>
      <c r="CM40" s="432"/>
      <c r="CN40" s="198"/>
      <c r="CO40" s="433">
        <f t="shared" si="4"/>
        <v>27</v>
      </c>
      <c r="CP40" s="433"/>
      <c r="CQ40" s="432" t="str">
        <f>IF('各会計、関係団体の財政状況及び健全化判断比率'!BS16="","",'各会計、関係団体の財政状況及び健全化判断比率'!BS16)</f>
        <v>（公財）ひろしまこども夢財団</v>
      </c>
      <c r="CR40" s="432"/>
      <c r="CS40" s="432"/>
      <c r="CT40" s="432"/>
      <c r="CU40" s="432"/>
      <c r="CV40" s="432"/>
      <c r="CW40" s="432"/>
      <c r="CX40" s="432"/>
      <c r="CY40" s="432"/>
      <c r="CZ40" s="432"/>
      <c r="DA40" s="432"/>
      <c r="DB40" s="432"/>
      <c r="DC40" s="432"/>
      <c r="DD40" s="432"/>
      <c r="DE40" s="432"/>
      <c r="DF40" s="190"/>
      <c r="DG40" s="434" t="str">
        <f>IF('各会計、関係団体の財政状況及び健全化判断比率'!BR16="","",'各会計、関係団体の財政状況及び健全化判断比率'!BR16)</f>
        <v/>
      </c>
      <c r="DH40" s="434"/>
      <c r="DI40" s="201"/>
      <c r="DJ40" s="156"/>
      <c r="DK40" s="156"/>
      <c r="DL40" s="156"/>
      <c r="DM40" s="156"/>
      <c r="DN40" s="156"/>
      <c r="DO40" s="156"/>
    </row>
    <row r="41" spans="1:119" ht="13.5" customHeight="1" thickBot="1" x14ac:dyDescent="0.25">
      <c r="A41" s="157"/>
      <c r="B41" s="20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4"/>
      <c r="DJ41" s="156"/>
      <c r="DK41" s="156"/>
      <c r="DL41" s="156"/>
      <c r="DM41" s="156"/>
      <c r="DN41" s="156"/>
      <c r="DO41" s="156"/>
    </row>
    <row r="42" spans="1:119"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row>
    <row r="43" spans="1:119" x14ac:dyDescent="0.2">
      <c r="A43" s="156"/>
      <c r="B43" s="156" t="s">
        <v>173</v>
      </c>
      <c r="C43" s="156"/>
      <c r="D43" s="156"/>
      <c r="E43" s="156" t="s">
        <v>174</v>
      </c>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row>
    <row r="44" spans="1:119" x14ac:dyDescent="0.2">
      <c r="A44" s="156"/>
      <c r="B44" s="156"/>
      <c r="C44" s="156"/>
      <c r="D44" s="156"/>
      <c r="E44" s="156" t="s">
        <v>175</v>
      </c>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row>
    <row r="45" spans="1:119" x14ac:dyDescent="0.2">
      <c r="A45" s="156"/>
      <c r="B45" s="156"/>
      <c r="C45" s="156"/>
      <c r="D45" s="156"/>
      <c r="E45" s="156" t="s">
        <v>176</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row>
    <row r="46" spans="1:119" x14ac:dyDescent="0.2">
      <c r="A46" s="156"/>
      <c r="B46" s="156"/>
      <c r="C46" s="156"/>
      <c r="D46" s="156"/>
      <c r="E46" s="156" t="s">
        <v>177</v>
      </c>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row>
    <row r="47" spans="1:119" x14ac:dyDescent="0.2">
      <c r="E47" s="158" t="s">
        <v>178</v>
      </c>
    </row>
    <row r="48" spans="1:119" x14ac:dyDescent="0.2">
      <c r="E48" s="158" t="s">
        <v>179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ODX0C8vVAe4Z3A1CaB3RtwFjls3urwjx73ejY607VLzP2qi12CgB6UHm5pXoDY0tucF+iG3Z2tWAkfGgDiDIGA==" saltValue="ufM4IwfgMatg9PoKl5gVm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election activeCell="DF33" sqref="DF33"/>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535</v>
      </c>
      <c r="G33" s="17" t="s">
        <v>536</v>
      </c>
      <c r="H33" s="17" t="s">
        <v>537</v>
      </c>
      <c r="I33" s="17" t="s">
        <v>538</v>
      </c>
      <c r="J33" s="18" t="s">
        <v>539</v>
      </c>
      <c r="K33" s="10"/>
      <c r="L33" s="10"/>
      <c r="M33" s="10"/>
      <c r="N33" s="10"/>
      <c r="O33" s="10"/>
      <c r="P33" s="10"/>
    </row>
    <row r="34" spans="1:16" ht="39" customHeight="1" x14ac:dyDescent="0.2">
      <c r="A34" s="10"/>
      <c r="B34" s="19"/>
      <c r="C34" s="1201" t="s">
        <v>544</v>
      </c>
      <c r="D34" s="1201"/>
      <c r="E34" s="1202"/>
      <c r="F34" s="20">
        <v>2.25</v>
      </c>
      <c r="G34" s="21">
        <v>2.4700000000000002</v>
      </c>
      <c r="H34" s="21">
        <v>2.93</v>
      </c>
      <c r="I34" s="21">
        <v>3.18</v>
      </c>
      <c r="J34" s="22">
        <v>3.37</v>
      </c>
      <c r="K34" s="10"/>
      <c r="L34" s="10"/>
      <c r="M34" s="10"/>
      <c r="N34" s="10"/>
      <c r="O34" s="10"/>
      <c r="P34" s="10"/>
    </row>
    <row r="35" spans="1:16" ht="39" customHeight="1" x14ac:dyDescent="0.2">
      <c r="A35" s="10"/>
      <c r="B35" s="23"/>
      <c r="C35" s="1195" t="s">
        <v>545</v>
      </c>
      <c r="D35" s="1196"/>
      <c r="E35" s="1197"/>
      <c r="F35" s="24" t="s">
        <v>495</v>
      </c>
      <c r="G35" s="25" t="s">
        <v>495</v>
      </c>
      <c r="H35" s="25" t="s">
        <v>495</v>
      </c>
      <c r="I35" s="25">
        <v>1.52</v>
      </c>
      <c r="J35" s="26">
        <v>1.61</v>
      </c>
      <c r="K35" s="10"/>
      <c r="L35" s="10"/>
      <c r="M35" s="10"/>
      <c r="N35" s="10"/>
      <c r="O35" s="10"/>
      <c r="P35" s="10"/>
    </row>
    <row r="36" spans="1:16" ht="39" customHeight="1" x14ac:dyDescent="0.2">
      <c r="A36" s="10"/>
      <c r="B36" s="23"/>
      <c r="C36" s="1195" t="s">
        <v>546</v>
      </c>
      <c r="D36" s="1196"/>
      <c r="E36" s="1197"/>
      <c r="F36" s="24">
        <v>0.37</v>
      </c>
      <c r="G36" s="25">
        <v>0.39</v>
      </c>
      <c r="H36" s="25">
        <v>0.27</v>
      </c>
      <c r="I36" s="25">
        <v>0.79</v>
      </c>
      <c r="J36" s="26">
        <v>0.77</v>
      </c>
      <c r="K36" s="10"/>
      <c r="L36" s="10"/>
      <c r="M36" s="10"/>
      <c r="N36" s="10"/>
      <c r="O36" s="10"/>
      <c r="P36" s="10"/>
    </row>
    <row r="37" spans="1:16" ht="39" customHeight="1" x14ac:dyDescent="0.2">
      <c r="A37" s="10"/>
      <c r="B37" s="23"/>
      <c r="C37" s="1195" t="s">
        <v>547</v>
      </c>
      <c r="D37" s="1196"/>
      <c r="E37" s="1197"/>
      <c r="F37" s="24">
        <v>0.65</v>
      </c>
      <c r="G37" s="25">
        <v>0.59</v>
      </c>
      <c r="H37" s="25">
        <v>0.63</v>
      </c>
      <c r="I37" s="25">
        <v>0.56000000000000005</v>
      </c>
      <c r="J37" s="26">
        <v>0.55000000000000004</v>
      </c>
      <c r="K37" s="10"/>
      <c r="L37" s="10"/>
      <c r="M37" s="10"/>
      <c r="N37" s="10"/>
      <c r="O37" s="10"/>
      <c r="P37" s="10"/>
    </row>
    <row r="38" spans="1:16" ht="39" customHeight="1" x14ac:dyDescent="0.2">
      <c r="A38" s="10"/>
      <c r="B38" s="23"/>
      <c r="C38" s="1195" t="s">
        <v>548</v>
      </c>
      <c r="D38" s="1196"/>
      <c r="E38" s="1197"/>
      <c r="F38" s="24">
        <v>0.71</v>
      </c>
      <c r="G38" s="25">
        <v>0.66</v>
      </c>
      <c r="H38" s="25">
        <v>0.59</v>
      </c>
      <c r="I38" s="25">
        <v>0.44</v>
      </c>
      <c r="J38" s="26">
        <v>0.25</v>
      </c>
      <c r="K38" s="10"/>
      <c r="L38" s="10"/>
      <c r="M38" s="10"/>
      <c r="N38" s="10"/>
      <c r="O38" s="10"/>
      <c r="P38" s="10"/>
    </row>
    <row r="39" spans="1:16" ht="39" customHeight="1" x14ac:dyDescent="0.2">
      <c r="A39" s="10"/>
      <c r="B39" s="23"/>
      <c r="C39" s="1195" t="s">
        <v>549</v>
      </c>
      <c r="D39" s="1196"/>
      <c r="E39" s="1197"/>
      <c r="F39" s="24">
        <v>0</v>
      </c>
      <c r="G39" s="25">
        <v>0</v>
      </c>
      <c r="H39" s="25">
        <v>0</v>
      </c>
      <c r="I39" s="25">
        <v>0.08</v>
      </c>
      <c r="J39" s="26">
        <v>0.17</v>
      </c>
      <c r="K39" s="10"/>
      <c r="L39" s="10"/>
      <c r="M39" s="10"/>
      <c r="N39" s="10"/>
      <c r="O39" s="10"/>
      <c r="P39" s="10"/>
    </row>
    <row r="40" spans="1:16" ht="39" customHeight="1" x14ac:dyDescent="0.2">
      <c r="A40" s="10"/>
      <c r="B40" s="23"/>
      <c r="C40" s="1195" t="s">
        <v>550</v>
      </c>
      <c r="D40" s="1196"/>
      <c r="E40" s="1197"/>
      <c r="F40" s="24">
        <v>0.01</v>
      </c>
      <c r="G40" s="25">
        <v>0.01</v>
      </c>
      <c r="H40" s="25">
        <v>0.02</v>
      </c>
      <c r="I40" s="25">
        <v>0.01</v>
      </c>
      <c r="J40" s="26">
        <v>0.16</v>
      </c>
      <c r="K40" s="10"/>
      <c r="L40" s="10"/>
      <c r="M40" s="10"/>
      <c r="N40" s="10"/>
      <c r="O40" s="10"/>
      <c r="P40" s="10"/>
    </row>
    <row r="41" spans="1:16" ht="39" customHeight="1" x14ac:dyDescent="0.2">
      <c r="A41" s="10"/>
      <c r="B41" s="23"/>
      <c r="C41" s="1195" t="s">
        <v>551</v>
      </c>
      <c r="D41" s="1196"/>
      <c r="E41" s="1197"/>
      <c r="F41" s="24">
        <v>0.04</v>
      </c>
      <c r="G41" s="25">
        <v>0.04</v>
      </c>
      <c r="H41" s="25">
        <v>0.04</v>
      </c>
      <c r="I41" s="25">
        <v>0.04</v>
      </c>
      <c r="J41" s="26">
        <v>0</v>
      </c>
      <c r="K41" s="10"/>
      <c r="L41" s="10"/>
      <c r="M41" s="10"/>
      <c r="N41" s="10"/>
      <c r="O41" s="10"/>
      <c r="P41" s="10"/>
    </row>
    <row r="42" spans="1:16" ht="39" customHeight="1" x14ac:dyDescent="0.2">
      <c r="A42" s="10"/>
      <c r="B42" s="27"/>
      <c r="C42" s="1195" t="s">
        <v>552</v>
      </c>
      <c r="D42" s="1196"/>
      <c r="E42" s="1197"/>
      <c r="F42" s="24" t="s">
        <v>495</v>
      </c>
      <c r="G42" s="25" t="s">
        <v>495</v>
      </c>
      <c r="H42" s="25" t="s">
        <v>495</v>
      </c>
      <c r="I42" s="25" t="s">
        <v>495</v>
      </c>
      <c r="J42" s="26" t="s">
        <v>495</v>
      </c>
      <c r="K42" s="10"/>
      <c r="L42" s="10"/>
      <c r="M42" s="10"/>
      <c r="N42" s="10"/>
      <c r="O42" s="10"/>
      <c r="P42" s="10"/>
    </row>
    <row r="43" spans="1:16" ht="39" customHeight="1" thickBot="1" x14ac:dyDescent="0.25">
      <c r="A43" s="10"/>
      <c r="B43" s="28"/>
      <c r="C43" s="1198" t="s">
        <v>553</v>
      </c>
      <c r="D43" s="1199"/>
      <c r="E43" s="1200"/>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wuNK1aJSn1MAYng8qHVEHU/atjgtJOR2bk0tfkav5itpen8e/8QaWk0MYNL/pdvvDt8yXZMV5CIN3yCvqf5DvQ==" saltValue="z7jOZyaTM+/BiCQmlY+M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election activeCell="R60" sqref="R60"/>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535</v>
      </c>
      <c r="L44" s="44" t="s">
        <v>536</v>
      </c>
      <c r="M44" s="44" t="s">
        <v>537</v>
      </c>
      <c r="N44" s="44" t="s">
        <v>538</v>
      </c>
      <c r="O44" s="45" t="s">
        <v>539</v>
      </c>
      <c r="P44" s="36"/>
      <c r="Q44" s="36"/>
      <c r="R44" s="36"/>
      <c r="S44" s="36"/>
      <c r="T44" s="36"/>
      <c r="U44" s="36"/>
    </row>
    <row r="45" spans="1:21" ht="30.75" customHeight="1" x14ac:dyDescent="0.2">
      <c r="A45" s="36"/>
      <c r="B45" s="1221" t="s">
        <v>9</v>
      </c>
      <c r="C45" s="1222"/>
      <c r="D45" s="46"/>
      <c r="E45" s="1227" t="s">
        <v>10</v>
      </c>
      <c r="F45" s="1227"/>
      <c r="G45" s="1227"/>
      <c r="H45" s="1227"/>
      <c r="I45" s="1227"/>
      <c r="J45" s="1228"/>
      <c r="K45" s="47">
        <v>104596</v>
      </c>
      <c r="L45" s="48">
        <v>98997</v>
      </c>
      <c r="M45" s="48">
        <v>97686</v>
      </c>
      <c r="N45" s="48">
        <v>83889</v>
      </c>
      <c r="O45" s="49">
        <v>85084</v>
      </c>
      <c r="P45" s="36"/>
      <c r="Q45" s="36"/>
      <c r="R45" s="36"/>
      <c r="S45" s="36"/>
      <c r="T45" s="36"/>
      <c r="U45" s="36"/>
    </row>
    <row r="46" spans="1:21" ht="30.75" customHeight="1" x14ac:dyDescent="0.2">
      <c r="A46" s="36"/>
      <c r="B46" s="1223"/>
      <c r="C46" s="1224"/>
      <c r="D46" s="50"/>
      <c r="E46" s="1205" t="s">
        <v>11</v>
      </c>
      <c r="F46" s="1205"/>
      <c r="G46" s="1205"/>
      <c r="H46" s="1205"/>
      <c r="I46" s="1205"/>
      <c r="J46" s="1206"/>
      <c r="K46" s="51">
        <v>8505</v>
      </c>
      <c r="L46" s="52">
        <v>8092</v>
      </c>
      <c r="M46" s="52">
        <v>8050</v>
      </c>
      <c r="N46" s="52">
        <v>7490</v>
      </c>
      <c r="O46" s="53">
        <v>5936</v>
      </c>
      <c r="P46" s="36"/>
      <c r="Q46" s="36"/>
      <c r="R46" s="36"/>
      <c r="S46" s="36"/>
      <c r="T46" s="36"/>
      <c r="U46" s="36"/>
    </row>
    <row r="47" spans="1:21" ht="30.75" customHeight="1" x14ac:dyDescent="0.2">
      <c r="A47" s="36"/>
      <c r="B47" s="1223"/>
      <c r="C47" s="1224"/>
      <c r="D47" s="50"/>
      <c r="E47" s="1205" t="s">
        <v>12</v>
      </c>
      <c r="F47" s="1205"/>
      <c r="G47" s="1205"/>
      <c r="H47" s="1205"/>
      <c r="I47" s="1205"/>
      <c r="J47" s="1206"/>
      <c r="K47" s="51">
        <v>58695</v>
      </c>
      <c r="L47" s="52">
        <v>62266</v>
      </c>
      <c r="M47" s="52">
        <v>64080</v>
      </c>
      <c r="N47" s="52">
        <v>65534</v>
      </c>
      <c r="O47" s="53">
        <v>69776</v>
      </c>
      <c r="P47" s="36"/>
      <c r="Q47" s="36"/>
      <c r="R47" s="36"/>
      <c r="S47" s="36"/>
      <c r="T47" s="36"/>
      <c r="U47" s="36"/>
    </row>
    <row r="48" spans="1:21" ht="30.75" customHeight="1" x14ac:dyDescent="0.2">
      <c r="A48" s="36"/>
      <c r="B48" s="1223"/>
      <c r="C48" s="1224"/>
      <c r="D48" s="50"/>
      <c r="E48" s="1205" t="s">
        <v>13</v>
      </c>
      <c r="F48" s="1205"/>
      <c r="G48" s="1205"/>
      <c r="H48" s="1205"/>
      <c r="I48" s="1205"/>
      <c r="J48" s="1206"/>
      <c r="K48" s="51">
        <v>2790</v>
      </c>
      <c r="L48" s="52">
        <v>2753</v>
      </c>
      <c r="M48" s="52">
        <v>2510</v>
      </c>
      <c r="N48" s="52">
        <v>2597</v>
      </c>
      <c r="O48" s="53">
        <v>3288</v>
      </c>
      <c r="P48" s="36"/>
      <c r="Q48" s="36"/>
      <c r="R48" s="36"/>
      <c r="S48" s="36"/>
      <c r="T48" s="36"/>
      <c r="U48" s="36"/>
    </row>
    <row r="49" spans="1:21" ht="30.75" customHeight="1" x14ac:dyDescent="0.2">
      <c r="A49" s="36"/>
      <c r="B49" s="1223"/>
      <c r="C49" s="1224"/>
      <c r="D49" s="50"/>
      <c r="E49" s="1205" t="s">
        <v>14</v>
      </c>
      <c r="F49" s="1205"/>
      <c r="G49" s="1205"/>
      <c r="H49" s="1205"/>
      <c r="I49" s="1205"/>
      <c r="J49" s="1206"/>
      <c r="K49" s="51" t="s">
        <v>495</v>
      </c>
      <c r="L49" s="52" t="s">
        <v>495</v>
      </c>
      <c r="M49" s="52" t="s">
        <v>495</v>
      </c>
      <c r="N49" s="52" t="s">
        <v>495</v>
      </c>
      <c r="O49" s="53" t="s">
        <v>495</v>
      </c>
      <c r="P49" s="36"/>
      <c r="Q49" s="36"/>
      <c r="R49" s="36"/>
      <c r="S49" s="36"/>
      <c r="T49" s="36"/>
      <c r="U49" s="36"/>
    </row>
    <row r="50" spans="1:21" ht="30.75" customHeight="1" x14ac:dyDescent="0.2">
      <c r="A50" s="36"/>
      <c r="B50" s="1223"/>
      <c r="C50" s="1224"/>
      <c r="D50" s="50"/>
      <c r="E50" s="1205" t="s">
        <v>15</v>
      </c>
      <c r="F50" s="1205"/>
      <c r="G50" s="1205"/>
      <c r="H50" s="1205"/>
      <c r="I50" s="1205"/>
      <c r="J50" s="1206"/>
      <c r="K50" s="51">
        <v>1717</v>
      </c>
      <c r="L50" s="52">
        <v>174</v>
      </c>
      <c r="M50" s="52">
        <v>527</v>
      </c>
      <c r="N50" s="52">
        <v>629</v>
      </c>
      <c r="O50" s="53">
        <v>393</v>
      </c>
      <c r="P50" s="36"/>
      <c r="Q50" s="36"/>
      <c r="R50" s="36"/>
      <c r="S50" s="36"/>
      <c r="T50" s="36"/>
      <c r="U50" s="36"/>
    </row>
    <row r="51" spans="1:21" ht="30.75" customHeight="1" x14ac:dyDescent="0.2">
      <c r="A51" s="36"/>
      <c r="B51" s="1225"/>
      <c r="C51" s="1226"/>
      <c r="D51" s="54"/>
      <c r="E51" s="1205" t="s">
        <v>16</v>
      </c>
      <c r="F51" s="1205"/>
      <c r="G51" s="1205"/>
      <c r="H51" s="1205"/>
      <c r="I51" s="1205"/>
      <c r="J51" s="1206"/>
      <c r="K51" s="51" t="s">
        <v>495</v>
      </c>
      <c r="L51" s="52" t="s">
        <v>495</v>
      </c>
      <c r="M51" s="52" t="s">
        <v>495</v>
      </c>
      <c r="N51" s="52" t="s">
        <v>495</v>
      </c>
      <c r="O51" s="53" t="s">
        <v>495</v>
      </c>
      <c r="P51" s="36"/>
      <c r="Q51" s="36"/>
      <c r="R51" s="36"/>
      <c r="S51" s="36"/>
      <c r="T51" s="36"/>
      <c r="U51" s="36"/>
    </row>
    <row r="52" spans="1:21" ht="30.75" customHeight="1" x14ac:dyDescent="0.2">
      <c r="A52" s="36"/>
      <c r="B52" s="1203" t="s">
        <v>17</v>
      </c>
      <c r="C52" s="1204"/>
      <c r="D52" s="54"/>
      <c r="E52" s="1205" t="s">
        <v>18</v>
      </c>
      <c r="F52" s="1205"/>
      <c r="G52" s="1205"/>
      <c r="H52" s="1205"/>
      <c r="I52" s="1205"/>
      <c r="J52" s="1206"/>
      <c r="K52" s="51">
        <v>101348</v>
      </c>
      <c r="L52" s="52">
        <v>102892</v>
      </c>
      <c r="M52" s="52">
        <v>103300</v>
      </c>
      <c r="N52" s="52">
        <v>100319</v>
      </c>
      <c r="O52" s="53">
        <v>98096</v>
      </c>
      <c r="P52" s="36"/>
      <c r="Q52" s="36"/>
      <c r="R52" s="36"/>
      <c r="S52" s="36"/>
      <c r="T52" s="36"/>
      <c r="U52" s="36"/>
    </row>
    <row r="53" spans="1:21" ht="30.75" customHeight="1" thickBot="1" x14ac:dyDescent="0.25">
      <c r="A53" s="36"/>
      <c r="B53" s="1207" t="s">
        <v>19</v>
      </c>
      <c r="C53" s="1208"/>
      <c r="D53" s="55"/>
      <c r="E53" s="1209" t="s">
        <v>20</v>
      </c>
      <c r="F53" s="1209"/>
      <c r="G53" s="1209"/>
      <c r="H53" s="1209"/>
      <c r="I53" s="1209"/>
      <c r="J53" s="1210"/>
      <c r="K53" s="56">
        <v>74955</v>
      </c>
      <c r="L53" s="57">
        <v>69390</v>
      </c>
      <c r="M53" s="57">
        <v>69553</v>
      </c>
      <c r="N53" s="57">
        <v>59820</v>
      </c>
      <c r="O53" s="58">
        <v>66381</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554</v>
      </c>
      <c r="P54" s="36"/>
      <c r="Q54" s="36"/>
      <c r="R54" s="36"/>
      <c r="S54" s="36"/>
      <c r="T54" s="36"/>
      <c r="U54" s="36"/>
    </row>
    <row r="55" spans="1:21" ht="30.75" customHeight="1" thickBot="1" x14ac:dyDescent="0.3">
      <c r="A55" s="36"/>
      <c r="B55" s="61"/>
      <c r="C55" s="62"/>
      <c r="D55" s="62"/>
      <c r="E55" s="63"/>
      <c r="F55" s="63"/>
      <c r="G55" s="63"/>
      <c r="H55" s="63"/>
      <c r="I55" s="63"/>
      <c r="J55" s="64" t="s">
        <v>2</v>
      </c>
      <c r="K55" s="65" t="s">
        <v>555</v>
      </c>
      <c r="L55" s="66" t="s">
        <v>556</v>
      </c>
      <c r="M55" s="66" t="s">
        <v>557</v>
      </c>
      <c r="N55" s="66" t="s">
        <v>558</v>
      </c>
      <c r="O55" s="67" t="s">
        <v>559</v>
      </c>
      <c r="P55" s="36"/>
      <c r="Q55" s="36"/>
      <c r="R55" s="36"/>
      <c r="S55" s="36"/>
      <c r="T55" s="36"/>
      <c r="U55" s="36"/>
    </row>
    <row r="56" spans="1:21" ht="30.75" customHeight="1" x14ac:dyDescent="0.2">
      <c r="A56" s="36"/>
      <c r="B56" s="1211" t="s">
        <v>22</v>
      </c>
      <c r="C56" s="1212"/>
      <c r="D56" s="1215" t="s">
        <v>23</v>
      </c>
      <c r="E56" s="1216"/>
      <c r="F56" s="1216"/>
      <c r="G56" s="1216"/>
      <c r="H56" s="1216"/>
      <c r="I56" s="1216"/>
      <c r="J56" s="1217"/>
      <c r="K56" s="68">
        <v>183479</v>
      </c>
      <c r="L56" s="68">
        <v>203124</v>
      </c>
      <c r="M56" s="68">
        <v>210224</v>
      </c>
      <c r="N56" s="69">
        <v>231255</v>
      </c>
      <c r="O56" s="69">
        <v>254696</v>
      </c>
      <c r="P56" s="36"/>
      <c r="Q56" s="36"/>
      <c r="R56" s="36"/>
      <c r="S56" s="36"/>
      <c r="T56" s="36"/>
      <c r="U56" s="36"/>
    </row>
    <row r="57" spans="1:21" ht="30.75" customHeight="1" thickBot="1" x14ac:dyDescent="0.25">
      <c r="A57" s="36"/>
      <c r="B57" s="1213"/>
      <c r="C57" s="1214"/>
      <c r="D57" s="1218" t="s">
        <v>24</v>
      </c>
      <c r="E57" s="1219"/>
      <c r="F57" s="1219"/>
      <c r="G57" s="1219"/>
      <c r="H57" s="1219"/>
      <c r="I57" s="1219"/>
      <c r="J57" s="1220"/>
      <c r="K57" s="70">
        <v>255556</v>
      </c>
      <c r="L57" s="70">
        <v>256302</v>
      </c>
      <c r="M57" s="70">
        <v>267537</v>
      </c>
      <c r="N57" s="71">
        <v>279542</v>
      </c>
      <c r="O57" s="71">
        <v>295141</v>
      </c>
      <c r="P57" s="36"/>
      <c r="Q57" s="36"/>
      <c r="R57" s="36"/>
      <c r="S57" s="36"/>
      <c r="T57" s="36"/>
      <c r="U57" s="36"/>
    </row>
    <row r="58" spans="1:21" ht="17.25" customHeight="1" x14ac:dyDescent="0.2">
      <c r="A58" s="36"/>
      <c r="B58" s="72"/>
      <c r="C58" s="72"/>
      <c r="D58" s="73" t="s">
        <v>25</v>
      </c>
      <c r="E58" s="73"/>
      <c r="F58" s="73"/>
      <c r="G58" s="73"/>
      <c r="H58" s="73"/>
      <c r="I58" s="73"/>
      <c r="J58" s="73"/>
      <c r="K58" s="74"/>
      <c r="L58" s="74"/>
      <c r="M58" s="74"/>
      <c r="N58" s="74"/>
      <c r="O58" s="74"/>
      <c r="P58" s="36"/>
      <c r="Q58" s="36"/>
      <c r="R58" s="36"/>
      <c r="S58" s="36"/>
      <c r="T58" s="36"/>
      <c r="U58" s="36"/>
    </row>
    <row r="59" spans="1:21" ht="17.25" customHeight="1" x14ac:dyDescent="0.2">
      <c r="A59" s="36"/>
      <c r="B59" s="72"/>
      <c r="C59" s="72"/>
      <c r="D59" s="73" t="s">
        <v>26</v>
      </c>
      <c r="E59" s="73"/>
      <c r="F59" s="73"/>
      <c r="G59" s="73"/>
      <c r="H59" s="73"/>
      <c r="I59" s="73"/>
      <c r="J59" s="73"/>
      <c r="K59" s="74"/>
      <c r="L59" s="74"/>
      <c r="M59" s="74"/>
      <c r="N59" s="74"/>
      <c r="O59" s="74"/>
      <c r="P59" s="36"/>
      <c r="Q59" s="36"/>
      <c r="R59" s="36"/>
      <c r="S59" s="36"/>
      <c r="T59" s="36"/>
      <c r="U59" s="36"/>
    </row>
    <row r="60" spans="1:21" ht="24" customHeight="1" x14ac:dyDescent="0.25">
      <c r="A60" s="36"/>
      <c r="B60" s="75"/>
      <c r="C60" s="36"/>
      <c r="D60" s="36"/>
      <c r="E60" s="36"/>
      <c r="F60" s="36"/>
      <c r="G60" s="36"/>
      <c r="H60" s="36"/>
      <c r="I60" s="36"/>
      <c r="J60" s="36"/>
      <c r="K60" s="36"/>
      <c r="L60" s="36"/>
      <c r="M60" s="36"/>
      <c r="N60" s="36"/>
      <c r="O60" s="36"/>
      <c r="P60" s="36"/>
      <c r="Q60" s="36"/>
      <c r="R60" s="36"/>
      <c r="S60" s="36"/>
      <c r="T60" s="36"/>
      <c r="U60" s="36"/>
    </row>
  </sheetData>
  <sheetProtection algorithmName="SHA-512" hashValue="Hz6akcmrMUjG20pN6Y1tCy35AV7c3oC3uPXlCi6CP886FJSoWWe3D+UDs1VJ6P9sH6s9vZd0yvVibRjWEJ1tbQ==" saltValue="GlBTh9A970WEDyW2pZD9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70" zoomScaleNormal="70" zoomScaleSheetLayoutView="100" workbookViewId="0">
      <selection activeCell="DF33" sqref="DF33"/>
    </sheetView>
  </sheetViews>
  <sheetFormatPr defaultColWidth="0" defaultRowHeight="13.5" customHeight="1" zeroHeight="1" x14ac:dyDescent="0.2"/>
  <cols>
    <col min="1" max="1" width="6.6328125" style="76" customWidth="1"/>
    <col min="2" max="3" width="12.6328125" style="76" customWidth="1"/>
    <col min="4" max="4" width="11.6328125" style="76" customWidth="1"/>
    <col min="5" max="8" width="10.36328125" style="76" customWidth="1"/>
    <col min="9" max="13" width="16.36328125" style="76" customWidth="1"/>
    <col min="14" max="19" width="12.6328125" style="76" customWidth="1"/>
    <col min="20" max="16384" width="0" style="7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7" t="s">
        <v>7</v>
      </c>
    </row>
    <row r="40" spans="2:13" ht="27.75" customHeight="1" thickBot="1" x14ac:dyDescent="0.3">
      <c r="B40" s="78" t="s">
        <v>8</v>
      </c>
      <c r="C40" s="79"/>
      <c r="D40" s="79"/>
      <c r="E40" s="80"/>
      <c r="F40" s="80"/>
      <c r="G40" s="80"/>
      <c r="H40" s="81" t="s">
        <v>2</v>
      </c>
      <c r="I40" s="382" t="s">
        <v>535</v>
      </c>
      <c r="J40" s="383" t="s">
        <v>536</v>
      </c>
      <c r="K40" s="383" t="s">
        <v>537</v>
      </c>
      <c r="L40" s="383" t="s">
        <v>538</v>
      </c>
      <c r="M40" s="384" t="s">
        <v>539</v>
      </c>
    </row>
    <row r="41" spans="2:13" ht="27.75" customHeight="1" x14ac:dyDescent="0.2">
      <c r="B41" s="1241" t="s">
        <v>27</v>
      </c>
      <c r="C41" s="1242"/>
      <c r="D41" s="82"/>
      <c r="E41" s="1243" t="s">
        <v>28</v>
      </c>
      <c r="F41" s="1243"/>
      <c r="G41" s="1243"/>
      <c r="H41" s="1244"/>
      <c r="I41" s="385">
        <v>2350817</v>
      </c>
      <c r="J41" s="386">
        <v>2328352</v>
      </c>
      <c r="K41" s="386">
        <v>2315474</v>
      </c>
      <c r="L41" s="386">
        <v>2328041</v>
      </c>
      <c r="M41" s="387">
        <v>2349084</v>
      </c>
    </row>
    <row r="42" spans="2:13" ht="27.75" customHeight="1" x14ac:dyDescent="0.2">
      <c r="B42" s="1231"/>
      <c r="C42" s="1232"/>
      <c r="D42" s="83"/>
      <c r="E42" s="1235" t="s">
        <v>29</v>
      </c>
      <c r="F42" s="1235"/>
      <c r="G42" s="1235"/>
      <c r="H42" s="1236"/>
      <c r="I42" s="388">
        <v>3713</v>
      </c>
      <c r="J42" s="389">
        <v>3564</v>
      </c>
      <c r="K42" s="389">
        <v>2797</v>
      </c>
      <c r="L42" s="389">
        <v>2214</v>
      </c>
      <c r="M42" s="390">
        <v>2430</v>
      </c>
    </row>
    <row r="43" spans="2:13" ht="27.75" customHeight="1" x14ac:dyDescent="0.2">
      <c r="B43" s="1231"/>
      <c r="C43" s="1232"/>
      <c r="D43" s="83"/>
      <c r="E43" s="1235" t="s">
        <v>30</v>
      </c>
      <c r="F43" s="1235"/>
      <c r="G43" s="1235"/>
      <c r="H43" s="1236"/>
      <c r="I43" s="388">
        <v>59070</v>
      </c>
      <c r="J43" s="389">
        <v>56953</v>
      </c>
      <c r="K43" s="389">
        <v>55113</v>
      </c>
      <c r="L43" s="389">
        <v>50148</v>
      </c>
      <c r="M43" s="390">
        <v>48843</v>
      </c>
    </row>
    <row r="44" spans="2:13" ht="27.75" customHeight="1" x14ac:dyDescent="0.2">
      <c r="B44" s="1231"/>
      <c r="C44" s="1232"/>
      <c r="D44" s="83"/>
      <c r="E44" s="1235" t="s">
        <v>31</v>
      </c>
      <c r="F44" s="1235"/>
      <c r="G44" s="1235"/>
      <c r="H44" s="1236"/>
      <c r="I44" s="388" t="s">
        <v>495</v>
      </c>
      <c r="J44" s="389" t="s">
        <v>495</v>
      </c>
      <c r="K44" s="389" t="s">
        <v>495</v>
      </c>
      <c r="L44" s="389" t="s">
        <v>495</v>
      </c>
      <c r="M44" s="390" t="s">
        <v>495</v>
      </c>
    </row>
    <row r="45" spans="2:13" ht="27.75" customHeight="1" x14ac:dyDescent="0.2">
      <c r="B45" s="1231"/>
      <c r="C45" s="1232"/>
      <c r="D45" s="83"/>
      <c r="E45" s="1235" t="s">
        <v>32</v>
      </c>
      <c r="F45" s="1235"/>
      <c r="G45" s="1235"/>
      <c r="H45" s="1236"/>
      <c r="I45" s="388">
        <v>239702</v>
      </c>
      <c r="J45" s="389">
        <v>230099</v>
      </c>
      <c r="K45" s="389">
        <v>187414</v>
      </c>
      <c r="L45" s="389">
        <v>168890</v>
      </c>
      <c r="M45" s="390">
        <v>165701</v>
      </c>
    </row>
    <row r="46" spans="2:13" ht="27.75" customHeight="1" x14ac:dyDescent="0.2">
      <c r="B46" s="1231"/>
      <c r="C46" s="1232"/>
      <c r="D46" s="84"/>
      <c r="E46" s="1245" t="s">
        <v>33</v>
      </c>
      <c r="F46" s="1245"/>
      <c r="G46" s="1245"/>
      <c r="H46" s="1246"/>
      <c r="I46" s="388">
        <v>1403</v>
      </c>
      <c r="J46" s="389">
        <v>5943</v>
      </c>
      <c r="K46" s="389">
        <v>5156</v>
      </c>
      <c r="L46" s="389">
        <v>4872</v>
      </c>
      <c r="M46" s="390">
        <v>1839</v>
      </c>
    </row>
    <row r="47" spans="2:13" ht="27.75" customHeight="1" x14ac:dyDescent="0.2">
      <c r="B47" s="1231"/>
      <c r="C47" s="1232"/>
      <c r="D47" s="85"/>
      <c r="E47" s="1247" t="s">
        <v>34</v>
      </c>
      <c r="F47" s="1248"/>
      <c r="G47" s="1248"/>
      <c r="H47" s="1249"/>
      <c r="I47" s="388" t="s">
        <v>495</v>
      </c>
      <c r="J47" s="389" t="s">
        <v>495</v>
      </c>
      <c r="K47" s="389" t="s">
        <v>495</v>
      </c>
      <c r="L47" s="389" t="s">
        <v>495</v>
      </c>
      <c r="M47" s="390" t="s">
        <v>495</v>
      </c>
    </row>
    <row r="48" spans="2:13" ht="27.75" customHeight="1" x14ac:dyDescent="0.2">
      <c r="B48" s="1231"/>
      <c r="C48" s="1232"/>
      <c r="D48" s="83"/>
      <c r="E48" s="1235" t="s">
        <v>35</v>
      </c>
      <c r="F48" s="1235"/>
      <c r="G48" s="1235"/>
      <c r="H48" s="1236"/>
      <c r="I48" s="388" t="s">
        <v>495</v>
      </c>
      <c r="J48" s="389" t="s">
        <v>495</v>
      </c>
      <c r="K48" s="389" t="s">
        <v>495</v>
      </c>
      <c r="L48" s="389" t="s">
        <v>495</v>
      </c>
      <c r="M48" s="390" t="s">
        <v>495</v>
      </c>
    </row>
    <row r="49" spans="2:13" ht="27.75" customHeight="1" x14ac:dyDescent="0.2">
      <c r="B49" s="1233"/>
      <c r="C49" s="1234"/>
      <c r="D49" s="83"/>
      <c r="E49" s="1235" t="s">
        <v>36</v>
      </c>
      <c r="F49" s="1235"/>
      <c r="G49" s="1235"/>
      <c r="H49" s="1236"/>
      <c r="I49" s="388" t="s">
        <v>495</v>
      </c>
      <c r="J49" s="389" t="s">
        <v>495</v>
      </c>
      <c r="K49" s="389" t="s">
        <v>495</v>
      </c>
      <c r="L49" s="389" t="s">
        <v>495</v>
      </c>
      <c r="M49" s="390" t="s">
        <v>495</v>
      </c>
    </row>
    <row r="50" spans="2:13" ht="27.75" customHeight="1" x14ac:dyDescent="0.2">
      <c r="B50" s="1229" t="s">
        <v>37</v>
      </c>
      <c r="C50" s="1230"/>
      <c r="D50" s="86"/>
      <c r="E50" s="1235" t="s">
        <v>38</v>
      </c>
      <c r="F50" s="1235"/>
      <c r="G50" s="1235"/>
      <c r="H50" s="1236"/>
      <c r="I50" s="388">
        <v>312804</v>
      </c>
      <c r="J50" s="389">
        <v>316917</v>
      </c>
      <c r="K50" s="389">
        <v>337467</v>
      </c>
      <c r="L50" s="389">
        <v>357945</v>
      </c>
      <c r="M50" s="390">
        <v>369804</v>
      </c>
    </row>
    <row r="51" spans="2:13" ht="27.75" customHeight="1" x14ac:dyDescent="0.2">
      <c r="B51" s="1231"/>
      <c r="C51" s="1232"/>
      <c r="D51" s="83"/>
      <c r="E51" s="1235" t="s">
        <v>39</v>
      </c>
      <c r="F51" s="1235"/>
      <c r="G51" s="1235"/>
      <c r="H51" s="1236"/>
      <c r="I51" s="388">
        <v>27675</v>
      </c>
      <c r="J51" s="389">
        <v>26117</v>
      </c>
      <c r="K51" s="389">
        <v>23276</v>
      </c>
      <c r="L51" s="389">
        <v>29012</v>
      </c>
      <c r="M51" s="390">
        <v>27765</v>
      </c>
    </row>
    <row r="52" spans="2:13" ht="27.75" customHeight="1" x14ac:dyDescent="0.2">
      <c r="B52" s="1233"/>
      <c r="C52" s="1234"/>
      <c r="D52" s="83"/>
      <c r="E52" s="1235" t="s">
        <v>40</v>
      </c>
      <c r="F52" s="1235"/>
      <c r="G52" s="1235"/>
      <c r="H52" s="1236"/>
      <c r="I52" s="388">
        <v>1153644</v>
      </c>
      <c r="J52" s="389">
        <v>1135306</v>
      </c>
      <c r="K52" s="389">
        <v>1120330</v>
      </c>
      <c r="L52" s="389">
        <v>1128578</v>
      </c>
      <c r="M52" s="390">
        <v>1118298</v>
      </c>
    </row>
    <row r="53" spans="2:13" ht="27.75" customHeight="1" thickBot="1" x14ac:dyDescent="0.25">
      <c r="B53" s="1237" t="s">
        <v>41</v>
      </c>
      <c r="C53" s="1238"/>
      <c r="D53" s="87"/>
      <c r="E53" s="1239" t="s">
        <v>42</v>
      </c>
      <c r="F53" s="1239"/>
      <c r="G53" s="1239"/>
      <c r="H53" s="1240"/>
      <c r="I53" s="391">
        <v>1160582</v>
      </c>
      <c r="J53" s="392">
        <v>1146571</v>
      </c>
      <c r="K53" s="392">
        <v>1084881</v>
      </c>
      <c r="L53" s="392">
        <v>1038630</v>
      </c>
      <c r="M53" s="393">
        <v>1052031</v>
      </c>
    </row>
    <row r="54" spans="2:13" ht="27.75" customHeight="1" x14ac:dyDescent="0.2">
      <c r="B54" s="88"/>
      <c r="C54" s="88"/>
      <c r="D54" s="88"/>
      <c r="E54" s="89"/>
      <c r="F54" s="89"/>
      <c r="G54" s="89"/>
      <c r="H54" s="89"/>
      <c r="I54" s="90"/>
      <c r="J54" s="90"/>
      <c r="K54" s="90"/>
      <c r="L54" s="90"/>
      <c r="M54" s="9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nRWBZ2dj2foFD3NJsMKvlrvjp4T1R3+vY7adyBaGTYYQYPWycfrTck33heXwriyOHtXbTDOInZ7DWBdZ3WEyg==" saltValue="VrbzN/1ivL39gdPrhEFA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55" zoomScaleNormal="55" zoomScaleSheetLayoutView="100" workbookViewId="0">
      <selection activeCell="C58" sqref="C58:E58"/>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1" t="s">
        <v>43</v>
      </c>
    </row>
    <row r="54" spans="2:8" ht="29.25" customHeight="1" thickBot="1" x14ac:dyDescent="0.35">
      <c r="B54" s="92" t="s">
        <v>1</v>
      </c>
      <c r="C54" s="93"/>
      <c r="D54" s="93"/>
      <c r="E54" s="94" t="s">
        <v>2</v>
      </c>
      <c r="F54" s="95" t="s">
        <v>537</v>
      </c>
      <c r="G54" s="95" t="s">
        <v>538</v>
      </c>
      <c r="H54" s="96" t="s">
        <v>539</v>
      </c>
    </row>
    <row r="55" spans="2:8" ht="52.5" customHeight="1" x14ac:dyDescent="0.2">
      <c r="B55" s="97"/>
      <c r="C55" s="1258" t="s">
        <v>44</v>
      </c>
      <c r="D55" s="1258"/>
      <c r="E55" s="1259"/>
      <c r="F55" s="98">
        <v>26683</v>
      </c>
      <c r="G55" s="98">
        <v>22790</v>
      </c>
      <c r="H55" s="99">
        <v>11166</v>
      </c>
    </row>
    <row r="56" spans="2:8" ht="52.5" customHeight="1" x14ac:dyDescent="0.2">
      <c r="B56" s="100"/>
      <c r="C56" s="1260" t="s">
        <v>45</v>
      </c>
      <c r="D56" s="1260"/>
      <c r="E56" s="1261"/>
      <c r="F56" s="101">
        <v>19019</v>
      </c>
      <c r="G56" s="101">
        <v>19089</v>
      </c>
      <c r="H56" s="102">
        <v>19176</v>
      </c>
    </row>
    <row r="57" spans="2:8" ht="53.25" customHeight="1" x14ac:dyDescent="0.2">
      <c r="B57" s="100"/>
      <c r="C57" s="1262" t="s">
        <v>46</v>
      </c>
      <c r="D57" s="1262"/>
      <c r="E57" s="1263"/>
      <c r="F57" s="103">
        <v>92555</v>
      </c>
      <c r="G57" s="103">
        <v>92992</v>
      </c>
      <c r="H57" s="104">
        <v>92761</v>
      </c>
    </row>
    <row r="58" spans="2:8" ht="45.75" customHeight="1" x14ac:dyDescent="0.2">
      <c r="B58" s="105"/>
      <c r="C58" s="1250" t="s">
        <v>45</v>
      </c>
      <c r="D58" s="1251"/>
      <c r="E58" s="1252"/>
      <c r="F58" s="106">
        <v>39107</v>
      </c>
      <c r="G58" s="106">
        <v>36987</v>
      </c>
      <c r="H58" s="107">
        <v>34787</v>
      </c>
    </row>
    <row r="59" spans="2:8" ht="45.75" customHeight="1" x14ac:dyDescent="0.2">
      <c r="B59" s="105"/>
      <c r="C59" s="1250" t="s">
        <v>592</v>
      </c>
      <c r="D59" s="1251"/>
      <c r="E59" s="1252"/>
      <c r="F59" s="106">
        <v>15568</v>
      </c>
      <c r="G59" s="106">
        <v>15569</v>
      </c>
      <c r="H59" s="107">
        <v>15571</v>
      </c>
    </row>
    <row r="60" spans="2:8" ht="45.75" customHeight="1" x14ac:dyDescent="0.2">
      <c r="B60" s="105"/>
      <c r="C60" s="1250" t="s">
        <v>593</v>
      </c>
      <c r="D60" s="1251"/>
      <c r="E60" s="1252"/>
      <c r="F60" s="106">
        <v>9486</v>
      </c>
      <c r="G60" s="106">
        <v>10629</v>
      </c>
      <c r="H60" s="107">
        <v>10503</v>
      </c>
    </row>
    <row r="61" spans="2:8" ht="45.75" customHeight="1" x14ac:dyDescent="0.2">
      <c r="B61" s="105"/>
      <c r="C61" s="1250" t="s">
        <v>594</v>
      </c>
      <c r="D61" s="1251"/>
      <c r="E61" s="1252"/>
      <c r="F61" s="106">
        <v>7255</v>
      </c>
      <c r="G61" s="106">
        <v>7707</v>
      </c>
      <c r="H61" s="107">
        <v>8045</v>
      </c>
    </row>
    <row r="62" spans="2:8" ht="45.75" customHeight="1" thickBot="1" x14ac:dyDescent="0.25">
      <c r="B62" s="108"/>
      <c r="C62" s="1253" t="s">
        <v>595</v>
      </c>
      <c r="D62" s="1254"/>
      <c r="E62" s="1255"/>
      <c r="F62" s="109">
        <v>4957</v>
      </c>
      <c r="G62" s="109">
        <v>4958</v>
      </c>
      <c r="H62" s="110">
        <v>4958</v>
      </c>
    </row>
    <row r="63" spans="2:8" ht="52.5" customHeight="1" thickBot="1" x14ac:dyDescent="0.25">
      <c r="B63" s="111"/>
      <c r="C63" s="1256" t="s">
        <v>47</v>
      </c>
      <c r="D63" s="1256"/>
      <c r="E63" s="1257"/>
      <c r="F63" s="112">
        <v>138257</v>
      </c>
      <c r="G63" s="112">
        <v>134871</v>
      </c>
      <c r="H63" s="113">
        <v>123103</v>
      </c>
    </row>
    <row r="64" spans="2:8" ht="15" customHeight="1" x14ac:dyDescent="0.2"/>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50DC-2C31-42F8-961F-8E2A7AE852EF}">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394" customWidth="1"/>
    <col min="2" max="107" width="2.453125" style="394" customWidth="1"/>
    <col min="108" max="108" width="6.08984375" style="396" customWidth="1"/>
    <col min="109" max="109" width="5.90625" style="395" customWidth="1"/>
    <col min="110" max="110" width="19.08984375" style="394" hidden="1"/>
    <col min="111" max="115" width="12.6328125" style="394" hidden="1"/>
    <col min="116" max="349" width="8.6328125" style="394" hidden="1"/>
    <col min="350" max="355" width="14.90625" style="394" hidden="1"/>
    <col min="356" max="357" width="15.90625" style="394" hidden="1"/>
    <col min="358" max="363" width="16.08984375" style="394" hidden="1"/>
    <col min="364" max="364" width="6.08984375" style="394" hidden="1"/>
    <col min="365" max="365" width="3" style="394" hidden="1"/>
    <col min="366" max="605" width="8.6328125" style="394" hidden="1"/>
    <col min="606" max="611" width="14.90625" style="394" hidden="1"/>
    <col min="612" max="613" width="15.90625" style="394" hidden="1"/>
    <col min="614" max="619" width="16.08984375" style="394" hidden="1"/>
    <col min="620" max="620" width="6.08984375" style="394" hidden="1"/>
    <col min="621" max="621" width="3" style="394" hidden="1"/>
    <col min="622" max="861" width="8.6328125" style="394" hidden="1"/>
    <col min="862" max="867" width="14.90625" style="394" hidden="1"/>
    <col min="868" max="869" width="15.90625" style="394" hidden="1"/>
    <col min="870" max="875" width="16.08984375" style="394" hidden="1"/>
    <col min="876" max="876" width="6.08984375" style="394" hidden="1"/>
    <col min="877" max="877" width="3" style="394" hidden="1"/>
    <col min="878" max="1117" width="8.6328125" style="394" hidden="1"/>
    <col min="1118" max="1123" width="14.90625" style="394" hidden="1"/>
    <col min="1124" max="1125" width="15.90625" style="394" hidden="1"/>
    <col min="1126" max="1131" width="16.08984375" style="394" hidden="1"/>
    <col min="1132" max="1132" width="6.08984375" style="394" hidden="1"/>
    <col min="1133" max="1133" width="3" style="394" hidden="1"/>
    <col min="1134" max="1373" width="8.6328125" style="394" hidden="1"/>
    <col min="1374" max="1379" width="14.90625" style="394" hidden="1"/>
    <col min="1380" max="1381" width="15.90625" style="394" hidden="1"/>
    <col min="1382" max="1387" width="16.08984375" style="394" hidden="1"/>
    <col min="1388" max="1388" width="6.08984375" style="394" hidden="1"/>
    <col min="1389" max="1389" width="3" style="394" hidden="1"/>
    <col min="1390" max="1629" width="8.6328125" style="394" hidden="1"/>
    <col min="1630" max="1635" width="14.90625" style="394" hidden="1"/>
    <col min="1636" max="1637" width="15.90625" style="394" hidden="1"/>
    <col min="1638" max="1643" width="16.08984375" style="394" hidden="1"/>
    <col min="1644" max="1644" width="6.08984375" style="394" hidden="1"/>
    <col min="1645" max="1645" width="3" style="394" hidden="1"/>
    <col min="1646" max="1885" width="8.6328125" style="394" hidden="1"/>
    <col min="1886" max="1891" width="14.90625" style="394" hidden="1"/>
    <col min="1892" max="1893" width="15.90625" style="394" hidden="1"/>
    <col min="1894" max="1899" width="16.08984375" style="394" hidden="1"/>
    <col min="1900" max="1900" width="6.08984375" style="394" hidden="1"/>
    <col min="1901" max="1901" width="3" style="394" hidden="1"/>
    <col min="1902" max="2141" width="8.6328125" style="394" hidden="1"/>
    <col min="2142" max="2147" width="14.90625" style="394" hidden="1"/>
    <col min="2148" max="2149" width="15.90625" style="394" hidden="1"/>
    <col min="2150" max="2155" width="16.08984375" style="394" hidden="1"/>
    <col min="2156" max="2156" width="6.08984375" style="394" hidden="1"/>
    <col min="2157" max="2157" width="3" style="394" hidden="1"/>
    <col min="2158" max="2397" width="8.6328125" style="394" hidden="1"/>
    <col min="2398" max="2403" width="14.90625" style="394" hidden="1"/>
    <col min="2404" max="2405" width="15.90625" style="394" hidden="1"/>
    <col min="2406" max="2411" width="16.08984375" style="394" hidden="1"/>
    <col min="2412" max="2412" width="6.08984375" style="394" hidden="1"/>
    <col min="2413" max="2413" width="3" style="394" hidden="1"/>
    <col min="2414" max="2653" width="8.6328125" style="394" hidden="1"/>
    <col min="2654" max="2659" width="14.90625" style="394" hidden="1"/>
    <col min="2660" max="2661" width="15.90625" style="394" hidden="1"/>
    <col min="2662" max="2667" width="16.08984375" style="394" hidden="1"/>
    <col min="2668" max="2668" width="6.08984375" style="394" hidden="1"/>
    <col min="2669" max="2669" width="3" style="394" hidden="1"/>
    <col min="2670" max="2909" width="8.6328125" style="394" hidden="1"/>
    <col min="2910" max="2915" width="14.90625" style="394" hidden="1"/>
    <col min="2916" max="2917" width="15.90625" style="394" hidden="1"/>
    <col min="2918" max="2923" width="16.08984375" style="394" hidden="1"/>
    <col min="2924" max="2924" width="6.08984375" style="394" hidden="1"/>
    <col min="2925" max="2925" width="3" style="394" hidden="1"/>
    <col min="2926" max="3165" width="8.6328125" style="394" hidden="1"/>
    <col min="3166" max="3171" width="14.90625" style="394" hidden="1"/>
    <col min="3172" max="3173" width="15.90625" style="394" hidden="1"/>
    <col min="3174" max="3179" width="16.08984375" style="394" hidden="1"/>
    <col min="3180" max="3180" width="6.08984375" style="394" hidden="1"/>
    <col min="3181" max="3181" width="3" style="394" hidden="1"/>
    <col min="3182" max="3421" width="8.6328125" style="394" hidden="1"/>
    <col min="3422" max="3427" width="14.90625" style="394" hidden="1"/>
    <col min="3428" max="3429" width="15.90625" style="394" hidden="1"/>
    <col min="3430" max="3435" width="16.08984375" style="394" hidden="1"/>
    <col min="3436" max="3436" width="6.08984375" style="394" hidden="1"/>
    <col min="3437" max="3437" width="3" style="394" hidden="1"/>
    <col min="3438" max="3677" width="8.6328125" style="394" hidden="1"/>
    <col min="3678" max="3683" width="14.90625" style="394" hidden="1"/>
    <col min="3684" max="3685" width="15.90625" style="394" hidden="1"/>
    <col min="3686" max="3691" width="16.08984375" style="394" hidden="1"/>
    <col min="3692" max="3692" width="6.08984375" style="394" hidden="1"/>
    <col min="3693" max="3693" width="3" style="394" hidden="1"/>
    <col min="3694" max="3933" width="8.6328125" style="394" hidden="1"/>
    <col min="3934" max="3939" width="14.90625" style="394" hidden="1"/>
    <col min="3940" max="3941" width="15.90625" style="394" hidden="1"/>
    <col min="3942" max="3947" width="16.08984375" style="394" hidden="1"/>
    <col min="3948" max="3948" width="6.08984375" style="394" hidden="1"/>
    <col min="3949" max="3949" width="3" style="394" hidden="1"/>
    <col min="3950" max="4189" width="8.6328125" style="394" hidden="1"/>
    <col min="4190" max="4195" width="14.90625" style="394" hidden="1"/>
    <col min="4196" max="4197" width="15.90625" style="394" hidden="1"/>
    <col min="4198" max="4203" width="16.08984375" style="394" hidden="1"/>
    <col min="4204" max="4204" width="6.08984375" style="394" hidden="1"/>
    <col min="4205" max="4205" width="3" style="394" hidden="1"/>
    <col min="4206" max="4445" width="8.6328125" style="394" hidden="1"/>
    <col min="4446" max="4451" width="14.90625" style="394" hidden="1"/>
    <col min="4452" max="4453" width="15.90625" style="394" hidden="1"/>
    <col min="4454" max="4459" width="16.08984375" style="394" hidden="1"/>
    <col min="4460" max="4460" width="6.08984375" style="394" hidden="1"/>
    <col min="4461" max="4461" width="3" style="394" hidden="1"/>
    <col min="4462" max="4701" width="8.6328125" style="394" hidden="1"/>
    <col min="4702" max="4707" width="14.90625" style="394" hidden="1"/>
    <col min="4708" max="4709" width="15.90625" style="394" hidden="1"/>
    <col min="4710" max="4715" width="16.08984375" style="394" hidden="1"/>
    <col min="4716" max="4716" width="6.08984375" style="394" hidden="1"/>
    <col min="4717" max="4717" width="3" style="394" hidden="1"/>
    <col min="4718" max="4957" width="8.6328125" style="394" hidden="1"/>
    <col min="4958" max="4963" width="14.90625" style="394" hidden="1"/>
    <col min="4964" max="4965" width="15.90625" style="394" hidden="1"/>
    <col min="4966" max="4971" width="16.08984375" style="394" hidden="1"/>
    <col min="4972" max="4972" width="6.08984375" style="394" hidden="1"/>
    <col min="4973" max="4973" width="3" style="394" hidden="1"/>
    <col min="4974" max="5213" width="8.6328125" style="394" hidden="1"/>
    <col min="5214" max="5219" width="14.90625" style="394" hidden="1"/>
    <col min="5220" max="5221" width="15.90625" style="394" hidden="1"/>
    <col min="5222" max="5227" width="16.08984375" style="394" hidden="1"/>
    <col min="5228" max="5228" width="6.08984375" style="394" hidden="1"/>
    <col min="5229" max="5229" width="3" style="394" hidden="1"/>
    <col min="5230" max="5469" width="8.6328125" style="394" hidden="1"/>
    <col min="5470" max="5475" width="14.90625" style="394" hidden="1"/>
    <col min="5476" max="5477" width="15.90625" style="394" hidden="1"/>
    <col min="5478" max="5483" width="16.08984375" style="394" hidden="1"/>
    <col min="5484" max="5484" width="6.08984375" style="394" hidden="1"/>
    <col min="5485" max="5485" width="3" style="394" hidden="1"/>
    <col min="5486" max="5725" width="8.6328125" style="394" hidden="1"/>
    <col min="5726" max="5731" width="14.90625" style="394" hidden="1"/>
    <col min="5732" max="5733" width="15.90625" style="394" hidden="1"/>
    <col min="5734" max="5739" width="16.08984375" style="394" hidden="1"/>
    <col min="5740" max="5740" width="6.08984375" style="394" hidden="1"/>
    <col min="5741" max="5741" width="3" style="394" hidden="1"/>
    <col min="5742" max="5981" width="8.6328125" style="394" hidden="1"/>
    <col min="5982" max="5987" width="14.90625" style="394" hidden="1"/>
    <col min="5988" max="5989" width="15.90625" style="394" hidden="1"/>
    <col min="5990" max="5995" width="16.08984375" style="394" hidden="1"/>
    <col min="5996" max="5996" width="6.08984375" style="394" hidden="1"/>
    <col min="5997" max="5997" width="3" style="394" hidden="1"/>
    <col min="5998" max="6237" width="8.6328125" style="394" hidden="1"/>
    <col min="6238" max="6243" width="14.90625" style="394" hidden="1"/>
    <col min="6244" max="6245" width="15.90625" style="394" hidden="1"/>
    <col min="6246" max="6251" width="16.08984375" style="394" hidden="1"/>
    <col min="6252" max="6252" width="6.08984375" style="394" hidden="1"/>
    <col min="6253" max="6253" width="3" style="394" hidden="1"/>
    <col min="6254" max="6493" width="8.6328125" style="394" hidden="1"/>
    <col min="6494" max="6499" width="14.90625" style="394" hidden="1"/>
    <col min="6500" max="6501" width="15.90625" style="394" hidden="1"/>
    <col min="6502" max="6507" width="16.08984375" style="394" hidden="1"/>
    <col min="6508" max="6508" width="6.08984375" style="394" hidden="1"/>
    <col min="6509" max="6509" width="3" style="394" hidden="1"/>
    <col min="6510" max="6749" width="8.6328125" style="394" hidden="1"/>
    <col min="6750" max="6755" width="14.90625" style="394" hidden="1"/>
    <col min="6756" max="6757" width="15.90625" style="394" hidden="1"/>
    <col min="6758" max="6763" width="16.08984375" style="394" hidden="1"/>
    <col min="6764" max="6764" width="6.08984375" style="394" hidden="1"/>
    <col min="6765" max="6765" width="3" style="394" hidden="1"/>
    <col min="6766" max="7005" width="8.6328125" style="394" hidden="1"/>
    <col min="7006" max="7011" width="14.90625" style="394" hidden="1"/>
    <col min="7012" max="7013" width="15.90625" style="394" hidden="1"/>
    <col min="7014" max="7019" width="16.08984375" style="394" hidden="1"/>
    <col min="7020" max="7020" width="6.08984375" style="394" hidden="1"/>
    <col min="7021" max="7021" width="3" style="394" hidden="1"/>
    <col min="7022" max="7261" width="8.6328125" style="394" hidden="1"/>
    <col min="7262" max="7267" width="14.90625" style="394" hidden="1"/>
    <col min="7268" max="7269" width="15.90625" style="394" hidden="1"/>
    <col min="7270" max="7275" width="16.08984375" style="394" hidden="1"/>
    <col min="7276" max="7276" width="6.08984375" style="394" hidden="1"/>
    <col min="7277" max="7277" width="3" style="394" hidden="1"/>
    <col min="7278" max="7517" width="8.6328125" style="394" hidden="1"/>
    <col min="7518" max="7523" width="14.90625" style="394" hidden="1"/>
    <col min="7524" max="7525" width="15.90625" style="394" hidden="1"/>
    <col min="7526" max="7531" width="16.08984375" style="394" hidden="1"/>
    <col min="7532" max="7532" width="6.08984375" style="394" hidden="1"/>
    <col min="7533" max="7533" width="3" style="394" hidden="1"/>
    <col min="7534" max="7773" width="8.6328125" style="394" hidden="1"/>
    <col min="7774" max="7779" width="14.90625" style="394" hidden="1"/>
    <col min="7780" max="7781" width="15.90625" style="394" hidden="1"/>
    <col min="7782" max="7787" width="16.08984375" style="394" hidden="1"/>
    <col min="7788" max="7788" width="6.08984375" style="394" hidden="1"/>
    <col min="7789" max="7789" width="3" style="394" hidden="1"/>
    <col min="7790" max="8029" width="8.6328125" style="394" hidden="1"/>
    <col min="8030" max="8035" width="14.90625" style="394" hidden="1"/>
    <col min="8036" max="8037" width="15.90625" style="394" hidden="1"/>
    <col min="8038" max="8043" width="16.08984375" style="394" hidden="1"/>
    <col min="8044" max="8044" width="6.08984375" style="394" hidden="1"/>
    <col min="8045" max="8045" width="3" style="394" hidden="1"/>
    <col min="8046" max="8285" width="8.6328125" style="394" hidden="1"/>
    <col min="8286" max="8291" width="14.90625" style="394" hidden="1"/>
    <col min="8292" max="8293" width="15.90625" style="394" hidden="1"/>
    <col min="8294" max="8299" width="16.08984375" style="394" hidden="1"/>
    <col min="8300" max="8300" width="6.08984375" style="394" hidden="1"/>
    <col min="8301" max="8301" width="3" style="394" hidden="1"/>
    <col min="8302" max="8541" width="8.6328125" style="394" hidden="1"/>
    <col min="8542" max="8547" width="14.90625" style="394" hidden="1"/>
    <col min="8548" max="8549" width="15.90625" style="394" hidden="1"/>
    <col min="8550" max="8555" width="16.08984375" style="394" hidden="1"/>
    <col min="8556" max="8556" width="6.08984375" style="394" hidden="1"/>
    <col min="8557" max="8557" width="3" style="394" hidden="1"/>
    <col min="8558" max="8797" width="8.6328125" style="394" hidden="1"/>
    <col min="8798" max="8803" width="14.90625" style="394" hidden="1"/>
    <col min="8804" max="8805" width="15.90625" style="394" hidden="1"/>
    <col min="8806" max="8811" width="16.08984375" style="394" hidden="1"/>
    <col min="8812" max="8812" width="6.08984375" style="394" hidden="1"/>
    <col min="8813" max="8813" width="3" style="394" hidden="1"/>
    <col min="8814" max="9053" width="8.6328125" style="394" hidden="1"/>
    <col min="9054" max="9059" width="14.90625" style="394" hidden="1"/>
    <col min="9060" max="9061" width="15.90625" style="394" hidden="1"/>
    <col min="9062" max="9067" width="16.08984375" style="394" hidden="1"/>
    <col min="9068" max="9068" width="6.08984375" style="394" hidden="1"/>
    <col min="9069" max="9069" width="3" style="394" hidden="1"/>
    <col min="9070" max="9309" width="8.6328125" style="394" hidden="1"/>
    <col min="9310" max="9315" width="14.90625" style="394" hidden="1"/>
    <col min="9316" max="9317" width="15.90625" style="394" hidden="1"/>
    <col min="9318" max="9323" width="16.08984375" style="394" hidden="1"/>
    <col min="9324" max="9324" width="6.08984375" style="394" hidden="1"/>
    <col min="9325" max="9325" width="3" style="394" hidden="1"/>
    <col min="9326" max="9565" width="8.6328125" style="394" hidden="1"/>
    <col min="9566" max="9571" width="14.90625" style="394" hidden="1"/>
    <col min="9572" max="9573" width="15.90625" style="394" hidden="1"/>
    <col min="9574" max="9579" width="16.08984375" style="394" hidden="1"/>
    <col min="9580" max="9580" width="6.08984375" style="394" hidden="1"/>
    <col min="9581" max="9581" width="3" style="394" hidden="1"/>
    <col min="9582" max="9821" width="8.6328125" style="394" hidden="1"/>
    <col min="9822" max="9827" width="14.90625" style="394" hidden="1"/>
    <col min="9828" max="9829" width="15.90625" style="394" hidden="1"/>
    <col min="9830" max="9835" width="16.08984375" style="394" hidden="1"/>
    <col min="9836" max="9836" width="6.08984375" style="394" hidden="1"/>
    <col min="9837" max="9837" width="3" style="394" hidden="1"/>
    <col min="9838" max="10077" width="8.6328125" style="394" hidden="1"/>
    <col min="10078" max="10083" width="14.90625" style="394" hidden="1"/>
    <col min="10084" max="10085" width="15.90625" style="394" hidden="1"/>
    <col min="10086" max="10091" width="16.08984375" style="394" hidden="1"/>
    <col min="10092" max="10092" width="6.08984375" style="394" hidden="1"/>
    <col min="10093" max="10093" width="3" style="394" hidden="1"/>
    <col min="10094" max="10333" width="8.6328125" style="394" hidden="1"/>
    <col min="10334" max="10339" width="14.90625" style="394" hidden="1"/>
    <col min="10340" max="10341" width="15.90625" style="394" hidden="1"/>
    <col min="10342" max="10347" width="16.08984375" style="394" hidden="1"/>
    <col min="10348" max="10348" width="6.08984375" style="394" hidden="1"/>
    <col min="10349" max="10349" width="3" style="394" hidden="1"/>
    <col min="10350" max="10589" width="8.6328125" style="394" hidden="1"/>
    <col min="10590" max="10595" width="14.90625" style="394" hidden="1"/>
    <col min="10596" max="10597" width="15.90625" style="394" hidden="1"/>
    <col min="10598" max="10603" width="16.08984375" style="394" hidden="1"/>
    <col min="10604" max="10604" width="6.08984375" style="394" hidden="1"/>
    <col min="10605" max="10605" width="3" style="394" hidden="1"/>
    <col min="10606" max="10845" width="8.6328125" style="394" hidden="1"/>
    <col min="10846" max="10851" width="14.90625" style="394" hidden="1"/>
    <col min="10852" max="10853" width="15.90625" style="394" hidden="1"/>
    <col min="10854" max="10859" width="16.08984375" style="394" hidden="1"/>
    <col min="10860" max="10860" width="6.08984375" style="394" hidden="1"/>
    <col min="10861" max="10861" width="3" style="394" hidden="1"/>
    <col min="10862" max="11101" width="8.6328125" style="394" hidden="1"/>
    <col min="11102" max="11107" width="14.90625" style="394" hidden="1"/>
    <col min="11108" max="11109" width="15.90625" style="394" hidden="1"/>
    <col min="11110" max="11115" width="16.08984375" style="394" hidden="1"/>
    <col min="11116" max="11116" width="6.08984375" style="394" hidden="1"/>
    <col min="11117" max="11117" width="3" style="394" hidden="1"/>
    <col min="11118" max="11357" width="8.6328125" style="394" hidden="1"/>
    <col min="11358" max="11363" width="14.90625" style="394" hidden="1"/>
    <col min="11364" max="11365" width="15.90625" style="394" hidden="1"/>
    <col min="11366" max="11371" width="16.08984375" style="394" hidden="1"/>
    <col min="11372" max="11372" width="6.08984375" style="394" hidden="1"/>
    <col min="11373" max="11373" width="3" style="394" hidden="1"/>
    <col min="11374" max="11613" width="8.6328125" style="394" hidden="1"/>
    <col min="11614" max="11619" width="14.90625" style="394" hidden="1"/>
    <col min="11620" max="11621" width="15.90625" style="394" hidden="1"/>
    <col min="11622" max="11627" width="16.08984375" style="394" hidden="1"/>
    <col min="11628" max="11628" width="6.08984375" style="394" hidden="1"/>
    <col min="11629" max="11629" width="3" style="394" hidden="1"/>
    <col min="11630" max="11869" width="8.6328125" style="394" hidden="1"/>
    <col min="11870" max="11875" width="14.90625" style="394" hidden="1"/>
    <col min="11876" max="11877" width="15.90625" style="394" hidden="1"/>
    <col min="11878" max="11883" width="16.08984375" style="394" hidden="1"/>
    <col min="11884" max="11884" width="6.08984375" style="394" hidden="1"/>
    <col min="11885" max="11885" width="3" style="394" hidden="1"/>
    <col min="11886" max="12125" width="8.6328125" style="394" hidden="1"/>
    <col min="12126" max="12131" width="14.90625" style="394" hidden="1"/>
    <col min="12132" max="12133" width="15.90625" style="394" hidden="1"/>
    <col min="12134" max="12139" width="16.08984375" style="394" hidden="1"/>
    <col min="12140" max="12140" width="6.08984375" style="394" hidden="1"/>
    <col min="12141" max="12141" width="3" style="394" hidden="1"/>
    <col min="12142" max="12381" width="8.6328125" style="394" hidden="1"/>
    <col min="12382" max="12387" width="14.90625" style="394" hidden="1"/>
    <col min="12388" max="12389" width="15.90625" style="394" hidden="1"/>
    <col min="12390" max="12395" width="16.08984375" style="394" hidden="1"/>
    <col min="12396" max="12396" width="6.08984375" style="394" hidden="1"/>
    <col min="12397" max="12397" width="3" style="394" hidden="1"/>
    <col min="12398" max="12637" width="8.6328125" style="394" hidden="1"/>
    <col min="12638" max="12643" width="14.90625" style="394" hidden="1"/>
    <col min="12644" max="12645" width="15.90625" style="394" hidden="1"/>
    <col min="12646" max="12651" width="16.08984375" style="394" hidden="1"/>
    <col min="12652" max="12652" width="6.08984375" style="394" hidden="1"/>
    <col min="12653" max="12653" width="3" style="394" hidden="1"/>
    <col min="12654" max="12893" width="8.6328125" style="394" hidden="1"/>
    <col min="12894" max="12899" width="14.90625" style="394" hidden="1"/>
    <col min="12900" max="12901" width="15.90625" style="394" hidden="1"/>
    <col min="12902" max="12907" width="16.08984375" style="394" hidden="1"/>
    <col min="12908" max="12908" width="6.08984375" style="394" hidden="1"/>
    <col min="12909" max="12909" width="3" style="394" hidden="1"/>
    <col min="12910" max="13149" width="8.6328125" style="394" hidden="1"/>
    <col min="13150" max="13155" width="14.90625" style="394" hidden="1"/>
    <col min="13156" max="13157" width="15.90625" style="394" hidden="1"/>
    <col min="13158" max="13163" width="16.08984375" style="394" hidden="1"/>
    <col min="13164" max="13164" width="6.08984375" style="394" hidden="1"/>
    <col min="13165" max="13165" width="3" style="394" hidden="1"/>
    <col min="13166" max="13405" width="8.6328125" style="394" hidden="1"/>
    <col min="13406" max="13411" width="14.90625" style="394" hidden="1"/>
    <col min="13412" max="13413" width="15.90625" style="394" hidden="1"/>
    <col min="13414" max="13419" width="16.08984375" style="394" hidden="1"/>
    <col min="13420" max="13420" width="6.08984375" style="394" hidden="1"/>
    <col min="13421" max="13421" width="3" style="394" hidden="1"/>
    <col min="13422" max="13661" width="8.6328125" style="394" hidden="1"/>
    <col min="13662" max="13667" width="14.90625" style="394" hidden="1"/>
    <col min="13668" max="13669" width="15.90625" style="394" hidden="1"/>
    <col min="13670" max="13675" width="16.08984375" style="394" hidden="1"/>
    <col min="13676" max="13676" width="6.08984375" style="394" hidden="1"/>
    <col min="13677" max="13677" width="3" style="394" hidden="1"/>
    <col min="13678" max="13917" width="8.6328125" style="394" hidden="1"/>
    <col min="13918" max="13923" width="14.90625" style="394" hidden="1"/>
    <col min="13924" max="13925" width="15.90625" style="394" hidden="1"/>
    <col min="13926" max="13931" width="16.08984375" style="394" hidden="1"/>
    <col min="13932" max="13932" width="6.08984375" style="394" hidden="1"/>
    <col min="13933" max="13933" width="3" style="394" hidden="1"/>
    <col min="13934" max="14173" width="8.6328125" style="394" hidden="1"/>
    <col min="14174" max="14179" width="14.90625" style="394" hidden="1"/>
    <col min="14180" max="14181" width="15.90625" style="394" hidden="1"/>
    <col min="14182" max="14187" width="16.08984375" style="394" hidden="1"/>
    <col min="14188" max="14188" width="6.08984375" style="394" hidden="1"/>
    <col min="14189" max="14189" width="3" style="394" hidden="1"/>
    <col min="14190" max="14429" width="8.6328125" style="394" hidden="1"/>
    <col min="14430" max="14435" width="14.90625" style="394" hidden="1"/>
    <col min="14436" max="14437" width="15.90625" style="394" hidden="1"/>
    <col min="14438" max="14443" width="16.08984375" style="394" hidden="1"/>
    <col min="14444" max="14444" width="6.08984375" style="394" hidden="1"/>
    <col min="14445" max="14445" width="3" style="394" hidden="1"/>
    <col min="14446" max="14685" width="8.6328125" style="394" hidden="1"/>
    <col min="14686" max="14691" width="14.90625" style="394" hidden="1"/>
    <col min="14692" max="14693" width="15.90625" style="394" hidden="1"/>
    <col min="14694" max="14699" width="16.08984375" style="394" hidden="1"/>
    <col min="14700" max="14700" width="6.08984375" style="394" hidden="1"/>
    <col min="14701" max="14701" width="3" style="394" hidden="1"/>
    <col min="14702" max="14941" width="8.6328125" style="394" hidden="1"/>
    <col min="14942" max="14947" width="14.90625" style="394" hidden="1"/>
    <col min="14948" max="14949" width="15.90625" style="394" hidden="1"/>
    <col min="14950" max="14955" width="16.08984375" style="394" hidden="1"/>
    <col min="14956" max="14956" width="6.08984375" style="394" hidden="1"/>
    <col min="14957" max="14957" width="3" style="394" hidden="1"/>
    <col min="14958" max="15197" width="8.6328125" style="394" hidden="1"/>
    <col min="15198" max="15203" width="14.90625" style="394" hidden="1"/>
    <col min="15204" max="15205" width="15.90625" style="394" hidden="1"/>
    <col min="15206" max="15211" width="16.08984375" style="394" hidden="1"/>
    <col min="15212" max="15212" width="6.08984375" style="394" hidden="1"/>
    <col min="15213" max="15213" width="3" style="394" hidden="1"/>
    <col min="15214" max="15453" width="8.6328125" style="394" hidden="1"/>
    <col min="15454" max="15459" width="14.90625" style="394" hidden="1"/>
    <col min="15460" max="15461" width="15.90625" style="394" hidden="1"/>
    <col min="15462" max="15467" width="16.08984375" style="394" hidden="1"/>
    <col min="15468" max="15468" width="6.08984375" style="394" hidden="1"/>
    <col min="15469" max="15469" width="3" style="394" hidden="1"/>
    <col min="15470" max="15709" width="8.6328125" style="394" hidden="1"/>
    <col min="15710" max="15715" width="14.90625" style="394" hidden="1"/>
    <col min="15716" max="15717" width="15.90625" style="394" hidden="1"/>
    <col min="15718" max="15723" width="16.08984375" style="394" hidden="1"/>
    <col min="15724" max="15724" width="6.08984375" style="394" hidden="1"/>
    <col min="15725" max="15725" width="3" style="394" hidden="1"/>
    <col min="15726" max="15965" width="8.6328125" style="394" hidden="1"/>
    <col min="15966" max="15971" width="14.90625" style="394" hidden="1"/>
    <col min="15972" max="15973" width="15.90625" style="394" hidden="1"/>
    <col min="15974" max="15979" width="16.08984375" style="394" hidden="1"/>
    <col min="15980" max="15980" width="6.08984375" style="394" hidden="1"/>
    <col min="15981" max="15981" width="3" style="394" hidden="1"/>
    <col min="15982" max="16221" width="8.6328125" style="394" hidden="1"/>
    <col min="16222" max="16227" width="14.90625" style="394" hidden="1"/>
    <col min="16228" max="16229" width="15.90625" style="394" hidden="1"/>
    <col min="16230" max="16235" width="16.08984375" style="394" hidden="1"/>
    <col min="16236" max="16236" width="6.08984375" style="394" hidden="1"/>
    <col min="16237" max="16237" width="3" style="394" hidden="1"/>
    <col min="16238" max="16384" width="8.6328125" style="394" hidden="1"/>
  </cols>
  <sheetData>
    <row r="1" spans="1:143" ht="42.75" customHeight="1" x14ac:dyDescent="0.2">
      <c r="A1" s="431"/>
      <c r="B1" s="430"/>
      <c r="DD1" s="394"/>
      <c r="DE1" s="394"/>
    </row>
    <row r="2" spans="1:143" ht="25.5" customHeight="1" x14ac:dyDescent="0.2">
      <c r="A2" s="429"/>
      <c r="C2" s="429"/>
      <c r="O2" s="429"/>
      <c r="P2" s="429"/>
      <c r="Q2" s="429"/>
      <c r="R2" s="429"/>
      <c r="S2" s="429"/>
      <c r="T2" s="429"/>
      <c r="U2" s="429"/>
      <c r="V2" s="429"/>
      <c r="W2" s="429"/>
      <c r="X2" s="429"/>
      <c r="Y2" s="429"/>
      <c r="Z2" s="429"/>
      <c r="AA2" s="429"/>
      <c r="AB2" s="429"/>
      <c r="AC2" s="429"/>
      <c r="AD2" s="429"/>
      <c r="AE2" s="429"/>
      <c r="AF2" s="429"/>
      <c r="AG2" s="429"/>
      <c r="AH2" s="429"/>
      <c r="AI2" s="429"/>
      <c r="AU2" s="429"/>
      <c r="BG2" s="429"/>
      <c r="BS2" s="429"/>
      <c r="CE2" s="429"/>
      <c r="CQ2" s="429"/>
      <c r="DD2" s="394"/>
      <c r="DE2" s="394"/>
    </row>
    <row r="3" spans="1:143" ht="25.5" customHeight="1" x14ac:dyDescent="0.2">
      <c r="A3" s="429"/>
      <c r="C3" s="429"/>
      <c r="O3" s="429"/>
      <c r="P3" s="429"/>
      <c r="Q3" s="429"/>
      <c r="R3" s="429"/>
      <c r="S3" s="429"/>
      <c r="T3" s="429"/>
      <c r="U3" s="429"/>
      <c r="V3" s="429"/>
      <c r="W3" s="429"/>
      <c r="X3" s="429"/>
      <c r="Y3" s="429"/>
      <c r="Z3" s="429"/>
      <c r="AA3" s="429"/>
      <c r="AB3" s="429"/>
      <c r="AC3" s="429"/>
      <c r="AD3" s="429"/>
      <c r="AE3" s="429"/>
      <c r="AF3" s="429"/>
      <c r="AG3" s="429"/>
      <c r="AH3" s="429"/>
      <c r="AI3" s="429"/>
      <c r="AU3" s="429"/>
      <c r="BG3" s="429"/>
      <c r="BS3" s="429"/>
      <c r="CE3" s="429"/>
      <c r="CQ3" s="429"/>
      <c r="DD3" s="394"/>
      <c r="DE3" s="394"/>
    </row>
    <row r="4" spans="1:143" s="277" customFormat="1" ht="13" x14ac:dyDescent="0.2">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29"/>
      <c r="CD4" s="429"/>
      <c r="CE4" s="429"/>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429"/>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429"/>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429"/>
      <c r="CD6" s="429"/>
      <c r="CE6" s="429"/>
      <c r="CF6" s="429"/>
      <c r="CG6" s="429"/>
      <c r="CH6" s="429"/>
      <c r="CI6" s="429"/>
      <c r="CJ6" s="429"/>
      <c r="CK6" s="429"/>
      <c r="CL6" s="429"/>
      <c r="CM6" s="429"/>
      <c r="CN6" s="429"/>
      <c r="CO6" s="429"/>
      <c r="CP6" s="429"/>
      <c r="CQ6" s="429"/>
      <c r="CR6" s="429"/>
      <c r="CS6" s="429"/>
      <c r="CT6" s="429"/>
      <c r="CU6" s="429"/>
      <c r="CV6" s="429"/>
      <c r="CW6" s="429"/>
      <c r="CX6" s="429"/>
      <c r="CY6" s="429"/>
      <c r="CZ6" s="429"/>
      <c r="DA6" s="429"/>
      <c r="DB6" s="429"/>
      <c r="DC6" s="429"/>
      <c r="DD6" s="429"/>
      <c r="DE6" s="429"/>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429"/>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29"/>
      <c r="DA7" s="429"/>
      <c r="DB7" s="429"/>
      <c r="DC7" s="429"/>
      <c r="DD7" s="429"/>
      <c r="DE7" s="429"/>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c r="BE8" s="429"/>
      <c r="BF8" s="429"/>
      <c r="BG8" s="429"/>
      <c r="BH8" s="429"/>
      <c r="BI8" s="429"/>
      <c r="BJ8" s="429"/>
      <c r="BK8" s="429"/>
      <c r="BL8" s="429"/>
      <c r="BM8" s="429"/>
      <c r="BN8" s="429"/>
      <c r="BO8" s="429"/>
      <c r="BP8" s="429"/>
      <c r="BQ8" s="429"/>
      <c r="BR8" s="429"/>
      <c r="BS8" s="429"/>
      <c r="BT8" s="429"/>
      <c r="BU8" s="429"/>
      <c r="BV8" s="429"/>
      <c r="BW8" s="429"/>
      <c r="BX8" s="429"/>
      <c r="BY8" s="429"/>
      <c r="BZ8" s="429"/>
      <c r="CA8" s="429"/>
      <c r="CB8" s="429"/>
      <c r="CC8" s="429"/>
      <c r="CD8" s="429"/>
      <c r="CE8" s="429"/>
      <c r="CF8" s="429"/>
      <c r="CG8" s="429"/>
      <c r="CH8" s="429"/>
      <c r="CI8" s="429"/>
      <c r="CJ8" s="429"/>
      <c r="CK8" s="429"/>
      <c r="CL8" s="429"/>
      <c r="CM8" s="429"/>
      <c r="CN8" s="429"/>
      <c r="CO8" s="429"/>
      <c r="CP8" s="429"/>
      <c r="CQ8" s="429"/>
      <c r="CR8" s="429"/>
      <c r="CS8" s="429"/>
      <c r="CT8" s="429"/>
      <c r="CU8" s="429"/>
      <c r="CV8" s="429"/>
      <c r="CW8" s="429"/>
      <c r="CX8" s="429"/>
      <c r="CY8" s="429"/>
      <c r="CZ8" s="429"/>
      <c r="DA8" s="429"/>
      <c r="DB8" s="429"/>
      <c r="DC8" s="429"/>
      <c r="DD8" s="429"/>
      <c r="DE8" s="429"/>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c r="CN9" s="429"/>
      <c r="CO9" s="429"/>
      <c r="CP9" s="429"/>
      <c r="CQ9" s="429"/>
      <c r="CR9" s="429"/>
      <c r="CS9" s="429"/>
      <c r="CT9" s="429"/>
      <c r="CU9" s="429"/>
      <c r="CV9" s="429"/>
      <c r="CW9" s="429"/>
      <c r="CX9" s="429"/>
      <c r="CY9" s="429"/>
      <c r="CZ9" s="429"/>
      <c r="DA9" s="429"/>
      <c r="DB9" s="429"/>
      <c r="DC9" s="429"/>
      <c r="DD9" s="429"/>
      <c r="DE9" s="429"/>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29"/>
      <c r="DB10" s="429"/>
      <c r="DC10" s="429"/>
      <c r="DD10" s="429"/>
      <c r="DE10" s="429"/>
      <c r="DF10" s="278"/>
      <c r="DG10" s="278"/>
      <c r="DH10" s="278"/>
      <c r="DI10" s="278"/>
      <c r="DJ10" s="278"/>
      <c r="DK10" s="278"/>
      <c r="DL10" s="278"/>
      <c r="DM10" s="278"/>
      <c r="DN10" s="278"/>
      <c r="DO10" s="278"/>
      <c r="DP10" s="278"/>
      <c r="DQ10" s="278"/>
      <c r="DR10" s="278"/>
      <c r="DS10" s="278"/>
      <c r="DT10" s="278"/>
      <c r="DU10" s="278"/>
      <c r="DV10" s="278"/>
      <c r="DW10" s="278"/>
      <c r="EM10" s="277" t="s">
        <v>607</v>
      </c>
    </row>
    <row r="11" spans="1:143" s="277" customFormat="1" ht="13" x14ac:dyDescent="0.2">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429"/>
      <c r="CU11" s="429"/>
      <c r="CV11" s="429"/>
      <c r="CW11" s="429"/>
      <c r="CX11" s="429"/>
      <c r="CY11" s="429"/>
      <c r="CZ11" s="429"/>
      <c r="DA11" s="429"/>
      <c r="DB11" s="429"/>
      <c r="DC11" s="429"/>
      <c r="DD11" s="429"/>
      <c r="DE11" s="429"/>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429"/>
      <c r="CN12" s="429"/>
      <c r="CO12" s="429"/>
      <c r="CP12" s="429"/>
      <c r="CQ12" s="429"/>
      <c r="CR12" s="429"/>
      <c r="CS12" s="429"/>
      <c r="CT12" s="429"/>
      <c r="CU12" s="429"/>
      <c r="CV12" s="429"/>
      <c r="CW12" s="429"/>
      <c r="CX12" s="429"/>
      <c r="CY12" s="429"/>
      <c r="CZ12" s="429"/>
      <c r="DA12" s="429"/>
      <c r="DB12" s="429"/>
      <c r="DC12" s="429"/>
      <c r="DD12" s="429"/>
      <c r="DE12" s="429"/>
      <c r="DF12" s="278"/>
      <c r="DG12" s="278"/>
      <c r="DH12" s="278"/>
      <c r="DI12" s="278"/>
      <c r="DJ12" s="278"/>
      <c r="DK12" s="278"/>
      <c r="DL12" s="278"/>
      <c r="DM12" s="278"/>
      <c r="DN12" s="278"/>
      <c r="DO12" s="278"/>
      <c r="DP12" s="278"/>
      <c r="DQ12" s="278"/>
      <c r="DR12" s="278"/>
      <c r="DS12" s="278"/>
      <c r="DT12" s="278"/>
      <c r="DU12" s="278"/>
      <c r="DV12" s="278"/>
      <c r="DW12" s="278"/>
      <c r="EM12" s="277" t="s">
        <v>607</v>
      </c>
    </row>
    <row r="13" spans="1:143" s="277" customFormat="1" ht="13" x14ac:dyDescent="0.2">
      <c r="A13" s="429"/>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429"/>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429"/>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29"/>
      <c r="CF14" s="429"/>
      <c r="CG14" s="429"/>
      <c r="CH14" s="429"/>
      <c r="CI14" s="429"/>
      <c r="CJ14" s="429"/>
      <c r="CK14" s="429"/>
      <c r="CL14" s="429"/>
      <c r="CM14" s="429"/>
      <c r="CN14" s="429"/>
      <c r="CO14" s="429"/>
      <c r="CP14" s="429"/>
      <c r="CQ14" s="429"/>
      <c r="CR14" s="429"/>
      <c r="CS14" s="429"/>
      <c r="CT14" s="429"/>
      <c r="CU14" s="429"/>
      <c r="CV14" s="429"/>
      <c r="CW14" s="429"/>
      <c r="CX14" s="429"/>
      <c r="CY14" s="429"/>
      <c r="CZ14" s="429"/>
      <c r="DA14" s="429"/>
      <c r="DB14" s="429"/>
      <c r="DC14" s="429"/>
      <c r="DD14" s="429"/>
      <c r="DE14" s="429"/>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394"/>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394"/>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394"/>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394"/>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c r="CN18" s="429"/>
      <c r="CO18" s="429"/>
      <c r="CP18" s="429"/>
      <c r="CQ18" s="429"/>
      <c r="CR18" s="429"/>
      <c r="CS18" s="429"/>
      <c r="CT18" s="429"/>
      <c r="CU18" s="429"/>
      <c r="CV18" s="429"/>
      <c r="CW18" s="429"/>
      <c r="CX18" s="429"/>
      <c r="CY18" s="429"/>
      <c r="CZ18" s="429"/>
      <c r="DA18" s="429"/>
      <c r="DB18" s="429"/>
      <c r="DC18" s="429"/>
      <c r="DD18" s="429"/>
      <c r="DE18" s="429"/>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394"/>
      <c r="DE19" s="394"/>
    </row>
    <row r="20" spans="1:351" ht="13" x14ac:dyDescent="0.2">
      <c r="DD20" s="394"/>
      <c r="DE20" s="394"/>
    </row>
    <row r="21" spans="1:351" ht="16.5" x14ac:dyDescent="0.2">
      <c r="B21" s="428"/>
      <c r="C21" s="424"/>
      <c r="D21" s="424"/>
      <c r="E21" s="424"/>
      <c r="F21" s="424"/>
      <c r="G21" s="424"/>
      <c r="H21" s="424"/>
      <c r="I21" s="424"/>
      <c r="J21" s="424"/>
      <c r="K21" s="424"/>
      <c r="L21" s="424"/>
      <c r="M21" s="424"/>
      <c r="N21" s="427"/>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7"/>
      <c r="AU21" s="424"/>
      <c r="AV21" s="424"/>
      <c r="AW21" s="424"/>
      <c r="AX21" s="424"/>
      <c r="AY21" s="424"/>
      <c r="AZ21" s="424"/>
      <c r="BA21" s="424"/>
      <c r="BB21" s="424"/>
      <c r="BC21" s="424"/>
      <c r="BD21" s="424"/>
      <c r="BE21" s="424"/>
      <c r="BF21" s="427"/>
      <c r="BG21" s="424"/>
      <c r="BH21" s="424"/>
      <c r="BI21" s="424"/>
      <c r="BJ21" s="424"/>
      <c r="BK21" s="424"/>
      <c r="BL21" s="424"/>
      <c r="BM21" s="424"/>
      <c r="BN21" s="424"/>
      <c r="BO21" s="424"/>
      <c r="BP21" s="424"/>
      <c r="BQ21" s="424"/>
      <c r="BR21" s="427"/>
      <c r="BS21" s="424"/>
      <c r="BT21" s="424"/>
      <c r="BU21" s="424"/>
      <c r="BV21" s="424"/>
      <c r="BW21" s="424"/>
      <c r="BX21" s="424"/>
      <c r="BY21" s="424"/>
      <c r="BZ21" s="424"/>
      <c r="CA21" s="424"/>
      <c r="CB21" s="424"/>
      <c r="CC21" s="424"/>
      <c r="CD21" s="427"/>
      <c r="CE21" s="424"/>
      <c r="CF21" s="424"/>
      <c r="CG21" s="424"/>
      <c r="CH21" s="424"/>
      <c r="CI21" s="424"/>
      <c r="CJ21" s="424"/>
      <c r="CK21" s="424"/>
      <c r="CL21" s="424"/>
      <c r="CM21" s="424"/>
      <c r="CN21" s="424"/>
      <c r="CO21" s="424"/>
      <c r="CP21" s="427"/>
      <c r="CQ21" s="424"/>
      <c r="CR21" s="424"/>
      <c r="CS21" s="424"/>
      <c r="CT21" s="424"/>
      <c r="CU21" s="424"/>
      <c r="CV21" s="424"/>
      <c r="CW21" s="424"/>
      <c r="CX21" s="424"/>
      <c r="CY21" s="424"/>
      <c r="CZ21" s="424"/>
      <c r="DA21" s="424"/>
      <c r="DB21" s="427"/>
      <c r="DC21" s="424"/>
      <c r="DD21" s="423"/>
      <c r="DE21" s="394"/>
      <c r="MM21" s="426"/>
    </row>
    <row r="22" spans="1:351" ht="16.5" x14ac:dyDescent="0.2">
      <c r="B22" s="395"/>
      <c r="MM22" s="426"/>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400"/>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8"/>
    </row>
    <row r="40" spans="2:109" ht="13" x14ac:dyDescent="0.2">
      <c r="B40" s="415"/>
      <c r="DD40" s="415"/>
      <c r="DE40" s="394"/>
    </row>
    <row r="41" spans="2:109" ht="16.5" x14ac:dyDescent="0.2">
      <c r="B41" s="425" t="s">
        <v>606</v>
      </c>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3"/>
    </row>
    <row r="42" spans="2:109" ht="13" x14ac:dyDescent="0.2">
      <c r="B42" s="395"/>
      <c r="G42" s="411"/>
      <c r="I42" s="410"/>
      <c r="J42" s="410"/>
      <c r="K42" s="410"/>
      <c r="AM42" s="411"/>
      <c r="AN42" s="411" t="s">
        <v>602</v>
      </c>
      <c r="AP42" s="410"/>
      <c r="AQ42" s="410"/>
      <c r="AR42" s="410"/>
      <c r="AY42" s="411"/>
      <c r="BA42" s="410"/>
      <c r="BB42" s="410"/>
      <c r="BC42" s="410"/>
      <c r="BK42" s="411"/>
      <c r="BM42" s="410"/>
      <c r="BN42" s="410"/>
      <c r="BO42" s="410"/>
      <c r="BW42" s="411"/>
      <c r="BY42" s="410"/>
      <c r="BZ42" s="410"/>
      <c r="CA42" s="410"/>
      <c r="CI42" s="411"/>
      <c r="CK42" s="410"/>
      <c r="CL42" s="410"/>
      <c r="CM42" s="410"/>
      <c r="CU42" s="411"/>
      <c r="CW42" s="410"/>
      <c r="CX42" s="410"/>
      <c r="CY42" s="410"/>
    </row>
    <row r="43" spans="2:109" ht="13.5" customHeight="1" x14ac:dyDescent="0.2">
      <c r="B43" s="395"/>
      <c r="AN43" s="1266" t="s">
        <v>605</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ht="13" x14ac:dyDescent="0.2">
      <c r="B44" s="395"/>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ht="13" x14ac:dyDescent="0.2">
      <c r="B45" s="395"/>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ht="13" x14ac:dyDescent="0.2">
      <c r="B46" s="395"/>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ht="13" x14ac:dyDescent="0.2">
      <c r="B47" s="395"/>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ht="13" x14ac:dyDescent="0.2">
      <c r="B48" s="395"/>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ht="13" x14ac:dyDescent="0.2">
      <c r="B49" s="395"/>
      <c r="AN49" s="394" t="s">
        <v>600</v>
      </c>
    </row>
    <row r="50" spans="1:109" ht="13" x14ac:dyDescent="0.2">
      <c r="B50" s="395"/>
      <c r="G50" s="1275"/>
      <c r="H50" s="1275"/>
      <c r="I50" s="1275"/>
      <c r="J50" s="1275"/>
      <c r="K50" s="404"/>
      <c r="L50" s="404"/>
      <c r="M50" s="403"/>
      <c r="N50" s="403"/>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535</v>
      </c>
      <c r="BQ50" s="1279"/>
      <c r="BR50" s="1279"/>
      <c r="BS50" s="1279"/>
      <c r="BT50" s="1279"/>
      <c r="BU50" s="1279"/>
      <c r="BV50" s="1279"/>
      <c r="BW50" s="1279"/>
      <c r="BX50" s="1279" t="s">
        <v>536</v>
      </c>
      <c r="BY50" s="1279"/>
      <c r="BZ50" s="1279"/>
      <c r="CA50" s="1279"/>
      <c r="CB50" s="1279"/>
      <c r="CC50" s="1279"/>
      <c r="CD50" s="1279"/>
      <c r="CE50" s="1279"/>
      <c r="CF50" s="1279" t="s">
        <v>537</v>
      </c>
      <c r="CG50" s="1279"/>
      <c r="CH50" s="1279"/>
      <c r="CI50" s="1279"/>
      <c r="CJ50" s="1279"/>
      <c r="CK50" s="1279"/>
      <c r="CL50" s="1279"/>
      <c r="CM50" s="1279"/>
      <c r="CN50" s="1279" t="s">
        <v>538</v>
      </c>
      <c r="CO50" s="1279"/>
      <c r="CP50" s="1279"/>
      <c r="CQ50" s="1279"/>
      <c r="CR50" s="1279"/>
      <c r="CS50" s="1279"/>
      <c r="CT50" s="1279"/>
      <c r="CU50" s="1279"/>
      <c r="CV50" s="1279" t="s">
        <v>539</v>
      </c>
      <c r="CW50" s="1279"/>
      <c r="CX50" s="1279"/>
      <c r="CY50" s="1279"/>
      <c r="CZ50" s="1279"/>
      <c r="DA50" s="1279"/>
      <c r="DB50" s="1279"/>
      <c r="DC50" s="1279"/>
    </row>
    <row r="51" spans="1:109" ht="13.5" customHeight="1" x14ac:dyDescent="0.2">
      <c r="B51" s="395"/>
      <c r="G51" s="1265"/>
      <c r="H51" s="1265"/>
      <c r="I51" s="1284"/>
      <c r="J51" s="1284"/>
      <c r="K51" s="1280"/>
      <c r="L51" s="1280"/>
      <c r="M51" s="1280"/>
      <c r="N51" s="1280"/>
      <c r="AM51" s="402"/>
      <c r="AN51" s="1281" t="s">
        <v>599</v>
      </c>
      <c r="AO51" s="1281"/>
      <c r="AP51" s="1281"/>
      <c r="AQ51" s="1281"/>
      <c r="AR51" s="1281"/>
      <c r="AS51" s="1281"/>
      <c r="AT51" s="1281"/>
      <c r="AU51" s="1281"/>
      <c r="AV51" s="1281"/>
      <c r="AW51" s="1281"/>
      <c r="AX51" s="1281"/>
      <c r="AY51" s="1281"/>
      <c r="AZ51" s="1281"/>
      <c r="BA51" s="1281"/>
      <c r="BB51" s="1281" t="s">
        <v>597</v>
      </c>
      <c r="BC51" s="1281"/>
      <c r="BD51" s="1281"/>
      <c r="BE51" s="1281"/>
      <c r="BF51" s="1281"/>
      <c r="BG51" s="1281"/>
      <c r="BH51" s="1281"/>
      <c r="BI51" s="1281"/>
      <c r="BJ51" s="1281"/>
      <c r="BK51" s="1281"/>
      <c r="BL51" s="1281"/>
      <c r="BM51" s="1281"/>
      <c r="BN51" s="1281"/>
      <c r="BO51" s="1281"/>
      <c r="BP51" s="1282"/>
      <c r="BQ51" s="1264"/>
      <c r="BR51" s="1264"/>
      <c r="BS51" s="1264"/>
      <c r="BT51" s="1264"/>
      <c r="BU51" s="1264"/>
      <c r="BV51" s="1264"/>
      <c r="BW51" s="1264"/>
      <c r="BX51" s="1282"/>
      <c r="BY51" s="1264"/>
      <c r="BZ51" s="1264"/>
      <c r="CA51" s="1264"/>
      <c r="CB51" s="1264"/>
      <c r="CC51" s="1264"/>
      <c r="CD51" s="1264"/>
      <c r="CE51" s="1264"/>
      <c r="CF51" s="1264">
        <v>228.5</v>
      </c>
      <c r="CG51" s="1264"/>
      <c r="CH51" s="1264"/>
      <c r="CI51" s="1264"/>
      <c r="CJ51" s="1264"/>
      <c r="CK51" s="1264"/>
      <c r="CL51" s="1264"/>
      <c r="CM51" s="1264"/>
      <c r="CN51" s="1264">
        <v>220.3</v>
      </c>
      <c r="CO51" s="1264"/>
      <c r="CP51" s="1264"/>
      <c r="CQ51" s="1264"/>
      <c r="CR51" s="1264"/>
      <c r="CS51" s="1264"/>
      <c r="CT51" s="1264"/>
      <c r="CU51" s="1264"/>
      <c r="CV51" s="1264">
        <v>223.7</v>
      </c>
      <c r="CW51" s="1264"/>
      <c r="CX51" s="1264"/>
      <c r="CY51" s="1264"/>
      <c r="CZ51" s="1264"/>
      <c r="DA51" s="1264"/>
      <c r="DB51" s="1264"/>
      <c r="DC51" s="1264"/>
    </row>
    <row r="52" spans="1:109" ht="13" x14ac:dyDescent="0.2">
      <c r="B52" s="395"/>
      <c r="G52" s="1265"/>
      <c r="H52" s="1265"/>
      <c r="I52" s="1284"/>
      <c r="J52" s="1284"/>
      <c r="K52" s="1280"/>
      <c r="L52" s="1280"/>
      <c r="M52" s="1280"/>
      <c r="N52" s="1280"/>
      <c r="AM52" s="402"/>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ht="13" x14ac:dyDescent="0.2">
      <c r="A53" s="410"/>
      <c r="B53" s="395"/>
      <c r="G53" s="1265"/>
      <c r="H53" s="1265"/>
      <c r="I53" s="1275"/>
      <c r="J53" s="1275"/>
      <c r="K53" s="1280"/>
      <c r="L53" s="1280"/>
      <c r="M53" s="1280"/>
      <c r="N53" s="1280"/>
      <c r="AM53" s="402"/>
      <c r="AN53" s="1281"/>
      <c r="AO53" s="1281"/>
      <c r="AP53" s="1281"/>
      <c r="AQ53" s="1281"/>
      <c r="AR53" s="1281"/>
      <c r="AS53" s="1281"/>
      <c r="AT53" s="1281"/>
      <c r="AU53" s="1281"/>
      <c r="AV53" s="1281"/>
      <c r="AW53" s="1281"/>
      <c r="AX53" s="1281"/>
      <c r="AY53" s="1281"/>
      <c r="AZ53" s="1281"/>
      <c r="BA53" s="1281"/>
      <c r="BB53" s="1281" t="s">
        <v>604</v>
      </c>
      <c r="BC53" s="1281"/>
      <c r="BD53" s="1281"/>
      <c r="BE53" s="1281"/>
      <c r="BF53" s="1281"/>
      <c r="BG53" s="1281"/>
      <c r="BH53" s="1281"/>
      <c r="BI53" s="1281"/>
      <c r="BJ53" s="1281"/>
      <c r="BK53" s="1281"/>
      <c r="BL53" s="1281"/>
      <c r="BM53" s="1281"/>
      <c r="BN53" s="1281"/>
      <c r="BO53" s="1281"/>
      <c r="BP53" s="1282"/>
      <c r="BQ53" s="1264"/>
      <c r="BR53" s="1264"/>
      <c r="BS53" s="1264"/>
      <c r="BT53" s="1264"/>
      <c r="BU53" s="1264"/>
      <c r="BV53" s="1264"/>
      <c r="BW53" s="1264"/>
      <c r="BX53" s="1282"/>
      <c r="BY53" s="1264"/>
      <c r="BZ53" s="1264"/>
      <c r="CA53" s="1264"/>
      <c r="CB53" s="1264"/>
      <c r="CC53" s="1264"/>
      <c r="CD53" s="1264"/>
      <c r="CE53" s="1264"/>
      <c r="CF53" s="1264">
        <v>58.8</v>
      </c>
      <c r="CG53" s="1264"/>
      <c r="CH53" s="1264"/>
      <c r="CI53" s="1264"/>
      <c r="CJ53" s="1264"/>
      <c r="CK53" s="1264"/>
      <c r="CL53" s="1264"/>
      <c r="CM53" s="1264"/>
      <c r="CN53" s="1264">
        <v>60.3</v>
      </c>
      <c r="CO53" s="1264"/>
      <c r="CP53" s="1264"/>
      <c r="CQ53" s="1264"/>
      <c r="CR53" s="1264"/>
      <c r="CS53" s="1264"/>
      <c r="CT53" s="1264"/>
      <c r="CU53" s="1264"/>
      <c r="CV53" s="1264">
        <v>61.5</v>
      </c>
      <c r="CW53" s="1264"/>
      <c r="CX53" s="1264"/>
      <c r="CY53" s="1264"/>
      <c r="CZ53" s="1264"/>
      <c r="DA53" s="1264"/>
      <c r="DB53" s="1264"/>
      <c r="DC53" s="1264"/>
    </row>
    <row r="54" spans="1:109" ht="13" x14ac:dyDescent="0.2">
      <c r="A54" s="410"/>
      <c r="B54" s="395"/>
      <c r="G54" s="1265"/>
      <c r="H54" s="1265"/>
      <c r="I54" s="1275"/>
      <c r="J54" s="1275"/>
      <c r="K54" s="1280"/>
      <c r="L54" s="1280"/>
      <c r="M54" s="1280"/>
      <c r="N54" s="1280"/>
      <c r="AM54" s="402"/>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ht="13" x14ac:dyDescent="0.2">
      <c r="A55" s="410"/>
      <c r="B55" s="395"/>
      <c r="G55" s="1275"/>
      <c r="H55" s="1275"/>
      <c r="I55" s="1275"/>
      <c r="J55" s="1275"/>
      <c r="K55" s="1280"/>
      <c r="L55" s="1280"/>
      <c r="M55" s="1280"/>
      <c r="N55" s="1280"/>
      <c r="AN55" s="1279" t="s">
        <v>598</v>
      </c>
      <c r="AO55" s="1279"/>
      <c r="AP55" s="1279"/>
      <c r="AQ55" s="1279"/>
      <c r="AR55" s="1279"/>
      <c r="AS55" s="1279"/>
      <c r="AT55" s="1279"/>
      <c r="AU55" s="1279"/>
      <c r="AV55" s="1279"/>
      <c r="AW55" s="1279"/>
      <c r="AX55" s="1279"/>
      <c r="AY55" s="1279"/>
      <c r="AZ55" s="1279"/>
      <c r="BA55" s="1279"/>
      <c r="BB55" s="1281" t="s">
        <v>597</v>
      </c>
      <c r="BC55" s="1281"/>
      <c r="BD55" s="1281"/>
      <c r="BE55" s="1281"/>
      <c r="BF55" s="1281"/>
      <c r="BG55" s="1281"/>
      <c r="BH55" s="1281"/>
      <c r="BI55" s="1281"/>
      <c r="BJ55" s="1281"/>
      <c r="BK55" s="1281"/>
      <c r="BL55" s="1281"/>
      <c r="BM55" s="1281"/>
      <c r="BN55" s="1281"/>
      <c r="BO55" s="1281"/>
      <c r="BP55" s="1282"/>
      <c r="BQ55" s="1264"/>
      <c r="BR55" s="1264"/>
      <c r="BS55" s="1264"/>
      <c r="BT55" s="1264"/>
      <c r="BU55" s="1264"/>
      <c r="BV55" s="1264"/>
      <c r="BW55" s="1264"/>
      <c r="BX55" s="1282"/>
      <c r="BY55" s="1264"/>
      <c r="BZ55" s="1264"/>
      <c r="CA55" s="1264"/>
      <c r="CB55" s="1264"/>
      <c r="CC55" s="1264"/>
      <c r="CD55" s="1264"/>
      <c r="CE55" s="1264"/>
      <c r="CF55" s="1264">
        <v>198</v>
      </c>
      <c r="CG55" s="1264"/>
      <c r="CH55" s="1264"/>
      <c r="CI55" s="1264"/>
      <c r="CJ55" s="1264"/>
      <c r="CK55" s="1264"/>
      <c r="CL55" s="1264"/>
      <c r="CM55" s="1264"/>
      <c r="CN55" s="1264">
        <v>195.2</v>
      </c>
      <c r="CO55" s="1264"/>
      <c r="CP55" s="1264"/>
      <c r="CQ55" s="1264"/>
      <c r="CR55" s="1264"/>
      <c r="CS55" s="1264"/>
      <c r="CT55" s="1264"/>
      <c r="CU55" s="1264"/>
      <c r="CV55" s="1264">
        <v>193.6</v>
      </c>
      <c r="CW55" s="1264"/>
      <c r="CX55" s="1264"/>
      <c r="CY55" s="1264"/>
      <c r="CZ55" s="1264"/>
      <c r="DA55" s="1264"/>
      <c r="DB55" s="1264"/>
      <c r="DC55" s="1264"/>
    </row>
    <row r="56" spans="1:109" ht="13" x14ac:dyDescent="0.2">
      <c r="A56" s="410"/>
      <c r="B56" s="395"/>
      <c r="G56" s="1275"/>
      <c r="H56" s="1275"/>
      <c r="I56" s="1275"/>
      <c r="J56" s="1275"/>
      <c r="K56" s="1280"/>
      <c r="L56" s="1280"/>
      <c r="M56" s="1280"/>
      <c r="N56" s="1280"/>
      <c r="AN56" s="1279"/>
      <c r="AO56" s="1279"/>
      <c r="AP56" s="1279"/>
      <c r="AQ56" s="1279"/>
      <c r="AR56" s="1279"/>
      <c r="AS56" s="1279"/>
      <c r="AT56" s="1279"/>
      <c r="AU56" s="1279"/>
      <c r="AV56" s="1279"/>
      <c r="AW56" s="1279"/>
      <c r="AX56" s="1279"/>
      <c r="AY56" s="1279"/>
      <c r="AZ56" s="1279"/>
      <c r="BA56" s="1279"/>
      <c r="BB56" s="1281"/>
      <c r="BC56" s="1281"/>
      <c r="BD56" s="1281"/>
      <c r="BE56" s="1281"/>
      <c r="BF56" s="1281"/>
      <c r="BG56" s="1281"/>
      <c r="BH56" s="1281"/>
      <c r="BI56" s="1281"/>
      <c r="BJ56" s="1281"/>
      <c r="BK56" s="1281"/>
      <c r="BL56" s="1281"/>
      <c r="BM56" s="1281"/>
      <c r="BN56" s="1281"/>
      <c r="BO56" s="1281"/>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410" customFormat="1" ht="13" x14ac:dyDescent="0.2">
      <c r="B57" s="416"/>
      <c r="G57" s="1275"/>
      <c r="H57" s="1275"/>
      <c r="I57" s="1283"/>
      <c r="J57" s="1283"/>
      <c r="K57" s="1280"/>
      <c r="L57" s="1280"/>
      <c r="M57" s="1280"/>
      <c r="N57" s="1280"/>
      <c r="AM57" s="394"/>
      <c r="AN57" s="1279"/>
      <c r="AO57" s="1279"/>
      <c r="AP57" s="1279"/>
      <c r="AQ57" s="1279"/>
      <c r="AR57" s="1279"/>
      <c r="AS57" s="1279"/>
      <c r="AT57" s="1279"/>
      <c r="AU57" s="1279"/>
      <c r="AV57" s="1279"/>
      <c r="AW57" s="1279"/>
      <c r="AX57" s="1279"/>
      <c r="AY57" s="1279"/>
      <c r="AZ57" s="1279"/>
      <c r="BA57" s="1279"/>
      <c r="BB57" s="1281" t="s">
        <v>604</v>
      </c>
      <c r="BC57" s="1281"/>
      <c r="BD57" s="1281"/>
      <c r="BE57" s="1281"/>
      <c r="BF57" s="1281"/>
      <c r="BG57" s="1281"/>
      <c r="BH57" s="1281"/>
      <c r="BI57" s="1281"/>
      <c r="BJ57" s="1281"/>
      <c r="BK57" s="1281"/>
      <c r="BL57" s="1281"/>
      <c r="BM57" s="1281"/>
      <c r="BN57" s="1281"/>
      <c r="BO57" s="1281"/>
      <c r="BP57" s="1282"/>
      <c r="BQ57" s="1264"/>
      <c r="BR57" s="1264"/>
      <c r="BS57" s="1264"/>
      <c r="BT57" s="1264"/>
      <c r="BU57" s="1264"/>
      <c r="BV57" s="1264"/>
      <c r="BW57" s="1264"/>
      <c r="BX57" s="1282"/>
      <c r="BY57" s="1264"/>
      <c r="BZ57" s="1264"/>
      <c r="CA57" s="1264"/>
      <c r="CB57" s="1264"/>
      <c r="CC57" s="1264"/>
      <c r="CD57" s="1264"/>
      <c r="CE57" s="1264"/>
      <c r="CF57" s="1264">
        <v>60.1</v>
      </c>
      <c r="CG57" s="1264"/>
      <c r="CH57" s="1264"/>
      <c r="CI57" s="1264"/>
      <c r="CJ57" s="1264"/>
      <c r="CK57" s="1264"/>
      <c r="CL57" s="1264"/>
      <c r="CM57" s="1264"/>
      <c r="CN57" s="1264">
        <v>60.7</v>
      </c>
      <c r="CO57" s="1264"/>
      <c r="CP57" s="1264"/>
      <c r="CQ57" s="1264"/>
      <c r="CR57" s="1264"/>
      <c r="CS57" s="1264"/>
      <c r="CT57" s="1264"/>
      <c r="CU57" s="1264"/>
      <c r="CV57" s="1264">
        <v>60.1</v>
      </c>
      <c r="CW57" s="1264"/>
      <c r="CX57" s="1264"/>
      <c r="CY57" s="1264"/>
      <c r="CZ57" s="1264"/>
      <c r="DA57" s="1264"/>
      <c r="DB57" s="1264"/>
      <c r="DC57" s="1264"/>
      <c r="DD57" s="421"/>
      <c r="DE57" s="416"/>
    </row>
    <row r="58" spans="1:109" s="410" customFormat="1" ht="13" x14ac:dyDescent="0.2">
      <c r="A58" s="394"/>
      <c r="B58" s="416"/>
      <c r="G58" s="1275"/>
      <c r="H58" s="1275"/>
      <c r="I58" s="1283"/>
      <c r="J58" s="1283"/>
      <c r="K58" s="1280"/>
      <c r="L58" s="1280"/>
      <c r="M58" s="1280"/>
      <c r="N58" s="1280"/>
      <c r="AM58" s="394"/>
      <c r="AN58" s="1279"/>
      <c r="AO58" s="1279"/>
      <c r="AP58" s="1279"/>
      <c r="AQ58" s="1279"/>
      <c r="AR58" s="1279"/>
      <c r="AS58" s="1279"/>
      <c r="AT58" s="1279"/>
      <c r="AU58" s="1279"/>
      <c r="AV58" s="1279"/>
      <c r="AW58" s="1279"/>
      <c r="AX58" s="1279"/>
      <c r="AY58" s="1279"/>
      <c r="AZ58" s="1279"/>
      <c r="BA58" s="1279"/>
      <c r="BB58" s="1281"/>
      <c r="BC58" s="1281"/>
      <c r="BD58" s="1281"/>
      <c r="BE58" s="1281"/>
      <c r="BF58" s="1281"/>
      <c r="BG58" s="1281"/>
      <c r="BH58" s="1281"/>
      <c r="BI58" s="1281"/>
      <c r="BJ58" s="1281"/>
      <c r="BK58" s="1281"/>
      <c r="BL58" s="1281"/>
      <c r="BM58" s="1281"/>
      <c r="BN58" s="1281"/>
      <c r="BO58" s="1281"/>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421"/>
      <c r="DE58" s="416"/>
    </row>
    <row r="59" spans="1:109" s="410" customFormat="1" ht="13" x14ac:dyDescent="0.2">
      <c r="A59" s="394"/>
      <c r="B59" s="416"/>
      <c r="K59" s="422"/>
      <c r="L59" s="422"/>
      <c r="M59" s="422"/>
      <c r="N59" s="422"/>
      <c r="AQ59" s="422"/>
      <c r="AR59" s="422"/>
      <c r="AS59" s="422"/>
      <c r="AT59" s="422"/>
      <c r="BC59" s="422"/>
      <c r="BD59" s="422"/>
      <c r="BE59" s="422"/>
      <c r="BF59" s="422"/>
      <c r="BO59" s="422"/>
      <c r="BP59" s="422"/>
      <c r="BQ59" s="422"/>
      <c r="BR59" s="422"/>
      <c r="CA59" s="422"/>
      <c r="CB59" s="422"/>
      <c r="CC59" s="422"/>
      <c r="CD59" s="422"/>
      <c r="CM59" s="422"/>
      <c r="CN59" s="422"/>
      <c r="CO59" s="422"/>
      <c r="CP59" s="422"/>
      <c r="CY59" s="422"/>
      <c r="CZ59" s="422"/>
      <c r="DA59" s="422"/>
      <c r="DB59" s="422"/>
      <c r="DC59" s="422"/>
      <c r="DD59" s="421"/>
      <c r="DE59" s="416"/>
    </row>
    <row r="60" spans="1:109" s="410" customFormat="1" ht="13" x14ac:dyDescent="0.2">
      <c r="A60" s="394"/>
      <c r="B60" s="416"/>
      <c r="K60" s="422"/>
      <c r="L60" s="422"/>
      <c r="M60" s="422"/>
      <c r="N60" s="422"/>
      <c r="AQ60" s="422"/>
      <c r="AR60" s="422"/>
      <c r="AS60" s="422"/>
      <c r="AT60" s="422"/>
      <c r="BC60" s="422"/>
      <c r="BD60" s="422"/>
      <c r="BE60" s="422"/>
      <c r="BF60" s="422"/>
      <c r="BO60" s="422"/>
      <c r="BP60" s="422"/>
      <c r="BQ60" s="422"/>
      <c r="BR60" s="422"/>
      <c r="CA60" s="422"/>
      <c r="CB60" s="422"/>
      <c r="CC60" s="422"/>
      <c r="CD60" s="422"/>
      <c r="CM60" s="422"/>
      <c r="CN60" s="422"/>
      <c r="CO60" s="422"/>
      <c r="CP60" s="422"/>
      <c r="CY60" s="422"/>
      <c r="CZ60" s="422"/>
      <c r="DA60" s="422"/>
      <c r="DB60" s="422"/>
      <c r="DC60" s="422"/>
      <c r="DD60" s="421"/>
      <c r="DE60" s="416"/>
    </row>
    <row r="61" spans="1:109" s="410" customFormat="1" ht="13" x14ac:dyDescent="0.2">
      <c r="A61" s="394"/>
      <c r="B61" s="420"/>
      <c r="C61" s="419"/>
      <c r="D61" s="419"/>
      <c r="E61" s="419"/>
      <c r="F61" s="419"/>
      <c r="G61" s="419"/>
      <c r="H61" s="419"/>
      <c r="I61" s="419"/>
      <c r="J61" s="419"/>
      <c r="K61" s="419"/>
      <c r="L61" s="419"/>
      <c r="M61" s="418"/>
      <c r="N61" s="418"/>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8"/>
      <c r="AT61" s="418"/>
      <c r="AU61" s="419"/>
      <c r="AV61" s="419"/>
      <c r="AW61" s="419"/>
      <c r="AX61" s="419"/>
      <c r="AY61" s="419"/>
      <c r="AZ61" s="419"/>
      <c r="BA61" s="419"/>
      <c r="BB61" s="419"/>
      <c r="BC61" s="419"/>
      <c r="BD61" s="419"/>
      <c r="BE61" s="418"/>
      <c r="BF61" s="418"/>
      <c r="BG61" s="419"/>
      <c r="BH61" s="419"/>
      <c r="BI61" s="419"/>
      <c r="BJ61" s="419"/>
      <c r="BK61" s="419"/>
      <c r="BL61" s="419"/>
      <c r="BM61" s="419"/>
      <c r="BN61" s="419"/>
      <c r="BO61" s="419"/>
      <c r="BP61" s="419"/>
      <c r="BQ61" s="418"/>
      <c r="BR61" s="418"/>
      <c r="BS61" s="419"/>
      <c r="BT61" s="419"/>
      <c r="BU61" s="419"/>
      <c r="BV61" s="419"/>
      <c r="BW61" s="419"/>
      <c r="BX61" s="419"/>
      <c r="BY61" s="419"/>
      <c r="BZ61" s="419"/>
      <c r="CA61" s="419"/>
      <c r="CB61" s="419"/>
      <c r="CC61" s="418"/>
      <c r="CD61" s="418"/>
      <c r="CE61" s="419"/>
      <c r="CF61" s="419"/>
      <c r="CG61" s="419"/>
      <c r="CH61" s="419"/>
      <c r="CI61" s="419"/>
      <c r="CJ61" s="419"/>
      <c r="CK61" s="419"/>
      <c r="CL61" s="419"/>
      <c r="CM61" s="419"/>
      <c r="CN61" s="419"/>
      <c r="CO61" s="418"/>
      <c r="CP61" s="418"/>
      <c r="CQ61" s="419"/>
      <c r="CR61" s="419"/>
      <c r="CS61" s="419"/>
      <c r="CT61" s="419"/>
      <c r="CU61" s="419"/>
      <c r="CV61" s="419"/>
      <c r="CW61" s="419"/>
      <c r="CX61" s="419"/>
      <c r="CY61" s="419"/>
      <c r="CZ61" s="419"/>
      <c r="DA61" s="418"/>
      <c r="DB61" s="418"/>
      <c r="DC61" s="418"/>
      <c r="DD61" s="417"/>
      <c r="DE61" s="416"/>
    </row>
    <row r="62" spans="1:109" ht="13" x14ac:dyDescent="0.2">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415"/>
      <c r="BU62" s="415"/>
      <c r="BV62" s="415"/>
      <c r="BW62" s="415"/>
      <c r="BX62" s="415"/>
      <c r="BY62" s="415"/>
      <c r="BZ62" s="415"/>
      <c r="CA62" s="415"/>
      <c r="CB62" s="415"/>
      <c r="CC62" s="415"/>
      <c r="CD62" s="415"/>
      <c r="CE62" s="415"/>
      <c r="CF62" s="415"/>
      <c r="CG62" s="415"/>
      <c r="CH62" s="415"/>
      <c r="CI62" s="415"/>
      <c r="CJ62" s="415"/>
      <c r="CK62" s="415"/>
      <c r="CL62" s="415"/>
      <c r="CM62" s="415"/>
      <c r="CN62" s="415"/>
      <c r="CO62" s="415"/>
      <c r="CP62" s="415"/>
      <c r="CQ62" s="415"/>
      <c r="CR62" s="415"/>
      <c r="CS62" s="415"/>
      <c r="CT62" s="415"/>
      <c r="CU62" s="415"/>
      <c r="CV62" s="415"/>
      <c r="CW62" s="415"/>
      <c r="CX62" s="415"/>
      <c r="CY62" s="415"/>
      <c r="CZ62" s="415"/>
      <c r="DA62" s="415"/>
      <c r="DB62" s="415"/>
      <c r="DC62" s="415"/>
      <c r="DD62" s="415"/>
      <c r="DE62" s="394"/>
    </row>
    <row r="63" spans="1:109" ht="16.5" x14ac:dyDescent="0.2">
      <c r="B63" s="414" t="s">
        <v>603</v>
      </c>
    </row>
    <row r="64" spans="1:109" ht="13" x14ac:dyDescent="0.2">
      <c r="B64" s="395"/>
      <c r="G64" s="411"/>
      <c r="I64" s="413"/>
      <c r="J64" s="413"/>
      <c r="K64" s="413"/>
      <c r="L64" s="413"/>
      <c r="M64" s="413"/>
      <c r="N64" s="412"/>
      <c r="AM64" s="411"/>
      <c r="AN64" s="411" t="s">
        <v>602</v>
      </c>
      <c r="AP64" s="410"/>
      <c r="AQ64" s="410"/>
      <c r="AR64" s="410"/>
      <c r="AY64" s="411"/>
      <c r="BA64" s="410"/>
      <c r="BB64" s="410"/>
      <c r="BC64" s="410"/>
      <c r="BK64" s="411"/>
      <c r="BM64" s="410"/>
      <c r="BN64" s="410"/>
      <c r="BO64" s="410"/>
      <c r="BW64" s="411"/>
      <c r="BY64" s="410"/>
      <c r="BZ64" s="410"/>
      <c r="CA64" s="410"/>
      <c r="CI64" s="411"/>
      <c r="CK64" s="410"/>
      <c r="CL64" s="410"/>
      <c r="CM64" s="410"/>
      <c r="CU64" s="411"/>
      <c r="CW64" s="410"/>
      <c r="CX64" s="410"/>
      <c r="CY64" s="410"/>
    </row>
    <row r="65" spans="2:107" ht="13" x14ac:dyDescent="0.2">
      <c r="B65" s="395"/>
      <c r="AN65" s="1286" t="s">
        <v>601</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8"/>
    </row>
    <row r="66" spans="2:107" ht="13" x14ac:dyDescent="0.2">
      <c r="B66" s="395"/>
      <c r="AN66" s="1269"/>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71"/>
    </row>
    <row r="67" spans="2:107" ht="13" x14ac:dyDescent="0.2">
      <c r="B67" s="395"/>
      <c r="AN67" s="1269"/>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71"/>
    </row>
    <row r="68" spans="2:107" ht="13" x14ac:dyDescent="0.2">
      <c r="B68" s="395"/>
      <c r="AN68" s="1269"/>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71"/>
    </row>
    <row r="69" spans="2:107" ht="13" x14ac:dyDescent="0.2">
      <c r="B69" s="395"/>
      <c r="AN69" s="1272"/>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4"/>
    </row>
    <row r="70" spans="2:107" ht="13" x14ac:dyDescent="0.2">
      <c r="B70" s="395"/>
      <c r="H70" s="409"/>
      <c r="I70" s="409"/>
      <c r="J70" s="407"/>
      <c r="K70" s="407"/>
      <c r="L70" s="406"/>
      <c r="M70" s="407"/>
      <c r="N70" s="406"/>
      <c r="AN70" s="402"/>
      <c r="AO70" s="402"/>
      <c r="AP70" s="402"/>
      <c r="AZ70" s="402"/>
      <c r="BA70" s="402"/>
      <c r="BB70" s="402"/>
      <c r="BL70" s="402"/>
      <c r="BM70" s="402"/>
      <c r="BN70" s="402"/>
      <c r="BX70" s="402"/>
      <c r="BY70" s="402"/>
      <c r="BZ70" s="402"/>
      <c r="CJ70" s="402"/>
      <c r="CK70" s="402"/>
      <c r="CL70" s="402"/>
      <c r="CV70" s="402"/>
      <c r="CW70" s="402"/>
      <c r="CX70" s="402"/>
    </row>
    <row r="71" spans="2:107" ht="13" x14ac:dyDescent="0.2">
      <c r="B71" s="395"/>
      <c r="G71" s="405"/>
      <c r="I71" s="408"/>
      <c r="J71" s="407"/>
      <c r="K71" s="407"/>
      <c r="L71" s="406"/>
      <c r="M71" s="407"/>
      <c r="N71" s="406"/>
      <c r="AM71" s="405"/>
      <c r="AN71" s="394" t="s">
        <v>600</v>
      </c>
    </row>
    <row r="72" spans="2:107" ht="13" x14ac:dyDescent="0.2">
      <c r="B72" s="395"/>
      <c r="G72" s="1275"/>
      <c r="H72" s="1275"/>
      <c r="I72" s="1275"/>
      <c r="J72" s="1275"/>
      <c r="K72" s="404"/>
      <c r="L72" s="404"/>
      <c r="M72" s="403"/>
      <c r="N72" s="403"/>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535</v>
      </c>
      <c r="BQ72" s="1279"/>
      <c r="BR72" s="1279"/>
      <c r="BS72" s="1279"/>
      <c r="BT72" s="1279"/>
      <c r="BU72" s="1279"/>
      <c r="BV72" s="1279"/>
      <c r="BW72" s="1279"/>
      <c r="BX72" s="1279" t="s">
        <v>536</v>
      </c>
      <c r="BY72" s="1279"/>
      <c r="BZ72" s="1279"/>
      <c r="CA72" s="1279"/>
      <c r="CB72" s="1279"/>
      <c r="CC72" s="1279"/>
      <c r="CD72" s="1279"/>
      <c r="CE72" s="1279"/>
      <c r="CF72" s="1279" t="s">
        <v>537</v>
      </c>
      <c r="CG72" s="1279"/>
      <c r="CH72" s="1279"/>
      <c r="CI72" s="1279"/>
      <c r="CJ72" s="1279"/>
      <c r="CK72" s="1279"/>
      <c r="CL72" s="1279"/>
      <c r="CM72" s="1279"/>
      <c r="CN72" s="1279" t="s">
        <v>538</v>
      </c>
      <c r="CO72" s="1279"/>
      <c r="CP72" s="1279"/>
      <c r="CQ72" s="1279"/>
      <c r="CR72" s="1279"/>
      <c r="CS72" s="1279"/>
      <c r="CT72" s="1279"/>
      <c r="CU72" s="1279"/>
      <c r="CV72" s="1279" t="s">
        <v>539</v>
      </c>
      <c r="CW72" s="1279"/>
      <c r="CX72" s="1279"/>
      <c r="CY72" s="1279"/>
      <c r="CZ72" s="1279"/>
      <c r="DA72" s="1279"/>
      <c r="DB72" s="1279"/>
      <c r="DC72" s="1279"/>
    </row>
    <row r="73" spans="2:107" ht="13" x14ac:dyDescent="0.2">
      <c r="B73" s="395"/>
      <c r="G73" s="1265"/>
      <c r="H73" s="1265"/>
      <c r="I73" s="1265"/>
      <c r="J73" s="1265"/>
      <c r="K73" s="1285"/>
      <c r="L73" s="1285"/>
      <c r="M73" s="1285"/>
      <c r="N73" s="1285"/>
      <c r="AM73" s="402"/>
      <c r="AN73" s="1281" t="s">
        <v>599</v>
      </c>
      <c r="AO73" s="1281"/>
      <c r="AP73" s="1281"/>
      <c r="AQ73" s="1281"/>
      <c r="AR73" s="1281"/>
      <c r="AS73" s="1281"/>
      <c r="AT73" s="1281"/>
      <c r="AU73" s="1281"/>
      <c r="AV73" s="1281"/>
      <c r="AW73" s="1281"/>
      <c r="AX73" s="1281"/>
      <c r="AY73" s="1281"/>
      <c r="AZ73" s="1281"/>
      <c r="BA73" s="1281"/>
      <c r="BB73" s="1281" t="s">
        <v>597</v>
      </c>
      <c r="BC73" s="1281"/>
      <c r="BD73" s="1281"/>
      <c r="BE73" s="1281"/>
      <c r="BF73" s="1281"/>
      <c r="BG73" s="1281"/>
      <c r="BH73" s="1281"/>
      <c r="BI73" s="1281"/>
      <c r="BJ73" s="1281"/>
      <c r="BK73" s="1281"/>
      <c r="BL73" s="1281"/>
      <c r="BM73" s="1281"/>
      <c r="BN73" s="1281"/>
      <c r="BO73" s="1281"/>
      <c r="BP73" s="1264">
        <v>226.2</v>
      </c>
      <c r="BQ73" s="1264"/>
      <c r="BR73" s="1264"/>
      <c r="BS73" s="1264"/>
      <c r="BT73" s="1264"/>
      <c r="BU73" s="1264"/>
      <c r="BV73" s="1264"/>
      <c r="BW73" s="1264"/>
      <c r="BX73" s="1264">
        <v>224.7</v>
      </c>
      <c r="BY73" s="1264"/>
      <c r="BZ73" s="1264"/>
      <c r="CA73" s="1264"/>
      <c r="CB73" s="1264"/>
      <c r="CC73" s="1264"/>
      <c r="CD73" s="1264"/>
      <c r="CE73" s="1264"/>
      <c r="CF73" s="1264">
        <v>228.5</v>
      </c>
      <c r="CG73" s="1264"/>
      <c r="CH73" s="1264"/>
      <c r="CI73" s="1264"/>
      <c r="CJ73" s="1264"/>
      <c r="CK73" s="1264"/>
      <c r="CL73" s="1264"/>
      <c r="CM73" s="1264"/>
      <c r="CN73" s="1264">
        <v>220.3</v>
      </c>
      <c r="CO73" s="1264"/>
      <c r="CP73" s="1264"/>
      <c r="CQ73" s="1264"/>
      <c r="CR73" s="1264"/>
      <c r="CS73" s="1264"/>
      <c r="CT73" s="1264"/>
      <c r="CU73" s="1264"/>
      <c r="CV73" s="1264">
        <v>223.7</v>
      </c>
      <c r="CW73" s="1264"/>
      <c r="CX73" s="1264"/>
      <c r="CY73" s="1264"/>
      <c r="CZ73" s="1264"/>
      <c r="DA73" s="1264"/>
      <c r="DB73" s="1264"/>
      <c r="DC73" s="1264"/>
    </row>
    <row r="74" spans="2:107" ht="13" x14ac:dyDescent="0.2">
      <c r="B74" s="395"/>
      <c r="G74" s="1265"/>
      <c r="H74" s="1265"/>
      <c r="I74" s="1265"/>
      <c r="J74" s="1265"/>
      <c r="K74" s="1285"/>
      <c r="L74" s="1285"/>
      <c r="M74" s="1285"/>
      <c r="N74" s="1285"/>
      <c r="AM74" s="402"/>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ht="13" x14ac:dyDescent="0.2">
      <c r="B75" s="395"/>
      <c r="G75" s="1265"/>
      <c r="H75" s="1265"/>
      <c r="I75" s="1275"/>
      <c r="J75" s="1275"/>
      <c r="K75" s="1280"/>
      <c r="L75" s="1280"/>
      <c r="M75" s="1280"/>
      <c r="N75" s="1280"/>
      <c r="AM75" s="402"/>
      <c r="AN75" s="1281"/>
      <c r="AO75" s="1281"/>
      <c r="AP75" s="1281"/>
      <c r="AQ75" s="1281"/>
      <c r="AR75" s="1281"/>
      <c r="AS75" s="1281"/>
      <c r="AT75" s="1281"/>
      <c r="AU75" s="1281"/>
      <c r="AV75" s="1281"/>
      <c r="AW75" s="1281"/>
      <c r="AX75" s="1281"/>
      <c r="AY75" s="1281"/>
      <c r="AZ75" s="1281"/>
      <c r="BA75" s="1281"/>
      <c r="BB75" s="1281" t="s">
        <v>596</v>
      </c>
      <c r="BC75" s="1281"/>
      <c r="BD75" s="1281"/>
      <c r="BE75" s="1281"/>
      <c r="BF75" s="1281"/>
      <c r="BG75" s="1281"/>
      <c r="BH75" s="1281"/>
      <c r="BI75" s="1281"/>
      <c r="BJ75" s="1281"/>
      <c r="BK75" s="1281"/>
      <c r="BL75" s="1281"/>
      <c r="BM75" s="1281"/>
      <c r="BN75" s="1281"/>
      <c r="BO75" s="1281"/>
      <c r="BP75" s="1264">
        <v>14.9</v>
      </c>
      <c r="BQ75" s="1264"/>
      <c r="BR75" s="1264"/>
      <c r="BS75" s="1264"/>
      <c r="BT75" s="1264"/>
      <c r="BU75" s="1264"/>
      <c r="BV75" s="1264"/>
      <c r="BW75" s="1264"/>
      <c r="BX75" s="1264">
        <v>14.8</v>
      </c>
      <c r="BY75" s="1264"/>
      <c r="BZ75" s="1264"/>
      <c r="CA75" s="1264"/>
      <c r="CB75" s="1264"/>
      <c r="CC75" s="1264"/>
      <c r="CD75" s="1264"/>
      <c r="CE75" s="1264"/>
      <c r="CF75" s="1264">
        <v>14.2</v>
      </c>
      <c r="CG75" s="1264"/>
      <c r="CH75" s="1264"/>
      <c r="CI75" s="1264"/>
      <c r="CJ75" s="1264"/>
      <c r="CK75" s="1264"/>
      <c r="CL75" s="1264"/>
      <c r="CM75" s="1264"/>
      <c r="CN75" s="1264">
        <v>13.6</v>
      </c>
      <c r="CO75" s="1264"/>
      <c r="CP75" s="1264"/>
      <c r="CQ75" s="1264"/>
      <c r="CR75" s="1264"/>
      <c r="CS75" s="1264"/>
      <c r="CT75" s="1264"/>
      <c r="CU75" s="1264"/>
      <c r="CV75" s="1264">
        <v>13.8</v>
      </c>
      <c r="CW75" s="1264"/>
      <c r="CX75" s="1264"/>
      <c r="CY75" s="1264"/>
      <c r="CZ75" s="1264"/>
      <c r="DA75" s="1264"/>
      <c r="DB75" s="1264"/>
      <c r="DC75" s="1264"/>
    </row>
    <row r="76" spans="2:107" ht="13" x14ac:dyDescent="0.2">
      <c r="B76" s="395"/>
      <c r="G76" s="1265"/>
      <c r="H76" s="1265"/>
      <c r="I76" s="1275"/>
      <c r="J76" s="1275"/>
      <c r="K76" s="1280"/>
      <c r="L76" s="1280"/>
      <c r="M76" s="1280"/>
      <c r="N76" s="1280"/>
      <c r="AM76" s="402"/>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ht="13" x14ac:dyDescent="0.2">
      <c r="B77" s="395"/>
      <c r="G77" s="1275"/>
      <c r="H77" s="1275"/>
      <c r="I77" s="1275"/>
      <c r="J77" s="1275"/>
      <c r="K77" s="1285"/>
      <c r="L77" s="1285"/>
      <c r="M77" s="1285"/>
      <c r="N77" s="1285"/>
      <c r="AN77" s="1279" t="s">
        <v>598</v>
      </c>
      <c r="AO77" s="1279"/>
      <c r="AP77" s="1279"/>
      <c r="AQ77" s="1279"/>
      <c r="AR77" s="1279"/>
      <c r="AS77" s="1279"/>
      <c r="AT77" s="1279"/>
      <c r="AU77" s="1279"/>
      <c r="AV77" s="1279"/>
      <c r="AW77" s="1279"/>
      <c r="AX77" s="1279"/>
      <c r="AY77" s="1279"/>
      <c r="AZ77" s="1279"/>
      <c r="BA77" s="1279"/>
      <c r="BB77" s="1281" t="s">
        <v>597</v>
      </c>
      <c r="BC77" s="1281"/>
      <c r="BD77" s="1281"/>
      <c r="BE77" s="1281"/>
      <c r="BF77" s="1281"/>
      <c r="BG77" s="1281"/>
      <c r="BH77" s="1281"/>
      <c r="BI77" s="1281"/>
      <c r="BJ77" s="1281"/>
      <c r="BK77" s="1281"/>
      <c r="BL77" s="1281"/>
      <c r="BM77" s="1281"/>
      <c r="BN77" s="1281"/>
      <c r="BO77" s="1281"/>
      <c r="BP77" s="1264">
        <v>196.3</v>
      </c>
      <c r="BQ77" s="1264"/>
      <c r="BR77" s="1264"/>
      <c r="BS77" s="1264"/>
      <c r="BT77" s="1264"/>
      <c r="BU77" s="1264"/>
      <c r="BV77" s="1264"/>
      <c r="BW77" s="1264"/>
      <c r="BX77" s="1264">
        <v>196.2</v>
      </c>
      <c r="BY77" s="1264"/>
      <c r="BZ77" s="1264"/>
      <c r="CA77" s="1264"/>
      <c r="CB77" s="1264"/>
      <c r="CC77" s="1264"/>
      <c r="CD77" s="1264"/>
      <c r="CE77" s="1264"/>
      <c r="CF77" s="1264">
        <v>198</v>
      </c>
      <c r="CG77" s="1264"/>
      <c r="CH77" s="1264"/>
      <c r="CI77" s="1264"/>
      <c r="CJ77" s="1264"/>
      <c r="CK77" s="1264"/>
      <c r="CL77" s="1264"/>
      <c r="CM77" s="1264"/>
      <c r="CN77" s="1264">
        <v>195.2</v>
      </c>
      <c r="CO77" s="1264"/>
      <c r="CP77" s="1264"/>
      <c r="CQ77" s="1264"/>
      <c r="CR77" s="1264"/>
      <c r="CS77" s="1264"/>
      <c r="CT77" s="1264"/>
      <c r="CU77" s="1264"/>
      <c r="CV77" s="1264">
        <v>193.6</v>
      </c>
      <c r="CW77" s="1264"/>
      <c r="CX77" s="1264"/>
      <c r="CY77" s="1264"/>
      <c r="CZ77" s="1264"/>
      <c r="DA77" s="1264"/>
      <c r="DB77" s="1264"/>
      <c r="DC77" s="1264"/>
    </row>
    <row r="78" spans="2:107" ht="13" x14ac:dyDescent="0.2">
      <c r="B78" s="395"/>
      <c r="G78" s="1275"/>
      <c r="H78" s="1275"/>
      <c r="I78" s="1275"/>
      <c r="J78" s="1275"/>
      <c r="K78" s="1285"/>
      <c r="L78" s="1285"/>
      <c r="M78" s="1285"/>
      <c r="N78" s="1285"/>
      <c r="AN78" s="1279"/>
      <c r="AO78" s="1279"/>
      <c r="AP78" s="1279"/>
      <c r="AQ78" s="1279"/>
      <c r="AR78" s="1279"/>
      <c r="AS78" s="1279"/>
      <c r="AT78" s="1279"/>
      <c r="AU78" s="1279"/>
      <c r="AV78" s="1279"/>
      <c r="AW78" s="1279"/>
      <c r="AX78" s="1279"/>
      <c r="AY78" s="1279"/>
      <c r="AZ78" s="1279"/>
      <c r="BA78" s="1279"/>
      <c r="BB78" s="1281"/>
      <c r="BC78" s="1281"/>
      <c r="BD78" s="1281"/>
      <c r="BE78" s="1281"/>
      <c r="BF78" s="1281"/>
      <c r="BG78" s="1281"/>
      <c r="BH78" s="1281"/>
      <c r="BI78" s="1281"/>
      <c r="BJ78" s="1281"/>
      <c r="BK78" s="1281"/>
      <c r="BL78" s="1281"/>
      <c r="BM78" s="1281"/>
      <c r="BN78" s="1281"/>
      <c r="BO78" s="1281"/>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ht="13" x14ac:dyDescent="0.2">
      <c r="B79" s="395"/>
      <c r="G79" s="1275"/>
      <c r="H79" s="1275"/>
      <c r="I79" s="1283"/>
      <c r="J79" s="1283"/>
      <c r="K79" s="1287"/>
      <c r="L79" s="1287"/>
      <c r="M79" s="1287"/>
      <c r="N79" s="1287"/>
      <c r="AN79" s="1279"/>
      <c r="AO79" s="1279"/>
      <c r="AP79" s="1279"/>
      <c r="AQ79" s="1279"/>
      <c r="AR79" s="1279"/>
      <c r="AS79" s="1279"/>
      <c r="AT79" s="1279"/>
      <c r="AU79" s="1279"/>
      <c r="AV79" s="1279"/>
      <c r="AW79" s="1279"/>
      <c r="AX79" s="1279"/>
      <c r="AY79" s="1279"/>
      <c r="AZ79" s="1279"/>
      <c r="BA79" s="1279"/>
      <c r="BB79" s="1281" t="s">
        <v>596</v>
      </c>
      <c r="BC79" s="1281"/>
      <c r="BD79" s="1281"/>
      <c r="BE79" s="1281"/>
      <c r="BF79" s="1281"/>
      <c r="BG79" s="1281"/>
      <c r="BH79" s="1281"/>
      <c r="BI79" s="1281"/>
      <c r="BJ79" s="1281"/>
      <c r="BK79" s="1281"/>
      <c r="BL79" s="1281"/>
      <c r="BM79" s="1281"/>
      <c r="BN79" s="1281"/>
      <c r="BO79" s="1281"/>
      <c r="BP79" s="1264">
        <v>14</v>
      </c>
      <c r="BQ79" s="1264"/>
      <c r="BR79" s="1264"/>
      <c r="BS79" s="1264"/>
      <c r="BT79" s="1264"/>
      <c r="BU79" s="1264"/>
      <c r="BV79" s="1264"/>
      <c r="BW79" s="1264"/>
      <c r="BX79" s="1264">
        <v>13.3</v>
      </c>
      <c r="BY79" s="1264"/>
      <c r="BZ79" s="1264"/>
      <c r="CA79" s="1264"/>
      <c r="CB79" s="1264"/>
      <c r="CC79" s="1264"/>
      <c r="CD79" s="1264"/>
      <c r="CE79" s="1264"/>
      <c r="CF79" s="1264">
        <v>12.7</v>
      </c>
      <c r="CG79" s="1264"/>
      <c r="CH79" s="1264"/>
      <c r="CI79" s="1264"/>
      <c r="CJ79" s="1264"/>
      <c r="CK79" s="1264"/>
      <c r="CL79" s="1264"/>
      <c r="CM79" s="1264"/>
      <c r="CN79" s="1264">
        <v>12.3</v>
      </c>
      <c r="CO79" s="1264"/>
      <c r="CP79" s="1264"/>
      <c r="CQ79" s="1264"/>
      <c r="CR79" s="1264"/>
      <c r="CS79" s="1264"/>
      <c r="CT79" s="1264"/>
      <c r="CU79" s="1264"/>
      <c r="CV79" s="1264">
        <v>11.9</v>
      </c>
      <c r="CW79" s="1264"/>
      <c r="CX79" s="1264"/>
      <c r="CY79" s="1264"/>
      <c r="CZ79" s="1264"/>
      <c r="DA79" s="1264"/>
      <c r="DB79" s="1264"/>
      <c r="DC79" s="1264"/>
    </row>
    <row r="80" spans="2:107" ht="13" x14ac:dyDescent="0.2">
      <c r="B80" s="395"/>
      <c r="G80" s="1275"/>
      <c r="H80" s="1275"/>
      <c r="I80" s="1283"/>
      <c r="J80" s="1283"/>
      <c r="K80" s="1287"/>
      <c r="L80" s="1287"/>
      <c r="M80" s="1287"/>
      <c r="N80" s="1287"/>
      <c r="AN80" s="1279"/>
      <c r="AO80" s="1279"/>
      <c r="AP80" s="1279"/>
      <c r="AQ80" s="1279"/>
      <c r="AR80" s="1279"/>
      <c r="AS80" s="1279"/>
      <c r="AT80" s="1279"/>
      <c r="AU80" s="1279"/>
      <c r="AV80" s="1279"/>
      <c r="AW80" s="1279"/>
      <c r="AX80" s="1279"/>
      <c r="AY80" s="1279"/>
      <c r="AZ80" s="1279"/>
      <c r="BA80" s="1279"/>
      <c r="BB80" s="1281"/>
      <c r="BC80" s="1281"/>
      <c r="BD80" s="1281"/>
      <c r="BE80" s="1281"/>
      <c r="BF80" s="1281"/>
      <c r="BG80" s="1281"/>
      <c r="BH80" s="1281"/>
      <c r="BI80" s="1281"/>
      <c r="BJ80" s="1281"/>
      <c r="BK80" s="1281"/>
      <c r="BL80" s="1281"/>
      <c r="BM80" s="1281"/>
      <c r="BN80" s="1281"/>
      <c r="BO80" s="1281"/>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ht="13" x14ac:dyDescent="0.2">
      <c r="B81" s="395"/>
    </row>
    <row r="82" spans="2:109" ht="16.5" x14ac:dyDescent="0.2">
      <c r="B82" s="395"/>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x14ac:dyDescent="0.2">
      <c r="B83" s="40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398"/>
    </row>
    <row r="84" spans="2:109" ht="13" x14ac:dyDescent="0.2">
      <c r="DD84" s="394"/>
      <c r="DE84" s="394"/>
    </row>
    <row r="85" spans="2:109" ht="13" x14ac:dyDescent="0.2">
      <c r="DD85" s="394"/>
      <c r="DE85" s="394"/>
    </row>
    <row r="86" spans="2:109" ht="13" hidden="1" x14ac:dyDescent="0.2">
      <c r="DD86" s="394"/>
      <c r="DE86" s="394"/>
    </row>
    <row r="87" spans="2:109" ht="13" hidden="1" x14ac:dyDescent="0.2">
      <c r="K87" s="397"/>
      <c r="AQ87" s="397"/>
      <c r="BC87" s="397"/>
      <c r="BO87" s="397"/>
      <c r="CA87" s="397"/>
      <c r="CM87" s="397"/>
      <c r="CY87" s="397"/>
      <c r="DD87" s="394"/>
      <c r="DE87" s="394"/>
    </row>
    <row r="88" spans="2:109" ht="13" hidden="1" x14ac:dyDescent="0.2">
      <c r="DD88" s="394"/>
      <c r="DE88" s="394"/>
    </row>
    <row r="89" spans="2:109" ht="13" hidden="1" x14ac:dyDescent="0.2">
      <c r="DD89" s="394"/>
      <c r="DE89" s="394"/>
    </row>
    <row r="90" spans="2:109" ht="13" hidden="1" x14ac:dyDescent="0.2">
      <c r="DD90" s="394"/>
      <c r="DE90" s="394"/>
    </row>
    <row r="91" spans="2:109" ht="13" hidden="1" x14ac:dyDescent="0.2">
      <c r="DD91" s="394"/>
      <c r="DE91" s="394"/>
    </row>
    <row r="92" spans="2:109" ht="13.5" hidden="1" customHeight="1" x14ac:dyDescent="0.2">
      <c r="DD92" s="394"/>
      <c r="DE92" s="394"/>
    </row>
    <row r="93" spans="2:109" ht="13.5" hidden="1" customHeight="1" x14ac:dyDescent="0.2">
      <c r="DD93" s="394"/>
      <c r="DE93" s="394"/>
    </row>
    <row r="94" spans="2:109" ht="13.5" hidden="1" customHeight="1" x14ac:dyDescent="0.2">
      <c r="DD94" s="394"/>
      <c r="DE94" s="394"/>
    </row>
    <row r="95" spans="2:109" ht="13.5" hidden="1" customHeight="1" x14ac:dyDescent="0.2">
      <c r="DD95" s="394"/>
      <c r="DE95" s="394"/>
    </row>
    <row r="96" spans="2:109" ht="13.5" hidden="1" customHeight="1" x14ac:dyDescent="0.2">
      <c r="DD96" s="394"/>
      <c r="DE96" s="394"/>
    </row>
    <row r="97" s="394" customFormat="1" ht="13.5" hidden="1" customHeight="1" x14ac:dyDescent="0.2"/>
    <row r="98" s="394" customFormat="1" ht="13.5" hidden="1" customHeight="1" x14ac:dyDescent="0.2"/>
    <row r="99" s="394" customFormat="1" ht="13.5" hidden="1" customHeight="1" x14ac:dyDescent="0.2"/>
    <row r="100" s="394" customFormat="1" ht="13.5" hidden="1" customHeight="1" x14ac:dyDescent="0.2"/>
    <row r="101" s="394" customFormat="1" ht="13.5" hidden="1" customHeight="1" x14ac:dyDescent="0.2"/>
    <row r="102" s="394" customFormat="1" ht="13.5" hidden="1" customHeight="1" x14ac:dyDescent="0.2"/>
    <row r="103" s="394" customFormat="1" ht="13.5" hidden="1" customHeight="1" x14ac:dyDescent="0.2"/>
    <row r="104" s="394" customFormat="1" ht="13.5" hidden="1" customHeight="1" x14ac:dyDescent="0.2"/>
    <row r="105" s="394" customFormat="1" ht="13.5" hidden="1" customHeight="1" x14ac:dyDescent="0.2"/>
    <row r="106" s="394" customFormat="1" ht="13.5" hidden="1" customHeight="1" x14ac:dyDescent="0.2"/>
    <row r="107" s="394" customFormat="1" ht="13.5" hidden="1" customHeight="1" x14ac:dyDescent="0.2"/>
    <row r="108" s="394" customFormat="1" ht="13.5" hidden="1" customHeight="1" x14ac:dyDescent="0.2"/>
    <row r="109" s="394" customFormat="1" ht="13.5" hidden="1" customHeight="1" x14ac:dyDescent="0.2"/>
    <row r="110" s="394" customFormat="1" ht="13.5" hidden="1" customHeight="1" x14ac:dyDescent="0.2"/>
    <row r="111" s="394" customFormat="1" ht="13.5" hidden="1" customHeight="1" x14ac:dyDescent="0.2"/>
    <row r="112" s="394" customFormat="1" ht="13.5" hidden="1" customHeight="1" x14ac:dyDescent="0.2"/>
    <row r="113" s="394" customFormat="1" ht="13.5" hidden="1" customHeight="1" x14ac:dyDescent="0.2"/>
    <row r="114" s="394" customFormat="1" ht="13.5" hidden="1" customHeight="1" x14ac:dyDescent="0.2"/>
    <row r="115" s="394" customFormat="1" ht="13.5" hidden="1" customHeight="1" x14ac:dyDescent="0.2"/>
    <row r="116" s="394" customFormat="1" ht="13.5" hidden="1" customHeight="1" x14ac:dyDescent="0.2"/>
    <row r="117" s="394" customFormat="1" ht="13.5" hidden="1" customHeight="1" x14ac:dyDescent="0.2"/>
    <row r="118" s="394" customFormat="1" ht="13.5" hidden="1" customHeight="1" x14ac:dyDescent="0.2"/>
    <row r="119" s="394" customFormat="1" ht="13.5" hidden="1" customHeight="1" x14ac:dyDescent="0.2"/>
    <row r="120" s="394" customFormat="1" ht="13.5" hidden="1" customHeight="1" x14ac:dyDescent="0.2"/>
    <row r="121" s="394" customFormat="1" ht="13.5" hidden="1" customHeight="1" x14ac:dyDescent="0.2"/>
    <row r="122" s="394" customFormat="1" ht="13.5" hidden="1" customHeight="1" x14ac:dyDescent="0.2"/>
    <row r="123" s="394" customFormat="1" ht="13.5" hidden="1" customHeight="1" x14ac:dyDescent="0.2"/>
    <row r="124" s="394" customFormat="1" ht="13.5" hidden="1" customHeight="1" x14ac:dyDescent="0.2"/>
    <row r="125" s="394" customFormat="1" ht="13.5" hidden="1" customHeight="1" x14ac:dyDescent="0.2"/>
    <row r="126" s="394" customFormat="1" ht="13.5" hidden="1" customHeight="1" x14ac:dyDescent="0.2"/>
    <row r="127" s="394" customFormat="1" ht="13.5" hidden="1" customHeight="1" x14ac:dyDescent="0.2"/>
    <row r="128" s="394" customFormat="1" ht="13.5" hidden="1" customHeight="1" x14ac:dyDescent="0.2"/>
    <row r="129" s="394" customFormat="1" ht="13.5" hidden="1" customHeight="1" x14ac:dyDescent="0.2"/>
    <row r="130" s="394" customFormat="1" ht="13.5" hidden="1" customHeight="1" x14ac:dyDescent="0.2"/>
    <row r="131" s="394" customFormat="1" ht="13.5" hidden="1" customHeight="1" x14ac:dyDescent="0.2"/>
    <row r="132" s="394" customFormat="1" ht="13.5" hidden="1" customHeight="1" x14ac:dyDescent="0.2"/>
    <row r="133" s="394" customFormat="1" ht="13.5" hidden="1" customHeight="1" x14ac:dyDescent="0.2"/>
    <row r="134" s="394" customFormat="1" ht="13.5" hidden="1" customHeight="1" x14ac:dyDescent="0.2"/>
    <row r="135" s="394" customFormat="1" ht="13.5" hidden="1" customHeight="1" x14ac:dyDescent="0.2"/>
    <row r="136" s="394" customFormat="1" ht="13.5" hidden="1" customHeight="1" x14ac:dyDescent="0.2"/>
    <row r="137" s="394" customFormat="1" ht="13.5" hidden="1" customHeight="1" x14ac:dyDescent="0.2"/>
    <row r="138" s="394" customFormat="1" ht="13.5" hidden="1" customHeight="1" x14ac:dyDescent="0.2"/>
    <row r="139" s="394" customFormat="1" ht="13.5" hidden="1" customHeight="1" x14ac:dyDescent="0.2"/>
    <row r="140" s="394" customFormat="1" ht="13.5" hidden="1" customHeight="1" x14ac:dyDescent="0.2"/>
    <row r="141" s="394" customFormat="1" ht="13.5" hidden="1" customHeight="1" x14ac:dyDescent="0.2"/>
    <row r="142" s="394" customFormat="1" ht="13.5" hidden="1" customHeight="1" x14ac:dyDescent="0.2"/>
    <row r="143" s="394" customFormat="1" ht="13.5" hidden="1" customHeight="1" x14ac:dyDescent="0.2"/>
    <row r="144" s="394" customFormat="1" ht="13.5" hidden="1" customHeight="1" x14ac:dyDescent="0.2"/>
    <row r="145" s="394" customFormat="1" ht="13.5" hidden="1" customHeight="1" x14ac:dyDescent="0.2"/>
    <row r="146" s="394" customFormat="1" ht="13.5" hidden="1" customHeight="1" x14ac:dyDescent="0.2"/>
    <row r="147" s="394" customFormat="1" ht="13.5" hidden="1" customHeight="1" x14ac:dyDescent="0.2"/>
    <row r="148" s="394" customFormat="1" ht="13.5" hidden="1" customHeight="1" x14ac:dyDescent="0.2"/>
    <row r="149" s="394" customFormat="1" ht="13.5" hidden="1" customHeight="1" x14ac:dyDescent="0.2"/>
    <row r="150" s="394" customFormat="1" ht="13.5" hidden="1" customHeight="1" x14ac:dyDescent="0.2"/>
    <row r="151" s="394" customFormat="1" ht="13.5" hidden="1" customHeight="1" x14ac:dyDescent="0.2"/>
    <row r="152" s="394" customFormat="1" ht="13.5" hidden="1" customHeight="1" x14ac:dyDescent="0.2"/>
    <row r="153" s="394" customFormat="1" ht="13.5" hidden="1" customHeight="1" x14ac:dyDescent="0.2"/>
    <row r="154" s="394" customFormat="1" ht="13.5" hidden="1" customHeight="1" x14ac:dyDescent="0.2"/>
    <row r="155" s="394" customFormat="1" ht="13.5" hidden="1" customHeight="1" x14ac:dyDescent="0.2"/>
    <row r="156" s="394" customFormat="1" ht="13.5" hidden="1" customHeight="1" x14ac:dyDescent="0.2"/>
    <row r="157" s="394" customFormat="1" ht="13.5" hidden="1" customHeight="1" x14ac:dyDescent="0.2"/>
    <row r="158" s="394" customFormat="1" ht="13.5" hidden="1" customHeight="1" x14ac:dyDescent="0.2"/>
    <row r="159" s="394" customFormat="1" ht="13.5" hidden="1" customHeight="1" x14ac:dyDescent="0.2"/>
    <row r="160" s="394" customFormat="1" ht="13.5" hidden="1" customHeight="1" x14ac:dyDescent="0.2"/>
  </sheetData>
  <sheetProtection algorithmName="SHA-512" hashValue="5gDgTxap1lzSRMwmnvfee/UtLkUMjrtU0g0ngLIZGh6qXQ9afl7Nxir3SfoRrTxscrysLXaAENZFgDolp8lVeA==" saltValue="PfZcxxDdALhLFuBWDSh0D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9CA2-ED59-4328-B8CF-BF2316B027F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482</v>
      </c>
    </row>
  </sheetData>
  <sheetProtection algorithmName="SHA-512" hashValue="evznV0ngyHSzx7sTGK/nRNVaRafJWY8IIsT0h/rT8xOFGS74UFP7fzEvGhAEpGHWf2oyJSm/EvYLk58z4y8h/A==" saltValue="sHmUE3ggVzloWNytePsQ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093B-9DB6-4BB2-B2E2-7648490640B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482</v>
      </c>
    </row>
  </sheetData>
  <sheetProtection algorithmName="SHA-512" hashValue="ww9srgN5OCNl0jNVzAnvu5HrIWutZbS9EKIWHc0MF+5DLkSbq6mrftg1JxSyPlUNxpPslBeVDOl+lI3/PTNd6A==" saltValue="G/5kjWHmiA36nQwEubq1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0" customWidth="1"/>
    <col min="2" max="8" width="13.36328125" style="120" customWidth="1"/>
    <col min="9" max="16384" width="11.08984375" style="120"/>
  </cols>
  <sheetData>
    <row r="1" spans="1:8" x14ac:dyDescent="0.2">
      <c r="A1" s="114"/>
      <c r="B1" s="115"/>
      <c r="C1" s="116"/>
      <c r="D1" s="117"/>
      <c r="E1" s="118"/>
      <c r="F1" s="118"/>
      <c r="G1" s="118"/>
      <c r="H1" s="119"/>
    </row>
    <row r="2" spans="1:8" x14ac:dyDescent="0.2">
      <c r="A2" s="121"/>
      <c r="B2" s="122"/>
      <c r="C2" s="123"/>
      <c r="D2" s="124" t="s">
        <v>48</v>
      </c>
      <c r="E2" s="125"/>
      <c r="F2" s="126" t="s">
        <v>49</v>
      </c>
      <c r="G2" s="127"/>
      <c r="H2" s="128"/>
    </row>
    <row r="3" spans="1:8" x14ac:dyDescent="0.2">
      <c r="A3" s="124" t="s">
        <v>526</v>
      </c>
      <c r="B3" s="129"/>
      <c r="C3" s="130"/>
      <c r="D3" s="131">
        <v>35395</v>
      </c>
      <c r="E3" s="132"/>
      <c r="F3" s="133">
        <v>36736</v>
      </c>
      <c r="G3" s="134"/>
      <c r="H3" s="135"/>
    </row>
    <row r="4" spans="1:8" x14ac:dyDescent="0.2">
      <c r="A4" s="136"/>
      <c r="B4" s="137"/>
      <c r="C4" s="138"/>
      <c r="D4" s="139">
        <v>13926</v>
      </c>
      <c r="E4" s="140"/>
      <c r="F4" s="141">
        <v>13410</v>
      </c>
      <c r="G4" s="142"/>
      <c r="H4" s="143"/>
    </row>
    <row r="5" spans="1:8" x14ac:dyDescent="0.2">
      <c r="A5" s="124" t="s">
        <v>528</v>
      </c>
      <c r="B5" s="129"/>
      <c r="C5" s="130"/>
      <c r="D5" s="131">
        <v>29828</v>
      </c>
      <c r="E5" s="132"/>
      <c r="F5" s="133">
        <v>38259</v>
      </c>
      <c r="G5" s="134"/>
      <c r="H5" s="135"/>
    </row>
    <row r="6" spans="1:8" x14ac:dyDescent="0.2">
      <c r="A6" s="136"/>
      <c r="B6" s="137"/>
      <c r="C6" s="138"/>
      <c r="D6" s="139">
        <v>10417</v>
      </c>
      <c r="E6" s="140"/>
      <c r="F6" s="141">
        <v>13379</v>
      </c>
      <c r="G6" s="142"/>
      <c r="H6" s="143"/>
    </row>
    <row r="7" spans="1:8" x14ac:dyDescent="0.2">
      <c r="A7" s="124" t="s">
        <v>529</v>
      </c>
      <c r="B7" s="129"/>
      <c r="C7" s="130"/>
      <c r="D7" s="131">
        <v>29830</v>
      </c>
      <c r="E7" s="132"/>
      <c r="F7" s="133">
        <v>39075</v>
      </c>
      <c r="G7" s="134"/>
      <c r="H7" s="135"/>
    </row>
    <row r="8" spans="1:8" x14ac:dyDescent="0.2">
      <c r="A8" s="136"/>
      <c r="B8" s="137"/>
      <c r="C8" s="138"/>
      <c r="D8" s="139">
        <v>10815</v>
      </c>
      <c r="E8" s="140"/>
      <c r="F8" s="141">
        <v>13441</v>
      </c>
      <c r="G8" s="142"/>
      <c r="H8" s="143"/>
    </row>
    <row r="9" spans="1:8" x14ac:dyDescent="0.2">
      <c r="A9" s="124" t="s">
        <v>530</v>
      </c>
      <c r="B9" s="129"/>
      <c r="C9" s="130"/>
      <c r="D9" s="131">
        <v>29326</v>
      </c>
      <c r="E9" s="132"/>
      <c r="F9" s="133">
        <v>39072</v>
      </c>
      <c r="G9" s="134"/>
      <c r="H9" s="135"/>
    </row>
    <row r="10" spans="1:8" x14ac:dyDescent="0.2">
      <c r="A10" s="136"/>
      <c r="B10" s="137"/>
      <c r="C10" s="138"/>
      <c r="D10" s="139">
        <v>9650</v>
      </c>
      <c r="E10" s="140"/>
      <c r="F10" s="141">
        <v>14106</v>
      </c>
      <c r="G10" s="142"/>
      <c r="H10" s="143"/>
    </row>
    <row r="11" spans="1:8" x14ac:dyDescent="0.2">
      <c r="A11" s="124" t="s">
        <v>531</v>
      </c>
      <c r="B11" s="129"/>
      <c r="C11" s="130"/>
      <c r="D11" s="131">
        <v>43808</v>
      </c>
      <c r="E11" s="132"/>
      <c r="F11" s="133">
        <v>42833</v>
      </c>
      <c r="G11" s="134"/>
      <c r="H11" s="135"/>
    </row>
    <row r="12" spans="1:8" x14ac:dyDescent="0.2">
      <c r="A12" s="136"/>
      <c r="B12" s="137"/>
      <c r="C12" s="144"/>
      <c r="D12" s="139">
        <v>14524</v>
      </c>
      <c r="E12" s="140"/>
      <c r="F12" s="141">
        <v>15211</v>
      </c>
      <c r="G12" s="142"/>
      <c r="H12" s="143"/>
    </row>
    <row r="13" spans="1:8" x14ac:dyDescent="0.2">
      <c r="A13" s="124"/>
      <c r="B13" s="129"/>
      <c r="C13" s="145"/>
      <c r="D13" s="146">
        <v>33637</v>
      </c>
      <c r="E13" s="147"/>
      <c r="F13" s="148">
        <v>39195</v>
      </c>
      <c r="G13" s="149"/>
      <c r="H13" s="135"/>
    </row>
    <row r="14" spans="1:8" x14ac:dyDescent="0.2">
      <c r="A14" s="136"/>
      <c r="B14" s="137"/>
      <c r="C14" s="138"/>
      <c r="D14" s="139">
        <v>11866</v>
      </c>
      <c r="E14" s="140"/>
      <c r="F14" s="141">
        <v>13909</v>
      </c>
      <c r="G14" s="142"/>
      <c r="H14" s="143"/>
    </row>
    <row r="17" spans="1:11" x14ac:dyDescent="0.2">
      <c r="A17" s="120" t="s">
        <v>50</v>
      </c>
    </row>
    <row r="18" spans="1:11" x14ac:dyDescent="0.2">
      <c r="A18" s="150"/>
      <c r="B18" s="150" t="str">
        <f>実質収支比率等に係る経年分析!F$46</f>
        <v>H27</v>
      </c>
      <c r="C18" s="150" t="str">
        <f>実質収支比率等に係る経年分析!G$46</f>
        <v>H28</v>
      </c>
      <c r="D18" s="150" t="str">
        <f>実質収支比率等に係る経年分析!H$46</f>
        <v>H29</v>
      </c>
      <c r="E18" s="150" t="str">
        <f>実質収支比率等に係る経年分析!I$46</f>
        <v>H30</v>
      </c>
      <c r="F18" s="150" t="str">
        <f>実質収支比率等に係る経年分析!J$46</f>
        <v>R01</v>
      </c>
    </row>
    <row r="19" spans="1:11" x14ac:dyDescent="0.2">
      <c r="A19" s="150" t="s">
        <v>51</v>
      </c>
      <c r="B19" s="150">
        <f>ROUND(VALUE(SUBSTITUTE(実質収支比率等に係る経年分析!F$48,"▲","-")),2)</f>
        <v>0.43</v>
      </c>
      <c r="C19" s="150">
        <f>ROUND(VALUE(SUBSTITUTE(実質収支比率等に係る経年分析!G$48,"▲","-")),2)</f>
        <v>0.45</v>
      </c>
      <c r="D19" s="150">
        <f>ROUND(VALUE(SUBSTITUTE(実質収支比率等に係る経年分析!H$48,"▲","-")),2)</f>
        <v>0.34</v>
      </c>
      <c r="E19" s="150">
        <f>ROUND(VALUE(SUBSTITUTE(実質収支比率等に係る経年分析!I$48,"▲","-")),2)</f>
        <v>0.86</v>
      </c>
      <c r="F19" s="150">
        <f>ROUND(VALUE(SUBSTITUTE(実質収支比率等に係る経年分析!J$48,"▲","-")),2)</f>
        <v>0.95</v>
      </c>
    </row>
    <row r="20" spans="1:11" x14ac:dyDescent="0.2">
      <c r="A20" s="150" t="s">
        <v>52</v>
      </c>
      <c r="B20" s="150">
        <f>ROUND(VALUE(SUBSTITUTE(実質収支比率等に係る経年分析!F$47,"▲","-")),2)</f>
        <v>4.53</v>
      </c>
      <c r="C20" s="150">
        <f>ROUND(VALUE(SUBSTITUTE(実質収支比率等に係る経年分析!G$47,"▲","-")),2)</f>
        <v>4.46</v>
      </c>
      <c r="D20" s="150">
        <f>ROUND(VALUE(SUBSTITUTE(実質収支比率等に係る経年分析!H$47,"▲","-")),2)</f>
        <v>4.68</v>
      </c>
      <c r="E20" s="150">
        <f>ROUND(VALUE(SUBSTITUTE(実質収支比率等に係る経年分析!I$47,"▲","-")),2)</f>
        <v>4.03</v>
      </c>
      <c r="F20" s="150">
        <f>ROUND(VALUE(SUBSTITUTE(実質収支比率等に係る経年分析!J$47,"▲","-")),2)</f>
        <v>1.98</v>
      </c>
    </row>
    <row r="21" spans="1:11" x14ac:dyDescent="0.2">
      <c r="A21" s="150" t="s">
        <v>53</v>
      </c>
      <c r="B21" s="150">
        <f>IF(ISNUMBER(VALUE(SUBSTITUTE(実質収支比率等に係る経年分析!F$49,"▲","-"))),ROUND(VALUE(SUBSTITUTE(実質収支比率等に係る経年分析!F$49,"▲","-")),2),NA())</f>
        <v>0.17</v>
      </c>
      <c r="C21" s="150">
        <f>IF(ISNUMBER(VALUE(SUBSTITUTE(実質収支比率等に係る経年分析!G$49,"▲","-"))),ROUND(VALUE(SUBSTITUTE(実質収支比率等に係る経年分析!G$49,"▲","-")),2),NA())</f>
        <v>-7.0000000000000007E-2</v>
      </c>
      <c r="D21" s="150">
        <f>IF(ISNUMBER(VALUE(SUBSTITUTE(実質収支比率等に係る経年分析!H$49,"▲","-"))),ROUND(VALUE(SUBSTITUTE(実質収支比率等に係る経年分析!H$49,"▲","-")),2),NA())</f>
        <v>-0.21</v>
      </c>
      <c r="E21" s="150">
        <f>IF(ISNUMBER(VALUE(SUBSTITUTE(実質収支比率等に係る経年分析!I$49,"▲","-"))),ROUND(VALUE(SUBSTITUTE(実質収支比率等に係る経年分析!I$49,"▲","-")),2),NA())</f>
        <v>-0.17</v>
      </c>
      <c r="F21" s="150">
        <f>IF(ISNUMBER(VALUE(SUBSTITUTE(実質収支比率等に係る経年分析!J$49,"▲","-"))),ROUND(VALUE(SUBSTITUTE(実質収支比率等に係る経年分析!J$49,"▲","-")),2),NA())</f>
        <v>-1.98</v>
      </c>
    </row>
    <row r="24" spans="1:11" x14ac:dyDescent="0.2">
      <c r="A24" s="120" t="s">
        <v>54</v>
      </c>
    </row>
    <row r="25" spans="1:11" x14ac:dyDescent="0.2">
      <c r="A25" s="151"/>
      <c r="B25" s="151" t="str">
        <f>連結実質赤字比率に係る赤字・黒字の構成分析!F$33</f>
        <v>H27</v>
      </c>
      <c r="C25" s="151"/>
      <c r="D25" s="151" t="str">
        <f>連結実質赤字比率に係る赤字・黒字の構成分析!G$33</f>
        <v>H28</v>
      </c>
      <c r="E25" s="151"/>
      <c r="F25" s="151" t="str">
        <f>連結実質赤字比率に係る赤字・黒字の構成分析!H$33</f>
        <v>H29</v>
      </c>
      <c r="G25" s="151"/>
      <c r="H25" s="151" t="str">
        <f>連結実質赤字比率に係る赤字・黒字の構成分析!I$33</f>
        <v>H30</v>
      </c>
      <c r="I25" s="151"/>
      <c r="J25" s="151" t="str">
        <f>連結実質赤字比率に係る赤字・黒字の構成分析!J$33</f>
        <v>R01</v>
      </c>
      <c r="K25" s="151"/>
    </row>
    <row r="26" spans="1:11" x14ac:dyDescent="0.2">
      <c r="A26" s="151"/>
      <c r="B26" s="151" t="s">
        <v>55</v>
      </c>
      <c r="C26" s="151" t="s">
        <v>56</v>
      </c>
      <c r="D26" s="151" t="s">
        <v>55</v>
      </c>
      <c r="E26" s="151" t="s">
        <v>56</v>
      </c>
      <c r="F26" s="151" t="s">
        <v>55</v>
      </c>
      <c r="G26" s="151" t="s">
        <v>56</v>
      </c>
      <c r="H26" s="151" t="s">
        <v>55</v>
      </c>
      <c r="I26" s="151" t="s">
        <v>56</v>
      </c>
      <c r="J26" s="151" t="s">
        <v>55</v>
      </c>
      <c r="K26" s="151" t="s">
        <v>56</v>
      </c>
    </row>
    <row r="27" spans="1:11" x14ac:dyDescent="0.2">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v>
      </c>
    </row>
    <row r="28" spans="1:11" x14ac:dyDescent="0.2">
      <c r="A28" s="151" t="str">
        <f>IF(連結実質赤字比率に係る赤字・黒字の構成分析!C$42="",NA(),連結実質赤字比率に係る赤字・黒字の構成分析!C$42)</f>
        <v>その他会計（赤字）</v>
      </c>
      <c r="B28" s="151" t="e">
        <f>IF(ROUND(VALUE(SUBSTITUTE(連結実質赤字比率に係る赤字・黒字の構成分析!F$42,"▲", "-")), 2) &lt; 0, ABS(ROUND(VALUE(SUBSTITUTE(連結実質赤字比率に係る赤字・黒字の構成分析!F$42,"▲", "-")), 2)), NA())</f>
        <v>#VALUE!</v>
      </c>
      <c r="C28" s="151" t="e">
        <f>IF(ROUND(VALUE(SUBSTITUTE(連結実質赤字比率に係る赤字・黒字の構成分析!F$42,"▲", "-")), 2) &gt;= 0, ABS(ROUND(VALUE(SUBSTITUTE(連結実質赤字比率に係る赤字・黒字の構成分析!F$42,"▲", "-")), 2)), NA())</f>
        <v>#VALUE!</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2">
      <c r="A29" s="151" t="str">
        <f>IF(連結実質赤字比率に係る赤字・黒字の構成分析!C$41="",NA(),連結実質赤字比率に係る赤字・黒字の構成分析!C$41)</f>
        <v>証紙等特別会計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0.04</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0.04</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0.04</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0.04</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v>
      </c>
    </row>
    <row r="30" spans="1:11" x14ac:dyDescent="0.2">
      <c r="A30" s="151" t="str">
        <f>IF(連結実質赤字比率に係る赤字・黒字の構成分析!C$40="",NA(),連結実質赤字比率に係る赤字・黒字の構成分析!C$40)</f>
        <v>県営住宅事業費特別会計</v>
      </c>
      <c r="B30" s="151" t="e">
        <f>IF(ROUND(VALUE(SUBSTITUTE(連結実質赤字比率に係る赤字・黒字の構成分析!F$40,"▲", "-")), 2) &lt; 0, ABS(ROUND(VALUE(SUBSTITUTE(連結実質赤字比率に係る赤字・黒字の構成分析!F$40,"▲", "-")), 2)), NA())</f>
        <v>#N/A</v>
      </c>
      <c r="C30" s="151">
        <f>IF(ROUND(VALUE(SUBSTITUTE(連結実質赤字比率に係る赤字・黒字の構成分析!F$40,"▲", "-")), 2) &gt;= 0, ABS(ROUND(VALUE(SUBSTITUTE(連結実質赤字比率に係る赤字・黒字の構成分析!F$40,"▲", "-")), 2)), NA())</f>
        <v>0.01</v>
      </c>
      <c r="D30" s="151" t="e">
        <f>IF(ROUND(VALUE(SUBSTITUTE(連結実質赤字比率に係る赤字・黒字の構成分析!G$40,"▲", "-")), 2) &lt; 0, ABS(ROUND(VALUE(SUBSTITUTE(連結実質赤字比率に係る赤字・黒字の構成分析!G$40,"▲", "-")), 2)), NA())</f>
        <v>#N/A</v>
      </c>
      <c r="E30" s="151">
        <f>IF(ROUND(VALUE(SUBSTITUTE(連結実質赤字比率に係る赤字・黒字の構成分析!G$40,"▲", "-")), 2) &gt;= 0, ABS(ROUND(VALUE(SUBSTITUTE(連結実質赤字比率に係る赤字・黒字の構成分析!G$40,"▲", "-")), 2)), NA())</f>
        <v>0.01</v>
      </c>
      <c r="F30" s="151" t="e">
        <f>IF(ROUND(VALUE(SUBSTITUTE(連結実質赤字比率に係る赤字・黒字の構成分析!H$40,"▲", "-")), 2) &lt; 0, ABS(ROUND(VALUE(SUBSTITUTE(連結実質赤字比率に係る赤字・黒字の構成分析!H$40,"▲", "-")), 2)), NA())</f>
        <v>#N/A</v>
      </c>
      <c r="G30" s="151">
        <f>IF(ROUND(VALUE(SUBSTITUTE(連結実質赤字比率に係る赤字・黒字の構成分析!H$40,"▲", "-")), 2) &gt;= 0, ABS(ROUND(VALUE(SUBSTITUTE(連結実質赤字比率に係る赤字・黒字の構成分析!H$40,"▲", "-")), 2)), NA())</f>
        <v>0.02</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0.01</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0.16</v>
      </c>
    </row>
    <row r="31" spans="1:11" x14ac:dyDescent="0.2">
      <c r="A31" s="151" t="str">
        <f>IF(連結実質赤字比率に係る赤字・黒字の構成分析!C$39="",NA(),連結実質赤字比率に係る赤字・黒字の構成分析!C$39)</f>
        <v>流域下水道事業会計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0.08</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0.17</v>
      </c>
    </row>
    <row r="32" spans="1:11" x14ac:dyDescent="0.2">
      <c r="A32" s="151" t="str">
        <f>IF(連結実質赤字比率に係る赤字・黒字の構成分析!C$38="",NA(),連結実質赤字比率に係る赤字・黒字の構成分析!C$38)</f>
        <v>病院事業会計</v>
      </c>
      <c r="B32" s="151" t="e">
        <f>IF(ROUND(VALUE(SUBSTITUTE(連結実質赤字比率に係る赤字・黒字の構成分析!F$38,"▲", "-")), 2) &lt; 0, ABS(ROUND(VALUE(SUBSTITUTE(連結実質赤字比率に係る赤字・黒字の構成分析!F$38,"▲", "-")), 2)), NA())</f>
        <v>#N/A</v>
      </c>
      <c r="C32" s="151">
        <f>IF(ROUND(VALUE(SUBSTITUTE(連結実質赤字比率に係る赤字・黒字の構成分析!F$38,"▲", "-")), 2) &gt;= 0, ABS(ROUND(VALUE(SUBSTITUTE(連結実質赤字比率に係る赤字・黒字の構成分析!F$38,"▲", "-")), 2)), NA())</f>
        <v>0.71</v>
      </c>
      <c r="D32" s="151" t="e">
        <f>IF(ROUND(VALUE(SUBSTITUTE(連結実質赤字比率に係る赤字・黒字の構成分析!G$38,"▲", "-")), 2) &lt; 0, ABS(ROUND(VALUE(SUBSTITUTE(連結実質赤字比率に係る赤字・黒字の構成分析!G$38,"▲", "-")), 2)), NA())</f>
        <v>#N/A</v>
      </c>
      <c r="E32" s="151">
        <f>IF(ROUND(VALUE(SUBSTITUTE(連結実質赤字比率に係る赤字・黒字の構成分析!G$38,"▲", "-")), 2) &gt;= 0, ABS(ROUND(VALUE(SUBSTITUTE(連結実質赤字比率に係る赤字・黒字の構成分析!G$38,"▲", "-")), 2)), NA())</f>
        <v>0.66</v>
      </c>
      <c r="F32" s="151" t="e">
        <f>IF(ROUND(VALUE(SUBSTITUTE(連結実質赤字比率に係る赤字・黒字の構成分析!H$38,"▲", "-")), 2) &lt; 0, ABS(ROUND(VALUE(SUBSTITUTE(連結実質赤字比率に係る赤字・黒字の構成分析!H$38,"▲", "-")), 2)), NA())</f>
        <v>#N/A</v>
      </c>
      <c r="G32" s="151">
        <f>IF(ROUND(VALUE(SUBSTITUTE(連結実質赤字比率に係る赤字・黒字の構成分析!H$38,"▲", "-")), 2) &gt;= 0, ABS(ROUND(VALUE(SUBSTITUTE(連結実質赤字比率に係る赤字・黒字の構成分析!H$38,"▲", "-")), 2)), NA())</f>
        <v>0.59</v>
      </c>
      <c r="H32" s="151" t="e">
        <f>IF(ROUND(VALUE(SUBSTITUTE(連結実質赤字比率に係る赤字・黒字の構成分析!I$38,"▲", "-")), 2) &lt; 0, ABS(ROUND(VALUE(SUBSTITUTE(連結実質赤字比率に係る赤字・黒字の構成分析!I$38,"▲", "-")), 2)), NA())</f>
        <v>#N/A</v>
      </c>
      <c r="I32" s="151">
        <f>IF(ROUND(VALUE(SUBSTITUTE(連結実質赤字比率に係る赤字・黒字の構成分析!I$38,"▲", "-")), 2) &gt;= 0, ABS(ROUND(VALUE(SUBSTITUTE(連結実質赤字比率に係る赤字・黒字の構成分析!I$38,"▲", "-")), 2)), NA())</f>
        <v>0.44</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0.25</v>
      </c>
    </row>
    <row r="33" spans="1:16" x14ac:dyDescent="0.2">
      <c r="A33" s="151" t="str">
        <f>IF(連結実質赤字比率に係る赤字・黒字の構成分析!C$37="",NA(),連結実質赤字比率に係る赤字・黒字の構成分析!C$37)</f>
        <v>工業用水道事業会計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0.65</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0.59</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0.63</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0.56000000000000005</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0.55000000000000004</v>
      </c>
    </row>
    <row r="34" spans="1:16" x14ac:dyDescent="0.2">
      <c r="A34" s="151" t="str">
        <f>IF(連結実質赤字比率に係る赤字・黒字の構成分析!C$36="",NA(),連結実質赤字比率に係る赤字・黒字の構成分析!C$36)</f>
        <v>一般会計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0.37</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0.39</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0.27</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0.79</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0.77</v>
      </c>
    </row>
    <row r="35" spans="1:16" x14ac:dyDescent="0.2">
      <c r="A35" s="151" t="str">
        <f>IF(連結実質赤字比率に係る赤字・黒字の構成分析!C$35="",NA(),連結実質赤字比率に係る赤字・黒字の構成分析!C$35)</f>
        <v>国民健康保険事業費特別会計</v>
      </c>
      <c r="B35" s="151" t="e">
        <f>IF(ROUND(VALUE(SUBSTITUTE(連結実質赤字比率に係る赤字・黒字の構成分析!F$35,"▲", "-")), 2) &lt; 0, ABS(ROUND(VALUE(SUBSTITUTE(連結実質赤字比率に係る赤字・黒字の構成分析!F$35,"▲", "-")), 2)), NA())</f>
        <v>#VALUE!</v>
      </c>
      <c r="C35" s="151" t="e">
        <f>IF(ROUND(VALUE(SUBSTITUTE(連結実質赤字比率に係る赤字・黒字の構成分析!F$35,"▲", "-")), 2) &gt;= 0, ABS(ROUND(VALUE(SUBSTITUTE(連結実質赤字比率に係る赤字・黒字の構成分析!F$35,"▲", "-")), 2)), NA())</f>
        <v>#VALUE!</v>
      </c>
      <c r="D35" s="151" t="e">
        <f>IF(ROUND(VALUE(SUBSTITUTE(連結実質赤字比率に係る赤字・黒字の構成分析!G$35,"▲", "-")), 2) &lt; 0, ABS(ROUND(VALUE(SUBSTITUTE(連結実質赤字比率に係る赤字・黒字の構成分析!G$35,"▲", "-")), 2)), NA())</f>
        <v>#VALUE!</v>
      </c>
      <c r="E35" s="151" t="e">
        <f>IF(ROUND(VALUE(SUBSTITUTE(連結実質赤字比率に係る赤字・黒字の構成分析!G$35,"▲", "-")), 2) &gt;= 0, ABS(ROUND(VALUE(SUBSTITUTE(連結実質赤字比率に係る赤字・黒字の構成分析!G$35,"▲", "-")), 2)), NA())</f>
        <v>#VALUE!</v>
      </c>
      <c r="F35" s="151" t="e">
        <f>IF(ROUND(VALUE(SUBSTITUTE(連結実質赤字比率に係る赤字・黒字の構成分析!H$35,"▲", "-")), 2) &lt; 0, ABS(ROUND(VALUE(SUBSTITUTE(連結実質赤字比率に係る赤字・黒字の構成分析!H$35,"▲", "-")), 2)), NA())</f>
        <v>#VALUE!</v>
      </c>
      <c r="G35" s="151" t="e">
        <f>IF(ROUND(VALUE(SUBSTITUTE(連結実質赤字比率に係る赤字・黒字の構成分析!H$35,"▲", "-")), 2) &gt;= 0, ABS(ROUND(VALUE(SUBSTITUTE(連結実質赤字比率に係る赤字・黒字の構成分析!H$35,"▲", "-")), 2)), NA())</f>
        <v>#VALUE!</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1.52</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1.61</v>
      </c>
    </row>
    <row r="36" spans="1:16" x14ac:dyDescent="0.2">
      <c r="A36" s="151" t="str">
        <f>IF(連結実質赤字比率に係る赤字・黒字の構成分析!C$34="",NA(),連結実質赤字比率に係る赤字・黒字の構成分析!C$34)</f>
        <v>水道用水供給事業会計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2.25</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2.4700000000000002</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2.93</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3.18</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3.37</v>
      </c>
    </row>
    <row r="39" spans="1:16" x14ac:dyDescent="0.2">
      <c r="A39" s="120" t="s">
        <v>57</v>
      </c>
    </row>
    <row r="40" spans="1:16" x14ac:dyDescent="0.2">
      <c r="A40" s="152"/>
      <c r="B40" s="152" t="str">
        <f>'実質公債費比率（分子）の構造'!K$44</f>
        <v>H27</v>
      </c>
      <c r="C40" s="152"/>
      <c r="D40" s="152"/>
      <c r="E40" s="152" t="str">
        <f>'実質公債費比率（分子）の構造'!L$44</f>
        <v>H28</v>
      </c>
      <c r="F40" s="152"/>
      <c r="G40" s="152"/>
      <c r="H40" s="152" t="str">
        <f>'実質公債費比率（分子）の構造'!M$44</f>
        <v>H29</v>
      </c>
      <c r="I40" s="152"/>
      <c r="J40" s="152"/>
      <c r="K40" s="152" t="str">
        <f>'実質公債費比率（分子）の構造'!N$44</f>
        <v>H30</v>
      </c>
      <c r="L40" s="152"/>
      <c r="M40" s="152"/>
      <c r="N40" s="152" t="str">
        <f>'実質公債費比率（分子）の構造'!O$44</f>
        <v>R01</v>
      </c>
      <c r="O40" s="152"/>
      <c r="P40" s="152"/>
    </row>
    <row r="41" spans="1:16" x14ac:dyDescent="0.2">
      <c r="A41" s="152"/>
      <c r="B41" s="152" t="s">
        <v>58</v>
      </c>
      <c r="C41" s="152"/>
      <c r="D41" s="152" t="s">
        <v>59</v>
      </c>
      <c r="E41" s="152" t="s">
        <v>58</v>
      </c>
      <c r="F41" s="152"/>
      <c r="G41" s="152" t="s">
        <v>59</v>
      </c>
      <c r="H41" s="152" t="s">
        <v>58</v>
      </c>
      <c r="I41" s="152"/>
      <c r="J41" s="152" t="s">
        <v>59</v>
      </c>
      <c r="K41" s="152" t="s">
        <v>58</v>
      </c>
      <c r="L41" s="152"/>
      <c r="M41" s="152" t="s">
        <v>59</v>
      </c>
      <c r="N41" s="152" t="s">
        <v>58</v>
      </c>
      <c r="O41" s="152"/>
      <c r="P41" s="152" t="s">
        <v>59</v>
      </c>
    </row>
    <row r="42" spans="1:16" x14ac:dyDescent="0.2">
      <c r="A42" s="152" t="s">
        <v>60</v>
      </c>
      <c r="B42" s="152"/>
      <c r="C42" s="152"/>
      <c r="D42" s="152">
        <f>'実質公債費比率（分子）の構造'!K$52</f>
        <v>101348</v>
      </c>
      <c r="E42" s="152"/>
      <c r="F42" s="152"/>
      <c r="G42" s="152">
        <f>'実質公債費比率（分子）の構造'!L$52</f>
        <v>102892</v>
      </c>
      <c r="H42" s="152"/>
      <c r="I42" s="152"/>
      <c r="J42" s="152">
        <f>'実質公債費比率（分子）の構造'!M$52</f>
        <v>103300</v>
      </c>
      <c r="K42" s="152"/>
      <c r="L42" s="152"/>
      <c r="M42" s="152">
        <f>'実質公債費比率（分子）の構造'!N$52</f>
        <v>100319</v>
      </c>
      <c r="N42" s="152"/>
      <c r="O42" s="152"/>
      <c r="P42" s="152">
        <f>'実質公債費比率（分子）の構造'!O$52</f>
        <v>98096</v>
      </c>
    </row>
    <row r="43" spans="1:16" x14ac:dyDescent="0.2">
      <c r="A43" s="152" t="s">
        <v>61</v>
      </c>
      <c r="B43" s="152" t="str">
        <f>'実質公債費比率（分子）の構造'!K$51</f>
        <v>-</v>
      </c>
      <c r="C43" s="152"/>
      <c r="D43" s="152"/>
      <c r="E43" s="152" t="str">
        <f>'実質公債費比率（分子）の構造'!L$51</f>
        <v>-</v>
      </c>
      <c r="F43" s="152"/>
      <c r="G43" s="152"/>
      <c r="H43" s="152" t="str">
        <f>'実質公債費比率（分子）の構造'!M$51</f>
        <v>-</v>
      </c>
      <c r="I43" s="152"/>
      <c r="J43" s="152"/>
      <c r="K43" s="152" t="str">
        <f>'実質公債費比率（分子）の構造'!N$51</f>
        <v>-</v>
      </c>
      <c r="L43" s="152"/>
      <c r="M43" s="152"/>
      <c r="N43" s="152" t="str">
        <f>'実質公債費比率（分子）の構造'!O$51</f>
        <v>-</v>
      </c>
      <c r="O43" s="152"/>
      <c r="P43" s="152"/>
    </row>
    <row r="44" spans="1:16" x14ac:dyDescent="0.2">
      <c r="A44" s="152" t="s">
        <v>62</v>
      </c>
      <c r="B44" s="152">
        <f>'実質公債費比率（分子）の構造'!K$50</f>
        <v>1717</v>
      </c>
      <c r="C44" s="152"/>
      <c r="D44" s="152"/>
      <c r="E44" s="152">
        <f>'実質公債費比率（分子）の構造'!L$50</f>
        <v>174</v>
      </c>
      <c r="F44" s="152"/>
      <c r="G44" s="152"/>
      <c r="H44" s="152">
        <f>'実質公債費比率（分子）の構造'!M$50</f>
        <v>527</v>
      </c>
      <c r="I44" s="152"/>
      <c r="J44" s="152"/>
      <c r="K44" s="152">
        <f>'実質公債費比率（分子）の構造'!N$50</f>
        <v>629</v>
      </c>
      <c r="L44" s="152"/>
      <c r="M44" s="152"/>
      <c r="N44" s="152">
        <f>'実質公債費比率（分子）の構造'!O$50</f>
        <v>393</v>
      </c>
      <c r="O44" s="152"/>
      <c r="P44" s="152"/>
    </row>
    <row r="45" spans="1:16" x14ac:dyDescent="0.2">
      <c r="A45" s="152" t="s">
        <v>63</v>
      </c>
      <c r="B45" s="152" t="str">
        <f>'実質公債費比率（分子）の構造'!K$49</f>
        <v>-</v>
      </c>
      <c r="C45" s="152"/>
      <c r="D45" s="152"/>
      <c r="E45" s="152" t="str">
        <f>'実質公債費比率（分子）の構造'!L$49</f>
        <v>-</v>
      </c>
      <c r="F45" s="152"/>
      <c r="G45" s="152"/>
      <c r="H45" s="152" t="str">
        <f>'実質公債費比率（分子）の構造'!M$49</f>
        <v>-</v>
      </c>
      <c r="I45" s="152"/>
      <c r="J45" s="152"/>
      <c r="K45" s="152" t="str">
        <f>'実質公債費比率（分子）の構造'!N$49</f>
        <v>-</v>
      </c>
      <c r="L45" s="152"/>
      <c r="M45" s="152"/>
      <c r="N45" s="152" t="str">
        <f>'実質公債費比率（分子）の構造'!O$49</f>
        <v>-</v>
      </c>
      <c r="O45" s="152"/>
      <c r="P45" s="152"/>
    </row>
    <row r="46" spans="1:16" x14ac:dyDescent="0.2">
      <c r="A46" s="152" t="s">
        <v>64</v>
      </c>
      <c r="B46" s="152">
        <f>'実質公債費比率（分子）の構造'!K$48</f>
        <v>2790</v>
      </c>
      <c r="C46" s="152"/>
      <c r="D46" s="152"/>
      <c r="E46" s="152">
        <f>'実質公債費比率（分子）の構造'!L$48</f>
        <v>2753</v>
      </c>
      <c r="F46" s="152"/>
      <c r="G46" s="152"/>
      <c r="H46" s="152">
        <f>'実質公債費比率（分子）の構造'!M$48</f>
        <v>2510</v>
      </c>
      <c r="I46" s="152"/>
      <c r="J46" s="152"/>
      <c r="K46" s="152">
        <f>'実質公債費比率（分子）の構造'!N$48</f>
        <v>2597</v>
      </c>
      <c r="L46" s="152"/>
      <c r="M46" s="152"/>
      <c r="N46" s="152">
        <f>'実質公債費比率（分子）の構造'!O$48</f>
        <v>3288</v>
      </c>
      <c r="O46" s="152"/>
      <c r="P46" s="152"/>
    </row>
    <row r="47" spans="1:16" x14ac:dyDescent="0.2">
      <c r="A47" s="152" t="s">
        <v>65</v>
      </c>
      <c r="B47" s="152">
        <f>'実質公債費比率（分子）の構造'!K$47</f>
        <v>58695</v>
      </c>
      <c r="C47" s="152"/>
      <c r="D47" s="152"/>
      <c r="E47" s="152">
        <f>'実質公債費比率（分子）の構造'!L$47</f>
        <v>62266</v>
      </c>
      <c r="F47" s="152"/>
      <c r="G47" s="152"/>
      <c r="H47" s="152">
        <f>'実質公債費比率（分子）の構造'!M$47</f>
        <v>64080</v>
      </c>
      <c r="I47" s="152"/>
      <c r="J47" s="152"/>
      <c r="K47" s="152">
        <f>'実質公債費比率（分子）の構造'!N$47</f>
        <v>65534</v>
      </c>
      <c r="L47" s="152"/>
      <c r="M47" s="152"/>
      <c r="N47" s="152">
        <f>'実質公債費比率（分子）の構造'!O$47</f>
        <v>69776</v>
      </c>
      <c r="O47" s="152"/>
      <c r="P47" s="152"/>
    </row>
    <row r="48" spans="1:16" x14ac:dyDescent="0.2">
      <c r="A48" s="152" t="s">
        <v>66</v>
      </c>
      <c r="B48" s="152">
        <f>'実質公債費比率（分子）の構造'!K$46</f>
        <v>8505</v>
      </c>
      <c r="C48" s="152"/>
      <c r="D48" s="152"/>
      <c r="E48" s="152">
        <f>'実質公債費比率（分子）の構造'!L$46</f>
        <v>8092</v>
      </c>
      <c r="F48" s="152"/>
      <c r="G48" s="152"/>
      <c r="H48" s="152">
        <f>'実質公債費比率（分子）の構造'!M$46</f>
        <v>8050</v>
      </c>
      <c r="I48" s="152"/>
      <c r="J48" s="152"/>
      <c r="K48" s="152">
        <f>'実質公債費比率（分子）の構造'!N$46</f>
        <v>7490</v>
      </c>
      <c r="L48" s="152"/>
      <c r="M48" s="152"/>
      <c r="N48" s="152">
        <f>'実質公債費比率（分子）の構造'!O$46</f>
        <v>5936</v>
      </c>
      <c r="O48" s="152"/>
      <c r="P48" s="152"/>
    </row>
    <row r="49" spans="1:16" x14ac:dyDescent="0.2">
      <c r="A49" s="152" t="s">
        <v>67</v>
      </c>
      <c r="B49" s="152">
        <f>'実質公債費比率（分子）の構造'!K$45</f>
        <v>104596</v>
      </c>
      <c r="C49" s="152"/>
      <c r="D49" s="152"/>
      <c r="E49" s="152">
        <f>'実質公債費比率（分子）の構造'!L$45</f>
        <v>98997</v>
      </c>
      <c r="F49" s="152"/>
      <c r="G49" s="152"/>
      <c r="H49" s="152">
        <f>'実質公債費比率（分子）の構造'!M$45</f>
        <v>97686</v>
      </c>
      <c r="I49" s="152"/>
      <c r="J49" s="152"/>
      <c r="K49" s="152">
        <f>'実質公債費比率（分子）の構造'!N$45</f>
        <v>83889</v>
      </c>
      <c r="L49" s="152"/>
      <c r="M49" s="152"/>
      <c r="N49" s="152">
        <f>'実質公債費比率（分子）の構造'!O$45</f>
        <v>85084</v>
      </c>
      <c r="O49" s="152"/>
      <c r="P49" s="152"/>
    </row>
    <row r="50" spans="1:16" x14ac:dyDescent="0.2">
      <c r="A50" s="152" t="s">
        <v>68</v>
      </c>
      <c r="B50" s="152" t="e">
        <f>NA()</f>
        <v>#N/A</v>
      </c>
      <c r="C50" s="152">
        <f>IF(ISNUMBER('実質公債費比率（分子）の構造'!K$53),'実質公債費比率（分子）の構造'!K$53,NA())</f>
        <v>74955</v>
      </c>
      <c r="D50" s="152" t="e">
        <f>NA()</f>
        <v>#N/A</v>
      </c>
      <c r="E50" s="152" t="e">
        <f>NA()</f>
        <v>#N/A</v>
      </c>
      <c r="F50" s="152">
        <f>IF(ISNUMBER('実質公債費比率（分子）の構造'!L$53),'実質公債費比率（分子）の構造'!L$53,NA())</f>
        <v>69390</v>
      </c>
      <c r="G50" s="152" t="e">
        <f>NA()</f>
        <v>#N/A</v>
      </c>
      <c r="H50" s="152" t="e">
        <f>NA()</f>
        <v>#N/A</v>
      </c>
      <c r="I50" s="152">
        <f>IF(ISNUMBER('実質公債費比率（分子）の構造'!M$53),'実質公債費比率（分子）の構造'!M$53,NA())</f>
        <v>69553</v>
      </c>
      <c r="J50" s="152" t="e">
        <f>NA()</f>
        <v>#N/A</v>
      </c>
      <c r="K50" s="152" t="e">
        <f>NA()</f>
        <v>#N/A</v>
      </c>
      <c r="L50" s="152">
        <f>IF(ISNUMBER('実質公債費比率（分子）の構造'!N$53),'実質公債費比率（分子）の構造'!N$53,NA())</f>
        <v>59820</v>
      </c>
      <c r="M50" s="152" t="e">
        <f>NA()</f>
        <v>#N/A</v>
      </c>
      <c r="N50" s="152" t="e">
        <f>NA()</f>
        <v>#N/A</v>
      </c>
      <c r="O50" s="152">
        <f>IF(ISNUMBER('実質公債費比率（分子）の構造'!O$53),'実質公債費比率（分子）の構造'!O$53,NA())</f>
        <v>66381</v>
      </c>
      <c r="P50" s="152" t="e">
        <f>NA()</f>
        <v>#N/A</v>
      </c>
    </row>
    <row r="53" spans="1:16" x14ac:dyDescent="0.2">
      <c r="A53" s="120" t="s">
        <v>69</v>
      </c>
    </row>
    <row r="54" spans="1:16" x14ac:dyDescent="0.2">
      <c r="A54" s="151"/>
      <c r="B54" s="151" t="str">
        <f>'将来負担比率（分子）の構造'!I$40</f>
        <v>H27</v>
      </c>
      <c r="C54" s="151"/>
      <c r="D54" s="151"/>
      <c r="E54" s="151" t="str">
        <f>'将来負担比率（分子）の構造'!J$40</f>
        <v>H28</v>
      </c>
      <c r="F54" s="151"/>
      <c r="G54" s="151"/>
      <c r="H54" s="151" t="str">
        <f>'将来負担比率（分子）の構造'!K$40</f>
        <v>H29</v>
      </c>
      <c r="I54" s="151"/>
      <c r="J54" s="151"/>
      <c r="K54" s="151" t="str">
        <f>'将来負担比率（分子）の構造'!L$40</f>
        <v>H30</v>
      </c>
      <c r="L54" s="151"/>
      <c r="M54" s="151"/>
      <c r="N54" s="151" t="str">
        <f>'将来負担比率（分子）の構造'!M$40</f>
        <v>R01</v>
      </c>
      <c r="O54" s="151"/>
      <c r="P54" s="151"/>
    </row>
    <row r="55" spans="1:16" x14ac:dyDescent="0.2">
      <c r="A55" s="151"/>
      <c r="B55" s="151" t="s">
        <v>70</v>
      </c>
      <c r="C55" s="151"/>
      <c r="D55" s="151" t="s">
        <v>71</v>
      </c>
      <c r="E55" s="151" t="s">
        <v>70</v>
      </c>
      <c r="F55" s="151"/>
      <c r="G55" s="151" t="s">
        <v>71</v>
      </c>
      <c r="H55" s="151" t="s">
        <v>70</v>
      </c>
      <c r="I55" s="151"/>
      <c r="J55" s="151" t="s">
        <v>71</v>
      </c>
      <c r="K55" s="151" t="s">
        <v>70</v>
      </c>
      <c r="L55" s="151"/>
      <c r="M55" s="151" t="s">
        <v>71</v>
      </c>
      <c r="N55" s="151" t="s">
        <v>70</v>
      </c>
      <c r="O55" s="151"/>
      <c r="P55" s="151" t="s">
        <v>71</v>
      </c>
    </row>
    <row r="56" spans="1:16" x14ac:dyDescent="0.2">
      <c r="A56" s="151" t="s">
        <v>40</v>
      </c>
      <c r="B56" s="151"/>
      <c r="C56" s="151"/>
      <c r="D56" s="151">
        <f>'将来負担比率（分子）の構造'!I$52</f>
        <v>1153644</v>
      </c>
      <c r="E56" s="151"/>
      <c r="F56" s="151"/>
      <c r="G56" s="151">
        <f>'将来負担比率（分子）の構造'!J$52</f>
        <v>1135306</v>
      </c>
      <c r="H56" s="151"/>
      <c r="I56" s="151"/>
      <c r="J56" s="151">
        <f>'将来負担比率（分子）の構造'!K$52</f>
        <v>1120330</v>
      </c>
      <c r="K56" s="151"/>
      <c r="L56" s="151"/>
      <c r="M56" s="151">
        <f>'将来負担比率（分子）の構造'!L$52</f>
        <v>1128578</v>
      </c>
      <c r="N56" s="151"/>
      <c r="O56" s="151"/>
      <c r="P56" s="151">
        <f>'将来負担比率（分子）の構造'!M$52</f>
        <v>1118298</v>
      </c>
    </row>
    <row r="57" spans="1:16" x14ac:dyDescent="0.2">
      <c r="A57" s="151" t="s">
        <v>39</v>
      </c>
      <c r="B57" s="151"/>
      <c r="C57" s="151"/>
      <c r="D57" s="151">
        <f>'将来負担比率（分子）の構造'!I$51</f>
        <v>27675</v>
      </c>
      <c r="E57" s="151"/>
      <c r="F57" s="151"/>
      <c r="G57" s="151">
        <f>'将来負担比率（分子）の構造'!J$51</f>
        <v>26117</v>
      </c>
      <c r="H57" s="151"/>
      <c r="I57" s="151"/>
      <c r="J57" s="151">
        <f>'将来負担比率（分子）の構造'!K$51</f>
        <v>23276</v>
      </c>
      <c r="K57" s="151"/>
      <c r="L57" s="151"/>
      <c r="M57" s="151">
        <f>'将来負担比率（分子）の構造'!L$51</f>
        <v>29012</v>
      </c>
      <c r="N57" s="151"/>
      <c r="O57" s="151"/>
      <c r="P57" s="151">
        <f>'将来負担比率（分子）の構造'!M$51</f>
        <v>27765</v>
      </c>
    </row>
    <row r="58" spans="1:16" x14ac:dyDescent="0.2">
      <c r="A58" s="151" t="s">
        <v>38</v>
      </c>
      <c r="B58" s="151"/>
      <c r="C58" s="151"/>
      <c r="D58" s="151">
        <f>'将来負担比率（分子）の構造'!I$50</f>
        <v>312804</v>
      </c>
      <c r="E58" s="151"/>
      <c r="F58" s="151"/>
      <c r="G58" s="151">
        <f>'将来負担比率（分子）の構造'!J$50</f>
        <v>316917</v>
      </c>
      <c r="H58" s="151"/>
      <c r="I58" s="151"/>
      <c r="J58" s="151">
        <f>'将来負担比率（分子）の構造'!K$50</f>
        <v>337467</v>
      </c>
      <c r="K58" s="151"/>
      <c r="L58" s="151"/>
      <c r="M58" s="151">
        <f>'将来負担比率（分子）の構造'!L$50</f>
        <v>357945</v>
      </c>
      <c r="N58" s="151"/>
      <c r="O58" s="151"/>
      <c r="P58" s="151">
        <f>'将来負担比率（分子）の構造'!M$50</f>
        <v>369804</v>
      </c>
    </row>
    <row r="59" spans="1:16" x14ac:dyDescent="0.2">
      <c r="A59" s="151" t="s">
        <v>36</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2">
      <c r="A60" s="151" t="s">
        <v>35</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2">
      <c r="A61" s="151" t="s">
        <v>33</v>
      </c>
      <c r="B61" s="151">
        <f>'将来負担比率（分子）の構造'!I$46</f>
        <v>1403</v>
      </c>
      <c r="C61" s="151"/>
      <c r="D61" s="151"/>
      <c r="E61" s="151">
        <f>'将来負担比率（分子）の構造'!J$46</f>
        <v>5943</v>
      </c>
      <c r="F61" s="151"/>
      <c r="G61" s="151"/>
      <c r="H61" s="151">
        <f>'将来負担比率（分子）の構造'!K$46</f>
        <v>5156</v>
      </c>
      <c r="I61" s="151"/>
      <c r="J61" s="151"/>
      <c r="K61" s="151">
        <f>'将来負担比率（分子）の構造'!L$46</f>
        <v>4872</v>
      </c>
      <c r="L61" s="151"/>
      <c r="M61" s="151"/>
      <c r="N61" s="151">
        <f>'将来負担比率（分子）の構造'!M$46</f>
        <v>1839</v>
      </c>
      <c r="O61" s="151"/>
      <c r="P61" s="151"/>
    </row>
    <row r="62" spans="1:16" x14ac:dyDescent="0.2">
      <c r="A62" s="151" t="s">
        <v>32</v>
      </c>
      <c r="B62" s="151">
        <f>'将来負担比率（分子）の構造'!I$45</f>
        <v>239702</v>
      </c>
      <c r="C62" s="151"/>
      <c r="D62" s="151"/>
      <c r="E62" s="151">
        <f>'将来負担比率（分子）の構造'!J$45</f>
        <v>230099</v>
      </c>
      <c r="F62" s="151"/>
      <c r="G62" s="151"/>
      <c r="H62" s="151">
        <f>'将来負担比率（分子）の構造'!K$45</f>
        <v>187414</v>
      </c>
      <c r="I62" s="151"/>
      <c r="J62" s="151"/>
      <c r="K62" s="151">
        <f>'将来負担比率（分子）の構造'!L$45</f>
        <v>168890</v>
      </c>
      <c r="L62" s="151"/>
      <c r="M62" s="151"/>
      <c r="N62" s="151">
        <f>'将来負担比率（分子）の構造'!M$45</f>
        <v>165701</v>
      </c>
      <c r="O62" s="151"/>
      <c r="P62" s="151"/>
    </row>
    <row r="63" spans="1:16" x14ac:dyDescent="0.2">
      <c r="A63" s="151" t="s">
        <v>31</v>
      </c>
      <c r="B63" s="151" t="str">
        <f>'将来負担比率（分子）の構造'!I$44</f>
        <v>-</v>
      </c>
      <c r="C63" s="151"/>
      <c r="D63" s="151"/>
      <c r="E63" s="151" t="str">
        <f>'将来負担比率（分子）の構造'!J$44</f>
        <v>-</v>
      </c>
      <c r="F63" s="151"/>
      <c r="G63" s="151"/>
      <c r="H63" s="151" t="str">
        <f>'将来負担比率（分子）の構造'!K$44</f>
        <v>-</v>
      </c>
      <c r="I63" s="151"/>
      <c r="J63" s="151"/>
      <c r="K63" s="151" t="str">
        <f>'将来負担比率（分子）の構造'!L$44</f>
        <v>-</v>
      </c>
      <c r="L63" s="151"/>
      <c r="M63" s="151"/>
      <c r="N63" s="151" t="str">
        <f>'将来負担比率（分子）の構造'!M$44</f>
        <v>-</v>
      </c>
      <c r="O63" s="151"/>
      <c r="P63" s="151"/>
    </row>
    <row r="64" spans="1:16" x14ac:dyDescent="0.2">
      <c r="A64" s="151" t="s">
        <v>30</v>
      </c>
      <c r="B64" s="151">
        <f>'将来負担比率（分子）の構造'!I$43</f>
        <v>59070</v>
      </c>
      <c r="C64" s="151"/>
      <c r="D64" s="151"/>
      <c r="E64" s="151">
        <f>'将来負担比率（分子）の構造'!J$43</f>
        <v>56953</v>
      </c>
      <c r="F64" s="151"/>
      <c r="G64" s="151"/>
      <c r="H64" s="151">
        <f>'将来負担比率（分子）の構造'!K$43</f>
        <v>55113</v>
      </c>
      <c r="I64" s="151"/>
      <c r="J64" s="151"/>
      <c r="K64" s="151">
        <f>'将来負担比率（分子）の構造'!L$43</f>
        <v>50148</v>
      </c>
      <c r="L64" s="151"/>
      <c r="M64" s="151"/>
      <c r="N64" s="151">
        <f>'将来負担比率（分子）の構造'!M$43</f>
        <v>48843</v>
      </c>
      <c r="O64" s="151"/>
      <c r="P64" s="151"/>
    </row>
    <row r="65" spans="1:16" x14ac:dyDescent="0.2">
      <c r="A65" s="151" t="s">
        <v>29</v>
      </c>
      <c r="B65" s="151">
        <f>'将来負担比率（分子）の構造'!I$42</f>
        <v>3713</v>
      </c>
      <c r="C65" s="151"/>
      <c r="D65" s="151"/>
      <c r="E65" s="151">
        <f>'将来負担比率（分子）の構造'!J$42</f>
        <v>3564</v>
      </c>
      <c r="F65" s="151"/>
      <c r="G65" s="151"/>
      <c r="H65" s="151">
        <f>'将来負担比率（分子）の構造'!K$42</f>
        <v>2797</v>
      </c>
      <c r="I65" s="151"/>
      <c r="J65" s="151"/>
      <c r="K65" s="151">
        <f>'将来負担比率（分子）の構造'!L$42</f>
        <v>2214</v>
      </c>
      <c r="L65" s="151"/>
      <c r="M65" s="151"/>
      <c r="N65" s="151">
        <f>'将来負担比率（分子）の構造'!M$42</f>
        <v>2430</v>
      </c>
      <c r="O65" s="151"/>
      <c r="P65" s="151"/>
    </row>
    <row r="66" spans="1:16" x14ac:dyDescent="0.2">
      <c r="A66" s="151" t="s">
        <v>28</v>
      </c>
      <c r="B66" s="151">
        <f>'将来負担比率（分子）の構造'!I$41</f>
        <v>2350817</v>
      </c>
      <c r="C66" s="151"/>
      <c r="D66" s="151"/>
      <c r="E66" s="151">
        <f>'将来負担比率（分子）の構造'!J$41</f>
        <v>2328352</v>
      </c>
      <c r="F66" s="151"/>
      <c r="G66" s="151"/>
      <c r="H66" s="151">
        <f>'将来負担比率（分子）の構造'!K$41</f>
        <v>2315474</v>
      </c>
      <c r="I66" s="151"/>
      <c r="J66" s="151"/>
      <c r="K66" s="151">
        <f>'将来負担比率（分子）の構造'!L$41</f>
        <v>2328041</v>
      </c>
      <c r="L66" s="151"/>
      <c r="M66" s="151"/>
      <c r="N66" s="151">
        <f>'将来負担比率（分子）の構造'!M$41</f>
        <v>2349084</v>
      </c>
      <c r="O66" s="151"/>
      <c r="P66" s="151"/>
    </row>
    <row r="67" spans="1:16" x14ac:dyDescent="0.2">
      <c r="A67" s="151" t="s">
        <v>72</v>
      </c>
      <c r="B67" s="151" t="e">
        <f>NA()</f>
        <v>#N/A</v>
      </c>
      <c r="C67" s="151">
        <f>IF(ISNUMBER('将来負担比率（分子）の構造'!I$53), IF('将来負担比率（分子）の構造'!I$53 &lt; 0, 0, '将来負担比率（分子）の構造'!I$53), NA())</f>
        <v>1160582</v>
      </c>
      <c r="D67" s="151" t="e">
        <f>NA()</f>
        <v>#N/A</v>
      </c>
      <c r="E67" s="151" t="e">
        <f>NA()</f>
        <v>#N/A</v>
      </c>
      <c r="F67" s="151">
        <f>IF(ISNUMBER('将来負担比率（分子）の構造'!J$53), IF('将来負担比率（分子）の構造'!J$53 &lt; 0, 0, '将来負担比率（分子）の構造'!J$53), NA())</f>
        <v>1146571</v>
      </c>
      <c r="G67" s="151" t="e">
        <f>NA()</f>
        <v>#N/A</v>
      </c>
      <c r="H67" s="151" t="e">
        <f>NA()</f>
        <v>#N/A</v>
      </c>
      <c r="I67" s="151">
        <f>IF(ISNUMBER('将来負担比率（分子）の構造'!K$53), IF('将来負担比率（分子）の構造'!K$53 &lt; 0, 0, '将来負担比率（分子）の構造'!K$53), NA())</f>
        <v>1084881</v>
      </c>
      <c r="J67" s="151" t="e">
        <f>NA()</f>
        <v>#N/A</v>
      </c>
      <c r="K67" s="151" t="e">
        <f>NA()</f>
        <v>#N/A</v>
      </c>
      <c r="L67" s="151">
        <f>IF(ISNUMBER('将来負担比率（分子）の構造'!L$53), IF('将来負担比率（分子）の構造'!L$53 &lt; 0, 0, '将来負担比率（分子）の構造'!L$53), NA())</f>
        <v>1038630</v>
      </c>
      <c r="M67" s="151" t="e">
        <f>NA()</f>
        <v>#N/A</v>
      </c>
      <c r="N67" s="151" t="e">
        <f>NA()</f>
        <v>#N/A</v>
      </c>
      <c r="O67" s="151">
        <f>IF(ISNUMBER('将来負担比率（分子）の構造'!M$53), IF('将来負担比率（分子）の構造'!M$53 &lt; 0, 0, '将来負担比率（分子）の構造'!M$53), NA())</f>
        <v>1052031</v>
      </c>
      <c r="P67" s="151" t="e">
        <f>NA()</f>
        <v>#N/A</v>
      </c>
    </row>
    <row r="70" spans="1:16" x14ac:dyDescent="0.2">
      <c r="A70" s="153" t="s">
        <v>73</v>
      </c>
      <c r="B70" s="153"/>
      <c r="C70" s="153"/>
      <c r="D70" s="153"/>
      <c r="E70" s="153"/>
      <c r="F70" s="153"/>
    </row>
    <row r="71" spans="1:16" x14ac:dyDescent="0.2">
      <c r="A71" s="154"/>
      <c r="B71" s="154" t="str">
        <f>基金残高に係る経年分析!F54</f>
        <v>H29</v>
      </c>
      <c r="C71" s="154" t="str">
        <f>基金残高に係る経年分析!G54</f>
        <v>H30</v>
      </c>
      <c r="D71" s="154" t="str">
        <f>基金残高に係る経年分析!H54</f>
        <v>R01</v>
      </c>
    </row>
    <row r="72" spans="1:16" x14ac:dyDescent="0.2">
      <c r="A72" s="154" t="s">
        <v>74</v>
      </c>
      <c r="B72" s="155">
        <f>基金残高に係る経年分析!F55</f>
        <v>26683</v>
      </c>
      <c r="C72" s="155">
        <f>基金残高に係る経年分析!G55</f>
        <v>22790</v>
      </c>
      <c r="D72" s="155">
        <f>基金残高に係る経年分析!H55</f>
        <v>11166</v>
      </c>
    </row>
    <row r="73" spans="1:16" x14ac:dyDescent="0.2">
      <c r="A73" s="154" t="s">
        <v>75</v>
      </c>
      <c r="B73" s="155">
        <f>基金残高に係る経年分析!F56</f>
        <v>19019</v>
      </c>
      <c r="C73" s="155">
        <f>基金残高に係る経年分析!G56</f>
        <v>19089</v>
      </c>
      <c r="D73" s="155">
        <f>基金残高に係る経年分析!H56</f>
        <v>19176</v>
      </c>
    </row>
    <row r="74" spans="1:16" x14ac:dyDescent="0.2">
      <c r="A74" s="154" t="s">
        <v>76</v>
      </c>
      <c r="B74" s="155">
        <f>基金残高に係る経年分析!F57</f>
        <v>92555</v>
      </c>
      <c r="C74" s="155">
        <f>基金残高に係る経年分析!G57</f>
        <v>92992</v>
      </c>
      <c r="D74" s="155">
        <f>基金残高に係る経年分析!H57</f>
        <v>92761</v>
      </c>
    </row>
  </sheetData>
  <sheetProtection algorithmName="SHA-512" hashValue="oHOQduDTohDcZLzk1GIZmXp6ECjg4Ovy+jitn0EY1dQEDWGjt+B3g3v4wSSh9iYC+rm9zFTe7ryPkBR3nu806Q==" saltValue="W7smYWtTUOKqruLYu4ZQ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7" customWidth="1"/>
    <col min="2" max="17" width="1.81640625" style="207" customWidth="1"/>
    <col min="18" max="138" width="1.6328125" style="207" customWidth="1"/>
    <col min="139" max="16384" width="0" style="207" hidden="1"/>
  </cols>
  <sheetData>
    <row r="1" spans="2:138"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736" t="s">
        <v>180</v>
      </c>
      <c r="DD1" s="737"/>
      <c r="DE1" s="737"/>
      <c r="DF1" s="737"/>
      <c r="DG1" s="737"/>
      <c r="DH1" s="737"/>
      <c r="DI1" s="738"/>
      <c r="DK1" s="736" t="s">
        <v>181</v>
      </c>
      <c r="DL1" s="737"/>
      <c r="DM1" s="737"/>
      <c r="DN1" s="737"/>
      <c r="DO1" s="737"/>
      <c r="DP1" s="737"/>
      <c r="DQ1" s="737"/>
      <c r="DR1" s="737"/>
      <c r="DS1" s="737"/>
      <c r="DT1" s="737"/>
      <c r="DU1" s="737"/>
      <c r="DV1" s="737"/>
      <c r="DW1" s="737"/>
      <c r="DX1" s="738"/>
      <c r="DY1" s="206"/>
      <c r="DZ1" s="206"/>
      <c r="EA1" s="206"/>
      <c r="EB1" s="206"/>
      <c r="EC1" s="206"/>
      <c r="ED1" s="206"/>
      <c r="EE1" s="206"/>
      <c r="EF1" s="206"/>
      <c r="EG1" s="206"/>
      <c r="EH1" s="206"/>
    </row>
    <row r="2" spans="2:138" ht="22.5" customHeight="1" x14ac:dyDescent="0.2">
      <c r="B2" s="208" t="s">
        <v>182</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row>
    <row r="3" spans="2:138" ht="11.25" customHeight="1" x14ac:dyDescent="0.2">
      <c r="B3" s="709" t="s">
        <v>183</v>
      </c>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09" t="s">
        <v>184</v>
      </c>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1"/>
      <c r="BY3" s="709" t="s">
        <v>185</v>
      </c>
      <c r="BZ3" s="710"/>
      <c r="CA3" s="710"/>
      <c r="CB3" s="710"/>
      <c r="CC3" s="710"/>
      <c r="CD3" s="710"/>
      <c r="CE3" s="710"/>
      <c r="CF3" s="710"/>
      <c r="CG3" s="710"/>
      <c r="CH3" s="710"/>
      <c r="CI3" s="710"/>
      <c r="CJ3" s="710"/>
      <c r="CK3" s="710"/>
      <c r="CL3" s="710"/>
      <c r="CM3" s="710"/>
      <c r="CN3" s="710"/>
      <c r="CO3" s="710"/>
      <c r="CP3" s="710"/>
      <c r="CQ3" s="710"/>
      <c r="CR3" s="710"/>
      <c r="CS3" s="710"/>
      <c r="CT3" s="710"/>
      <c r="CU3" s="710"/>
      <c r="CV3" s="710"/>
      <c r="CW3" s="710"/>
      <c r="CX3" s="710"/>
      <c r="CY3" s="710"/>
      <c r="CZ3" s="710"/>
      <c r="DA3" s="710"/>
      <c r="DB3" s="710"/>
      <c r="DC3" s="710"/>
      <c r="DD3" s="710"/>
      <c r="DE3" s="710"/>
      <c r="DF3" s="710"/>
      <c r="DG3" s="710"/>
      <c r="DH3" s="710"/>
      <c r="DI3" s="710"/>
      <c r="DJ3" s="710"/>
      <c r="DK3" s="710"/>
      <c r="DL3" s="710"/>
      <c r="DM3" s="710"/>
      <c r="DN3" s="710"/>
      <c r="DO3" s="710"/>
      <c r="DP3" s="710"/>
      <c r="DQ3" s="710"/>
      <c r="DR3" s="710"/>
      <c r="DS3" s="710"/>
      <c r="DT3" s="710"/>
      <c r="DU3" s="710"/>
      <c r="DV3" s="710"/>
      <c r="DW3" s="710"/>
      <c r="DX3" s="711"/>
    </row>
    <row r="4" spans="2:138" ht="11.25" customHeight="1" x14ac:dyDescent="0.2">
      <c r="B4" s="709" t="s">
        <v>1</v>
      </c>
      <c r="C4" s="710"/>
      <c r="D4" s="710"/>
      <c r="E4" s="710"/>
      <c r="F4" s="710"/>
      <c r="G4" s="710"/>
      <c r="H4" s="710"/>
      <c r="I4" s="710"/>
      <c r="J4" s="710"/>
      <c r="K4" s="710"/>
      <c r="L4" s="710"/>
      <c r="M4" s="710"/>
      <c r="N4" s="710"/>
      <c r="O4" s="710"/>
      <c r="P4" s="710"/>
      <c r="Q4" s="711"/>
      <c r="R4" s="709" t="s">
        <v>186</v>
      </c>
      <c r="S4" s="710"/>
      <c r="T4" s="710"/>
      <c r="U4" s="710"/>
      <c r="V4" s="710"/>
      <c r="W4" s="710"/>
      <c r="X4" s="710"/>
      <c r="Y4" s="711"/>
      <c r="Z4" s="709" t="s">
        <v>187</v>
      </c>
      <c r="AA4" s="710"/>
      <c r="AB4" s="710"/>
      <c r="AC4" s="711"/>
      <c r="AD4" s="709" t="s">
        <v>188</v>
      </c>
      <c r="AE4" s="710"/>
      <c r="AF4" s="710"/>
      <c r="AG4" s="710"/>
      <c r="AH4" s="710"/>
      <c r="AI4" s="710"/>
      <c r="AJ4" s="710"/>
      <c r="AK4" s="711"/>
      <c r="AL4" s="709" t="s">
        <v>187</v>
      </c>
      <c r="AM4" s="710"/>
      <c r="AN4" s="710"/>
      <c r="AO4" s="711"/>
      <c r="AP4" s="739" t="s">
        <v>189</v>
      </c>
      <c r="AQ4" s="739"/>
      <c r="AR4" s="739"/>
      <c r="AS4" s="739"/>
      <c r="AT4" s="739"/>
      <c r="AU4" s="739"/>
      <c r="AV4" s="739"/>
      <c r="AW4" s="739"/>
      <c r="AX4" s="739"/>
      <c r="AY4" s="739"/>
      <c r="AZ4" s="739"/>
      <c r="BA4" s="739"/>
      <c r="BB4" s="739"/>
      <c r="BC4" s="739"/>
      <c r="BD4" s="739" t="s">
        <v>190</v>
      </c>
      <c r="BE4" s="739"/>
      <c r="BF4" s="739"/>
      <c r="BG4" s="739"/>
      <c r="BH4" s="739"/>
      <c r="BI4" s="739"/>
      <c r="BJ4" s="739"/>
      <c r="BK4" s="739"/>
      <c r="BL4" s="739" t="s">
        <v>187</v>
      </c>
      <c r="BM4" s="739"/>
      <c r="BN4" s="739"/>
      <c r="BO4" s="739"/>
      <c r="BP4" s="739" t="s">
        <v>191</v>
      </c>
      <c r="BQ4" s="739"/>
      <c r="BR4" s="739"/>
      <c r="BS4" s="739"/>
      <c r="BT4" s="739"/>
      <c r="BU4" s="739"/>
      <c r="BV4" s="739"/>
      <c r="BW4" s="739"/>
      <c r="BY4" s="709" t="s">
        <v>192</v>
      </c>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1"/>
    </row>
    <row r="5" spans="2:138" s="211" customFormat="1" ht="11.25" customHeight="1" x14ac:dyDescent="0.2">
      <c r="B5" s="701" t="s">
        <v>193</v>
      </c>
      <c r="C5" s="702"/>
      <c r="D5" s="702"/>
      <c r="E5" s="702"/>
      <c r="F5" s="702"/>
      <c r="G5" s="702"/>
      <c r="H5" s="702"/>
      <c r="I5" s="702"/>
      <c r="J5" s="702"/>
      <c r="K5" s="702"/>
      <c r="L5" s="702"/>
      <c r="M5" s="702"/>
      <c r="N5" s="702"/>
      <c r="O5" s="702"/>
      <c r="P5" s="702"/>
      <c r="Q5" s="703"/>
      <c r="R5" s="722">
        <v>365430058</v>
      </c>
      <c r="S5" s="723"/>
      <c r="T5" s="723"/>
      <c r="U5" s="723"/>
      <c r="V5" s="723"/>
      <c r="W5" s="723"/>
      <c r="X5" s="723"/>
      <c r="Y5" s="724"/>
      <c r="Z5" s="734">
        <v>37.9</v>
      </c>
      <c r="AA5" s="734"/>
      <c r="AB5" s="734"/>
      <c r="AC5" s="734"/>
      <c r="AD5" s="735">
        <v>299420562</v>
      </c>
      <c r="AE5" s="735"/>
      <c r="AF5" s="735"/>
      <c r="AG5" s="735"/>
      <c r="AH5" s="735"/>
      <c r="AI5" s="735"/>
      <c r="AJ5" s="735"/>
      <c r="AK5" s="735"/>
      <c r="AL5" s="719">
        <v>57.4</v>
      </c>
      <c r="AM5" s="720"/>
      <c r="AN5" s="720"/>
      <c r="AO5" s="721"/>
      <c r="AP5" s="701" t="s">
        <v>194</v>
      </c>
      <c r="AQ5" s="702"/>
      <c r="AR5" s="702"/>
      <c r="AS5" s="702"/>
      <c r="AT5" s="702"/>
      <c r="AU5" s="702"/>
      <c r="AV5" s="702"/>
      <c r="AW5" s="702"/>
      <c r="AX5" s="702"/>
      <c r="AY5" s="702"/>
      <c r="AZ5" s="702"/>
      <c r="BA5" s="702"/>
      <c r="BB5" s="702"/>
      <c r="BC5" s="703"/>
      <c r="BD5" s="648">
        <v>364754943</v>
      </c>
      <c r="BE5" s="649"/>
      <c r="BF5" s="649"/>
      <c r="BG5" s="649"/>
      <c r="BH5" s="649"/>
      <c r="BI5" s="649"/>
      <c r="BJ5" s="649"/>
      <c r="BK5" s="650"/>
      <c r="BL5" s="712">
        <v>99.8</v>
      </c>
      <c r="BM5" s="712"/>
      <c r="BN5" s="712"/>
      <c r="BO5" s="712"/>
      <c r="BP5" s="707">
        <v>2530779</v>
      </c>
      <c r="BQ5" s="707"/>
      <c r="BR5" s="707"/>
      <c r="BS5" s="707"/>
      <c r="BT5" s="707"/>
      <c r="BU5" s="707"/>
      <c r="BV5" s="707"/>
      <c r="BW5" s="708"/>
      <c r="BY5" s="709" t="s">
        <v>189</v>
      </c>
      <c r="BZ5" s="710"/>
      <c r="CA5" s="710"/>
      <c r="CB5" s="710"/>
      <c r="CC5" s="710"/>
      <c r="CD5" s="710"/>
      <c r="CE5" s="710"/>
      <c r="CF5" s="710"/>
      <c r="CG5" s="710"/>
      <c r="CH5" s="710"/>
      <c r="CI5" s="710"/>
      <c r="CJ5" s="710"/>
      <c r="CK5" s="710"/>
      <c r="CL5" s="711"/>
      <c r="CM5" s="709" t="s">
        <v>195</v>
      </c>
      <c r="CN5" s="710"/>
      <c r="CO5" s="710"/>
      <c r="CP5" s="710"/>
      <c r="CQ5" s="710"/>
      <c r="CR5" s="710"/>
      <c r="CS5" s="710"/>
      <c r="CT5" s="711"/>
      <c r="CU5" s="709" t="s">
        <v>187</v>
      </c>
      <c r="CV5" s="710"/>
      <c r="CW5" s="710"/>
      <c r="CX5" s="711"/>
      <c r="CY5" s="709" t="s">
        <v>196</v>
      </c>
      <c r="CZ5" s="710"/>
      <c r="DA5" s="710"/>
      <c r="DB5" s="710"/>
      <c r="DC5" s="710"/>
      <c r="DD5" s="710"/>
      <c r="DE5" s="710"/>
      <c r="DF5" s="710"/>
      <c r="DG5" s="710"/>
      <c r="DH5" s="710"/>
      <c r="DI5" s="710"/>
      <c r="DJ5" s="710"/>
      <c r="DK5" s="711"/>
      <c r="DL5" s="709" t="s">
        <v>197</v>
      </c>
      <c r="DM5" s="710"/>
      <c r="DN5" s="710"/>
      <c r="DO5" s="710"/>
      <c r="DP5" s="710"/>
      <c r="DQ5" s="710"/>
      <c r="DR5" s="710"/>
      <c r="DS5" s="710"/>
      <c r="DT5" s="710"/>
      <c r="DU5" s="710"/>
      <c r="DV5" s="710"/>
      <c r="DW5" s="710"/>
      <c r="DX5" s="711"/>
    </row>
    <row r="6" spans="2:138" ht="11.25" customHeight="1" x14ac:dyDescent="0.2">
      <c r="B6" s="645" t="s">
        <v>198</v>
      </c>
      <c r="C6" s="646"/>
      <c r="D6" s="646"/>
      <c r="E6" s="646"/>
      <c r="F6" s="646"/>
      <c r="G6" s="646"/>
      <c r="H6" s="646"/>
      <c r="I6" s="646"/>
      <c r="J6" s="646"/>
      <c r="K6" s="646"/>
      <c r="L6" s="646"/>
      <c r="M6" s="646"/>
      <c r="N6" s="646"/>
      <c r="O6" s="646"/>
      <c r="P6" s="646"/>
      <c r="Q6" s="647"/>
      <c r="R6" s="648">
        <v>49319571</v>
      </c>
      <c r="S6" s="649"/>
      <c r="T6" s="649"/>
      <c r="U6" s="649"/>
      <c r="V6" s="649"/>
      <c r="W6" s="649"/>
      <c r="X6" s="649"/>
      <c r="Y6" s="650"/>
      <c r="Z6" s="712">
        <v>5.0999999999999996</v>
      </c>
      <c r="AA6" s="712"/>
      <c r="AB6" s="712"/>
      <c r="AC6" s="712"/>
      <c r="AD6" s="707">
        <v>49319571</v>
      </c>
      <c r="AE6" s="707"/>
      <c r="AF6" s="707"/>
      <c r="AG6" s="707"/>
      <c r="AH6" s="707"/>
      <c r="AI6" s="707"/>
      <c r="AJ6" s="707"/>
      <c r="AK6" s="707"/>
      <c r="AL6" s="651">
        <v>9.5</v>
      </c>
      <c r="AM6" s="713"/>
      <c r="AN6" s="713"/>
      <c r="AO6" s="714"/>
      <c r="AP6" s="645" t="s">
        <v>199</v>
      </c>
      <c r="AQ6" s="646"/>
      <c r="AR6" s="646"/>
      <c r="AS6" s="646"/>
      <c r="AT6" s="646"/>
      <c r="AU6" s="646"/>
      <c r="AV6" s="646"/>
      <c r="AW6" s="646"/>
      <c r="AX6" s="646"/>
      <c r="AY6" s="646"/>
      <c r="AZ6" s="646"/>
      <c r="BA6" s="646"/>
      <c r="BB6" s="646"/>
      <c r="BC6" s="647"/>
      <c r="BD6" s="648">
        <v>364754943</v>
      </c>
      <c r="BE6" s="649"/>
      <c r="BF6" s="649"/>
      <c r="BG6" s="649"/>
      <c r="BH6" s="649"/>
      <c r="BI6" s="649"/>
      <c r="BJ6" s="649"/>
      <c r="BK6" s="650"/>
      <c r="BL6" s="712">
        <v>99.8</v>
      </c>
      <c r="BM6" s="712"/>
      <c r="BN6" s="712"/>
      <c r="BO6" s="712"/>
      <c r="BP6" s="707">
        <v>2530779</v>
      </c>
      <c r="BQ6" s="707"/>
      <c r="BR6" s="707"/>
      <c r="BS6" s="707"/>
      <c r="BT6" s="707"/>
      <c r="BU6" s="707"/>
      <c r="BV6" s="707"/>
      <c r="BW6" s="708"/>
      <c r="BY6" s="701" t="s">
        <v>200</v>
      </c>
      <c r="BZ6" s="702"/>
      <c r="CA6" s="702"/>
      <c r="CB6" s="702"/>
      <c r="CC6" s="702"/>
      <c r="CD6" s="702"/>
      <c r="CE6" s="702"/>
      <c r="CF6" s="702"/>
      <c r="CG6" s="702"/>
      <c r="CH6" s="702"/>
      <c r="CI6" s="702"/>
      <c r="CJ6" s="702"/>
      <c r="CK6" s="702"/>
      <c r="CL6" s="703"/>
      <c r="CM6" s="648">
        <v>2017888</v>
      </c>
      <c r="CN6" s="649"/>
      <c r="CO6" s="649"/>
      <c r="CP6" s="649"/>
      <c r="CQ6" s="649"/>
      <c r="CR6" s="649"/>
      <c r="CS6" s="649"/>
      <c r="CT6" s="650"/>
      <c r="CU6" s="712">
        <v>0.2</v>
      </c>
      <c r="CV6" s="712"/>
      <c r="CW6" s="712"/>
      <c r="CX6" s="712"/>
      <c r="CY6" s="654" t="s">
        <v>118</v>
      </c>
      <c r="CZ6" s="649"/>
      <c r="DA6" s="649"/>
      <c r="DB6" s="649"/>
      <c r="DC6" s="649"/>
      <c r="DD6" s="649"/>
      <c r="DE6" s="649"/>
      <c r="DF6" s="649"/>
      <c r="DG6" s="649"/>
      <c r="DH6" s="649"/>
      <c r="DI6" s="649"/>
      <c r="DJ6" s="649"/>
      <c r="DK6" s="650"/>
      <c r="DL6" s="654">
        <v>2012190</v>
      </c>
      <c r="DM6" s="649"/>
      <c r="DN6" s="649"/>
      <c r="DO6" s="649"/>
      <c r="DP6" s="649"/>
      <c r="DQ6" s="649"/>
      <c r="DR6" s="649"/>
      <c r="DS6" s="649"/>
      <c r="DT6" s="649"/>
      <c r="DU6" s="649"/>
      <c r="DV6" s="649"/>
      <c r="DW6" s="649"/>
      <c r="DX6" s="732"/>
    </row>
    <row r="7" spans="2:138" ht="11.25" customHeight="1" x14ac:dyDescent="0.2">
      <c r="B7" s="645" t="s">
        <v>201</v>
      </c>
      <c r="C7" s="646"/>
      <c r="D7" s="646"/>
      <c r="E7" s="646"/>
      <c r="F7" s="646"/>
      <c r="G7" s="646"/>
      <c r="H7" s="646"/>
      <c r="I7" s="646"/>
      <c r="J7" s="646"/>
      <c r="K7" s="646"/>
      <c r="L7" s="646"/>
      <c r="M7" s="646"/>
      <c r="N7" s="646"/>
      <c r="O7" s="646"/>
      <c r="P7" s="646"/>
      <c r="Q7" s="647"/>
      <c r="R7" s="648">
        <v>2947860</v>
      </c>
      <c r="S7" s="649"/>
      <c r="T7" s="649"/>
      <c r="U7" s="649"/>
      <c r="V7" s="649"/>
      <c r="W7" s="649"/>
      <c r="X7" s="649"/>
      <c r="Y7" s="650"/>
      <c r="Z7" s="712">
        <v>0.3</v>
      </c>
      <c r="AA7" s="712"/>
      <c r="AB7" s="712"/>
      <c r="AC7" s="712"/>
      <c r="AD7" s="707">
        <v>2947860</v>
      </c>
      <c r="AE7" s="707"/>
      <c r="AF7" s="707"/>
      <c r="AG7" s="707"/>
      <c r="AH7" s="707"/>
      <c r="AI7" s="707"/>
      <c r="AJ7" s="707"/>
      <c r="AK7" s="707"/>
      <c r="AL7" s="651">
        <v>0.6</v>
      </c>
      <c r="AM7" s="713"/>
      <c r="AN7" s="713"/>
      <c r="AO7" s="714"/>
      <c r="AP7" s="645" t="s">
        <v>202</v>
      </c>
      <c r="AQ7" s="646"/>
      <c r="AR7" s="646"/>
      <c r="AS7" s="646"/>
      <c r="AT7" s="646"/>
      <c r="AU7" s="646"/>
      <c r="AV7" s="646"/>
      <c r="AW7" s="646"/>
      <c r="AX7" s="646"/>
      <c r="AY7" s="646"/>
      <c r="AZ7" s="646"/>
      <c r="BA7" s="646"/>
      <c r="BB7" s="646"/>
      <c r="BC7" s="647"/>
      <c r="BD7" s="648">
        <v>99976042</v>
      </c>
      <c r="BE7" s="649"/>
      <c r="BF7" s="649"/>
      <c r="BG7" s="649"/>
      <c r="BH7" s="649"/>
      <c r="BI7" s="649"/>
      <c r="BJ7" s="649"/>
      <c r="BK7" s="650"/>
      <c r="BL7" s="712">
        <v>27.4</v>
      </c>
      <c r="BM7" s="712"/>
      <c r="BN7" s="712"/>
      <c r="BO7" s="712"/>
      <c r="BP7" s="707">
        <v>2530779</v>
      </c>
      <c r="BQ7" s="707"/>
      <c r="BR7" s="707"/>
      <c r="BS7" s="707"/>
      <c r="BT7" s="707"/>
      <c r="BU7" s="707"/>
      <c r="BV7" s="707"/>
      <c r="BW7" s="708"/>
      <c r="BY7" s="645" t="s">
        <v>203</v>
      </c>
      <c r="BZ7" s="646"/>
      <c r="CA7" s="646"/>
      <c r="CB7" s="646"/>
      <c r="CC7" s="646"/>
      <c r="CD7" s="646"/>
      <c r="CE7" s="646"/>
      <c r="CF7" s="646"/>
      <c r="CG7" s="646"/>
      <c r="CH7" s="646"/>
      <c r="CI7" s="646"/>
      <c r="CJ7" s="646"/>
      <c r="CK7" s="646"/>
      <c r="CL7" s="647"/>
      <c r="CM7" s="648">
        <v>45224504</v>
      </c>
      <c r="CN7" s="649"/>
      <c r="CO7" s="649"/>
      <c r="CP7" s="649"/>
      <c r="CQ7" s="649"/>
      <c r="CR7" s="649"/>
      <c r="CS7" s="649"/>
      <c r="CT7" s="650"/>
      <c r="CU7" s="712">
        <v>4.8</v>
      </c>
      <c r="CV7" s="712"/>
      <c r="CW7" s="712"/>
      <c r="CX7" s="712"/>
      <c r="CY7" s="654">
        <v>3758412</v>
      </c>
      <c r="CZ7" s="649"/>
      <c r="DA7" s="649"/>
      <c r="DB7" s="649"/>
      <c r="DC7" s="649"/>
      <c r="DD7" s="649"/>
      <c r="DE7" s="649"/>
      <c r="DF7" s="649"/>
      <c r="DG7" s="649"/>
      <c r="DH7" s="649"/>
      <c r="DI7" s="649"/>
      <c r="DJ7" s="649"/>
      <c r="DK7" s="650"/>
      <c r="DL7" s="654">
        <v>38456525</v>
      </c>
      <c r="DM7" s="649"/>
      <c r="DN7" s="649"/>
      <c r="DO7" s="649"/>
      <c r="DP7" s="649"/>
      <c r="DQ7" s="649"/>
      <c r="DR7" s="649"/>
      <c r="DS7" s="649"/>
      <c r="DT7" s="649"/>
      <c r="DU7" s="649"/>
      <c r="DV7" s="649"/>
      <c r="DW7" s="649"/>
      <c r="DX7" s="732"/>
    </row>
    <row r="8" spans="2:138" ht="11.25" customHeight="1" x14ac:dyDescent="0.2">
      <c r="B8" s="645" t="s">
        <v>204</v>
      </c>
      <c r="C8" s="646"/>
      <c r="D8" s="646"/>
      <c r="E8" s="646"/>
      <c r="F8" s="646"/>
      <c r="G8" s="646"/>
      <c r="H8" s="646"/>
      <c r="I8" s="646"/>
      <c r="J8" s="646"/>
      <c r="K8" s="646"/>
      <c r="L8" s="646"/>
      <c r="M8" s="646"/>
      <c r="N8" s="646"/>
      <c r="O8" s="646"/>
      <c r="P8" s="646"/>
      <c r="Q8" s="647"/>
      <c r="R8" s="648">
        <v>1</v>
      </c>
      <c r="S8" s="649"/>
      <c r="T8" s="649"/>
      <c r="U8" s="649"/>
      <c r="V8" s="649"/>
      <c r="W8" s="649"/>
      <c r="X8" s="649"/>
      <c r="Y8" s="650"/>
      <c r="Z8" s="712">
        <v>0</v>
      </c>
      <c r="AA8" s="712"/>
      <c r="AB8" s="712"/>
      <c r="AC8" s="712"/>
      <c r="AD8" s="707">
        <v>1</v>
      </c>
      <c r="AE8" s="707"/>
      <c r="AF8" s="707"/>
      <c r="AG8" s="707"/>
      <c r="AH8" s="707"/>
      <c r="AI8" s="707"/>
      <c r="AJ8" s="707"/>
      <c r="AK8" s="707"/>
      <c r="AL8" s="651">
        <v>0</v>
      </c>
      <c r="AM8" s="713"/>
      <c r="AN8" s="713"/>
      <c r="AO8" s="714"/>
      <c r="AP8" s="645" t="s">
        <v>205</v>
      </c>
      <c r="AQ8" s="646"/>
      <c r="AR8" s="646"/>
      <c r="AS8" s="646"/>
      <c r="AT8" s="646"/>
      <c r="AU8" s="646"/>
      <c r="AV8" s="646"/>
      <c r="AW8" s="646"/>
      <c r="AX8" s="646"/>
      <c r="AY8" s="646"/>
      <c r="AZ8" s="646"/>
      <c r="BA8" s="646"/>
      <c r="BB8" s="646"/>
      <c r="BC8" s="647"/>
      <c r="BD8" s="648">
        <v>2818096</v>
      </c>
      <c r="BE8" s="649"/>
      <c r="BF8" s="649"/>
      <c r="BG8" s="649"/>
      <c r="BH8" s="649"/>
      <c r="BI8" s="649"/>
      <c r="BJ8" s="649"/>
      <c r="BK8" s="650"/>
      <c r="BL8" s="712">
        <v>0.8</v>
      </c>
      <c r="BM8" s="712"/>
      <c r="BN8" s="712"/>
      <c r="BO8" s="712"/>
      <c r="BP8" s="707">
        <v>694386</v>
      </c>
      <c r="BQ8" s="707"/>
      <c r="BR8" s="707"/>
      <c r="BS8" s="707"/>
      <c r="BT8" s="707"/>
      <c r="BU8" s="707"/>
      <c r="BV8" s="707"/>
      <c r="BW8" s="708"/>
      <c r="BY8" s="645" t="s">
        <v>206</v>
      </c>
      <c r="BZ8" s="646"/>
      <c r="CA8" s="646"/>
      <c r="CB8" s="646"/>
      <c r="CC8" s="646"/>
      <c r="CD8" s="646"/>
      <c r="CE8" s="646"/>
      <c r="CF8" s="646"/>
      <c r="CG8" s="646"/>
      <c r="CH8" s="646"/>
      <c r="CI8" s="646"/>
      <c r="CJ8" s="646"/>
      <c r="CK8" s="646"/>
      <c r="CL8" s="647"/>
      <c r="CM8" s="648">
        <v>168779335</v>
      </c>
      <c r="CN8" s="649"/>
      <c r="CO8" s="649"/>
      <c r="CP8" s="649"/>
      <c r="CQ8" s="649"/>
      <c r="CR8" s="649"/>
      <c r="CS8" s="649"/>
      <c r="CT8" s="650"/>
      <c r="CU8" s="651">
        <v>18</v>
      </c>
      <c r="CV8" s="713"/>
      <c r="CW8" s="713"/>
      <c r="CX8" s="715"/>
      <c r="CY8" s="654">
        <v>1920455</v>
      </c>
      <c r="CZ8" s="649"/>
      <c r="DA8" s="649"/>
      <c r="DB8" s="649"/>
      <c r="DC8" s="649"/>
      <c r="DD8" s="649"/>
      <c r="DE8" s="649"/>
      <c r="DF8" s="649"/>
      <c r="DG8" s="649"/>
      <c r="DH8" s="649"/>
      <c r="DI8" s="649"/>
      <c r="DJ8" s="649"/>
      <c r="DK8" s="650"/>
      <c r="DL8" s="654">
        <v>156829842</v>
      </c>
      <c r="DM8" s="649"/>
      <c r="DN8" s="649"/>
      <c r="DO8" s="649"/>
      <c r="DP8" s="649"/>
      <c r="DQ8" s="649"/>
      <c r="DR8" s="649"/>
      <c r="DS8" s="649"/>
      <c r="DT8" s="649"/>
      <c r="DU8" s="649"/>
      <c r="DV8" s="649"/>
      <c r="DW8" s="649"/>
      <c r="DX8" s="732"/>
    </row>
    <row r="9" spans="2:138" ht="11.25" customHeight="1" x14ac:dyDescent="0.2">
      <c r="B9" s="645" t="s">
        <v>207</v>
      </c>
      <c r="C9" s="646"/>
      <c r="D9" s="646"/>
      <c r="E9" s="646"/>
      <c r="F9" s="646"/>
      <c r="G9" s="646"/>
      <c r="H9" s="646"/>
      <c r="I9" s="646"/>
      <c r="J9" s="646"/>
      <c r="K9" s="646"/>
      <c r="L9" s="646"/>
      <c r="M9" s="646"/>
      <c r="N9" s="646"/>
      <c r="O9" s="646"/>
      <c r="P9" s="646"/>
      <c r="Q9" s="647"/>
      <c r="R9" s="648" t="s">
        <v>118</v>
      </c>
      <c r="S9" s="649"/>
      <c r="T9" s="649"/>
      <c r="U9" s="649"/>
      <c r="V9" s="649"/>
      <c r="W9" s="649"/>
      <c r="X9" s="649"/>
      <c r="Y9" s="650"/>
      <c r="Z9" s="712" t="s">
        <v>118</v>
      </c>
      <c r="AA9" s="712"/>
      <c r="AB9" s="712"/>
      <c r="AC9" s="712"/>
      <c r="AD9" s="707" t="s">
        <v>118</v>
      </c>
      <c r="AE9" s="707"/>
      <c r="AF9" s="707"/>
      <c r="AG9" s="707"/>
      <c r="AH9" s="707"/>
      <c r="AI9" s="707"/>
      <c r="AJ9" s="707"/>
      <c r="AK9" s="707"/>
      <c r="AL9" s="651" t="s">
        <v>118</v>
      </c>
      <c r="AM9" s="713"/>
      <c r="AN9" s="713"/>
      <c r="AO9" s="714"/>
      <c r="AP9" s="645" t="s">
        <v>208</v>
      </c>
      <c r="AQ9" s="646"/>
      <c r="AR9" s="646"/>
      <c r="AS9" s="646"/>
      <c r="AT9" s="646"/>
      <c r="AU9" s="646"/>
      <c r="AV9" s="646"/>
      <c r="AW9" s="646"/>
      <c r="AX9" s="646"/>
      <c r="AY9" s="646"/>
      <c r="AZ9" s="646"/>
      <c r="BA9" s="646"/>
      <c r="BB9" s="646"/>
      <c r="BC9" s="647"/>
      <c r="BD9" s="648">
        <v>77607004</v>
      </c>
      <c r="BE9" s="649"/>
      <c r="BF9" s="649"/>
      <c r="BG9" s="649"/>
      <c r="BH9" s="649"/>
      <c r="BI9" s="649"/>
      <c r="BJ9" s="649"/>
      <c r="BK9" s="650"/>
      <c r="BL9" s="712">
        <v>21.2</v>
      </c>
      <c r="BM9" s="712"/>
      <c r="BN9" s="712"/>
      <c r="BO9" s="712"/>
      <c r="BP9" s="707" t="s">
        <v>158</v>
      </c>
      <c r="BQ9" s="707"/>
      <c r="BR9" s="707"/>
      <c r="BS9" s="707"/>
      <c r="BT9" s="707"/>
      <c r="BU9" s="707"/>
      <c r="BV9" s="707"/>
      <c r="BW9" s="708"/>
      <c r="BY9" s="645" t="s">
        <v>209</v>
      </c>
      <c r="BZ9" s="646"/>
      <c r="CA9" s="646"/>
      <c r="CB9" s="646"/>
      <c r="CC9" s="646"/>
      <c r="CD9" s="646"/>
      <c r="CE9" s="646"/>
      <c r="CF9" s="646"/>
      <c r="CG9" s="646"/>
      <c r="CH9" s="646"/>
      <c r="CI9" s="646"/>
      <c r="CJ9" s="646"/>
      <c r="CK9" s="646"/>
      <c r="CL9" s="647"/>
      <c r="CM9" s="648">
        <v>33687054</v>
      </c>
      <c r="CN9" s="649"/>
      <c r="CO9" s="649"/>
      <c r="CP9" s="649"/>
      <c r="CQ9" s="649"/>
      <c r="CR9" s="649"/>
      <c r="CS9" s="649"/>
      <c r="CT9" s="650"/>
      <c r="CU9" s="651">
        <v>3.6</v>
      </c>
      <c r="CV9" s="713"/>
      <c r="CW9" s="713"/>
      <c r="CX9" s="715"/>
      <c r="CY9" s="654">
        <v>2237110</v>
      </c>
      <c r="CZ9" s="649"/>
      <c r="DA9" s="649"/>
      <c r="DB9" s="649"/>
      <c r="DC9" s="649"/>
      <c r="DD9" s="649"/>
      <c r="DE9" s="649"/>
      <c r="DF9" s="649"/>
      <c r="DG9" s="649"/>
      <c r="DH9" s="649"/>
      <c r="DI9" s="649"/>
      <c r="DJ9" s="649"/>
      <c r="DK9" s="650"/>
      <c r="DL9" s="654">
        <v>12224786</v>
      </c>
      <c r="DM9" s="649"/>
      <c r="DN9" s="649"/>
      <c r="DO9" s="649"/>
      <c r="DP9" s="649"/>
      <c r="DQ9" s="649"/>
      <c r="DR9" s="649"/>
      <c r="DS9" s="649"/>
      <c r="DT9" s="649"/>
      <c r="DU9" s="649"/>
      <c r="DV9" s="649"/>
      <c r="DW9" s="649"/>
      <c r="DX9" s="732"/>
    </row>
    <row r="10" spans="2:138" ht="11.25" customHeight="1" x14ac:dyDescent="0.2">
      <c r="B10" s="645" t="s">
        <v>210</v>
      </c>
      <c r="C10" s="646"/>
      <c r="D10" s="646"/>
      <c r="E10" s="646"/>
      <c r="F10" s="646"/>
      <c r="G10" s="646"/>
      <c r="H10" s="646"/>
      <c r="I10" s="646"/>
      <c r="J10" s="646"/>
      <c r="K10" s="646"/>
      <c r="L10" s="646"/>
      <c r="M10" s="646"/>
      <c r="N10" s="646"/>
      <c r="O10" s="646"/>
      <c r="P10" s="646"/>
      <c r="Q10" s="647"/>
      <c r="R10" s="648">
        <v>144955</v>
      </c>
      <c r="S10" s="649"/>
      <c r="T10" s="649"/>
      <c r="U10" s="649"/>
      <c r="V10" s="649"/>
      <c r="W10" s="649"/>
      <c r="X10" s="649"/>
      <c r="Y10" s="650"/>
      <c r="Z10" s="712">
        <v>0</v>
      </c>
      <c r="AA10" s="712"/>
      <c r="AB10" s="712"/>
      <c r="AC10" s="712"/>
      <c r="AD10" s="707">
        <v>144955</v>
      </c>
      <c r="AE10" s="707"/>
      <c r="AF10" s="707"/>
      <c r="AG10" s="707"/>
      <c r="AH10" s="707"/>
      <c r="AI10" s="707"/>
      <c r="AJ10" s="707"/>
      <c r="AK10" s="707"/>
      <c r="AL10" s="651">
        <v>0</v>
      </c>
      <c r="AM10" s="713"/>
      <c r="AN10" s="713"/>
      <c r="AO10" s="714"/>
      <c r="AP10" s="645" t="s">
        <v>211</v>
      </c>
      <c r="AQ10" s="646"/>
      <c r="AR10" s="646"/>
      <c r="AS10" s="646"/>
      <c r="AT10" s="646"/>
      <c r="AU10" s="646"/>
      <c r="AV10" s="646"/>
      <c r="AW10" s="646"/>
      <c r="AX10" s="646"/>
      <c r="AY10" s="646"/>
      <c r="AZ10" s="646"/>
      <c r="BA10" s="646"/>
      <c r="BB10" s="646"/>
      <c r="BC10" s="647"/>
      <c r="BD10" s="648">
        <v>3856400</v>
      </c>
      <c r="BE10" s="649"/>
      <c r="BF10" s="649"/>
      <c r="BG10" s="649"/>
      <c r="BH10" s="649"/>
      <c r="BI10" s="649"/>
      <c r="BJ10" s="649"/>
      <c r="BK10" s="650"/>
      <c r="BL10" s="712">
        <v>1.1000000000000001</v>
      </c>
      <c r="BM10" s="712"/>
      <c r="BN10" s="712"/>
      <c r="BO10" s="712"/>
      <c r="BP10" s="707">
        <v>183489</v>
      </c>
      <c r="BQ10" s="707"/>
      <c r="BR10" s="707"/>
      <c r="BS10" s="707"/>
      <c r="BT10" s="707"/>
      <c r="BU10" s="707"/>
      <c r="BV10" s="707"/>
      <c r="BW10" s="708"/>
      <c r="BY10" s="645" t="s">
        <v>212</v>
      </c>
      <c r="BZ10" s="646"/>
      <c r="CA10" s="646"/>
      <c r="CB10" s="646"/>
      <c r="CC10" s="646"/>
      <c r="CD10" s="646"/>
      <c r="CE10" s="646"/>
      <c r="CF10" s="646"/>
      <c r="CG10" s="646"/>
      <c r="CH10" s="646"/>
      <c r="CI10" s="646"/>
      <c r="CJ10" s="646"/>
      <c r="CK10" s="646"/>
      <c r="CL10" s="647"/>
      <c r="CM10" s="648">
        <v>2723504</v>
      </c>
      <c r="CN10" s="649"/>
      <c r="CO10" s="649"/>
      <c r="CP10" s="649"/>
      <c r="CQ10" s="649"/>
      <c r="CR10" s="649"/>
      <c r="CS10" s="649"/>
      <c r="CT10" s="650"/>
      <c r="CU10" s="651">
        <v>0.3</v>
      </c>
      <c r="CV10" s="713"/>
      <c r="CW10" s="713"/>
      <c r="CX10" s="715"/>
      <c r="CY10" s="654">
        <v>98475</v>
      </c>
      <c r="CZ10" s="649"/>
      <c r="DA10" s="649"/>
      <c r="DB10" s="649"/>
      <c r="DC10" s="649"/>
      <c r="DD10" s="649"/>
      <c r="DE10" s="649"/>
      <c r="DF10" s="649"/>
      <c r="DG10" s="649"/>
      <c r="DH10" s="649"/>
      <c r="DI10" s="649"/>
      <c r="DJ10" s="649"/>
      <c r="DK10" s="650"/>
      <c r="DL10" s="654">
        <v>1432585</v>
      </c>
      <c r="DM10" s="649"/>
      <c r="DN10" s="649"/>
      <c r="DO10" s="649"/>
      <c r="DP10" s="649"/>
      <c r="DQ10" s="649"/>
      <c r="DR10" s="649"/>
      <c r="DS10" s="649"/>
      <c r="DT10" s="649"/>
      <c r="DU10" s="649"/>
      <c r="DV10" s="649"/>
      <c r="DW10" s="649"/>
      <c r="DX10" s="732"/>
    </row>
    <row r="11" spans="2:138" ht="11.25" customHeight="1" x14ac:dyDescent="0.2">
      <c r="B11" s="645" t="s">
        <v>213</v>
      </c>
      <c r="C11" s="646"/>
      <c r="D11" s="646"/>
      <c r="E11" s="646"/>
      <c r="F11" s="646"/>
      <c r="G11" s="646"/>
      <c r="H11" s="646"/>
      <c r="I11" s="646"/>
      <c r="J11" s="646"/>
      <c r="K11" s="646"/>
      <c r="L11" s="646"/>
      <c r="M11" s="646"/>
      <c r="N11" s="646"/>
      <c r="O11" s="646"/>
      <c r="P11" s="646"/>
      <c r="Q11" s="647"/>
      <c r="R11" s="648">
        <v>182416</v>
      </c>
      <c r="S11" s="649"/>
      <c r="T11" s="649"/>
      <c r="U11" s="649"/>
      <c r="V11" s="649"/>
      <c r="W11" s="649"/>
      <c r="X11" s="649"/>
      <c r="Y11" s="650"/>
      <c r="Z11" s="712">
        <v>0</v>
      </c>
      <c r="AA11" s="712"/>
      <c r="AB11" s="712"/>
      <c r="AC11" s="712"/>
      <c r="AD11" s="707">
        <v>182416</v>
      </c>
      <c r="AE11" s="707"/>
      <c r="AF11" s="707"/>
      <c r="AG11" s="707"/>
      <c r="AH11" s="707"/>
      <c r="AI11" s="707"/>
      <c r="AJ11" s="707"/>
      <c r="AK11" s="707"/>
      <c r="AL11" s="651">
        <v>0</v>
      </c>
      <c r="AM11" s="713"/>
      <c r="AN11" s="713"/>
      <c r="AO11" s="714"/>
      <c r="AP11" s="645" t="s">
        <v>214</v>
      </c>
      <c r="AQ11" s="646"/>
      <c r="AR11" s="646"/>
      <c r="AS11" s="646"/>
      <c r="AT11" s="646"/>
      <c r="AU11" s="646"/>
      <c r="AV11" s="646"/>
      <c r="AW11" s="646"/>
      <c r="AX11" s="646"/>
      <c r="AY11" s="646"/>
      <c r="AZ11" s="646"/>
      <c r="BA11" s="646"/>
      <c r="BB11" s="646"/>
      <c r="BC11" s="647"/>
      <c r="BD11" s="648">
        <v>10180654</v>
      </c>
      <c r="BE11" s="649"/>
      <c r="BF11" s="649"/>
      <c r="BG11" s="649"/>
      <c r="BH11" s="649"/>
      <c r="BI11" s="649"/>
      <c r="BJ11" s="649"/>
      <c r="BK11" s="650"/>
      <c r="BL11" s="712">
        <v>2.8</v>
      </c>
      <c r="BM11" s="712"/>
      <c r="BN11" s="712"/>
      <c r="BO11" s="712"/>
      <c r="BP11" s="707">
        <v>1652904</v>
      </c>
      <c r="BQ11" s="707"/>
      <c r="BR11" s="707"/>
      <c r="BS11" s="707"/>
      <c r="BT11" s="707"/>
      <c r="BU11" s="707"/>
      <c r="BV11" s="707"/>
      <c r="BW11" s="708"/>
      <c r="BY11" s="645" t="s">
        <v>215</v>
      </c>
      <c r="BZ11" s="646"/>
      <c r="CA11" s="646"/>
      <c r="CB11" s="646"/>
      <c r="CC11" s="646"/>
      <c r="CD11" s="646"/>
      <c r="CE11" s="646"/>
      <c r="CF11" s="646"/>
      <c r="CG11" s="646"/>
      <c r="CH11" s="646"/>
      <c r="CI11" s="646"/>
      <c r="CJ11" s="646"/>
      <c r="CK11" s="646"/>
      <c r="CL11" s="647"/>
      <c r="CM11" s="648">
        <v>30860656</v>
      </c>
      <c r="CN11" s="649"/>
      <c r="CO11" s="649"/>
      <c r="CP11" s="649"/>
      <c r="CQ11" s="649"/>
      <c r="CR11" s="649"/>
      <c r="CS11" s="649"/>
      <c r="CT11" s="650"/>
      <c r="CU11" s="651">
        <v>3.3</v>
      </c>
      <c r="CV11" s="713"/>
      <c r="CW11" s="713"/>
      <c r="CX11" s="715"/>
      <c r="CY11" s="654">
        <v>11975713</v>
      </c>
      <c r="CZ11" s="649"/>
      <c r="DA11" s="649"/>
      <c r="DB11" s="649"/>
      <c r="DC11" s="649"/>
      <c r="DD11" s="649"/>
      <c r="DE11" s="649"/>
      <c r="DF11" s="649"/>
      <c r="DG11" s="649"/>
      <c r="DH11" s="649"/>
      <c r="DI11" s="649"/>
      <c r="DJ11" s="649"/>
      <c r="DK11" s="650"/>
      <c r="DL11" s="654">
        <v>12201356</v>
      </c>
      <c r="DM11" s="649"/>
      <c r="DN11" s="649"/>
      <c r="DO11" s="649"/>
      <c r="DP11" s="649"/>
      <c r="DQ11" s="649"/>
      <c r="DR11" s="649"/>
      <c r="DS11" s="649"/>
      <c r="DT11" s="649"/>
      <c r="DU11" s="649"/>
      <c r="DV11" s="649"/>
      <c r="DW11" s="649"/>
      <c r="DX11" s="732"/>
    </row>
    <row r="12" spans="2:138" ht="11.25" customHeight="1" x14ac:dyDescent="0.2">
      <c r="B12" s="645" t="s">
        <v>216</v>
      </c>
      <c r="C12" s="646"/>
      <c r="D12" s="646"/>
      <c r="E12" s="646"/>
      <c r="F12" s="646"/>
      <c r="G12" s="646"/>
      <c r="H12" s="646"/>
      <c r="I12" s="646"/>
      <c r="J12" s="646"/>
      <c r="K12" s="646"/>
      <c r="L12" s="646"/>
      <c r="M12" s="646"/>
      <c r="N12" s="646"/>
      <c r="O12" s="646"/>
      <c r="P12" s="646"/>
      <c r="Q12" s="647"/>
      <c r="R12" s="648">
        <v>11587</v>
      </c>
      <c r="S12" s="649"/>
      <c r="T12" s="649"/>
      <c r="U12" s="649"/>
      <c r="V12" s="649"/>
      <c r="W12" s="649"/>
      <c r="X12" s="649"/>
      <c r="Y12" s="650"/>
      <c r="Z12" s="712">
        <v>0</v>
      </c>
      <c r="AA12" s="712"/>
      <c r="AB12" s="712"/>
      <c r="AC12" s="712"/>
      <c r="AD12" s="707">
        <v>11587</v>
      </c>
      <c r="AE12" s="707"/>
      <c r="AF12" s="707"/>
      <c r="AG12" s="707"/>
      <c r="AH12" s="707"/>
      <c r="AI12" s="707"/>
      <c r="AJ12" s="707"/>
      <c r="AK12" s="707"/>
      <c r="AL12" s="651">
        <v>0</v>
      </c>
      <c r="AM12" s="713"/>
      <c r="AN12" s="713"/>
      <c r="AO12" s="714"/>
      <c r="AP12" s="645" t="s">
        <v>217</v>
      </c>
      <c r="AQ12" s="646"/>
      <c r="AR12" s="646"/>
      <c r="AS12" s="646"/>
      <c r="AT12" s="646"/>
      <c r="AU12" s="646"/>
      <c r="AV12" s="646"/>
      <c r="AW12" s="646"/>
      <c r="AX12" s="646"/>
      <c r="AY12" s="646"/>
      <c r="AZ12" s="646"/>
      <c r="BA12" s="646"/>
      <c r="BB12" s="646"/>
      <c r="BC12" s="647"/>
      <c r="BD12" s="648">
        <v>705758</v>
      </c>
      <c r="BE12" s="649"/>
      <c r="BF12" s="649"/>
      <c r="BG12" s="649"/>
      <c r="BH12" s="649"/>
      <c r="BI12" s="649"/>
      <c r="BJ12" s="649"/>
      <c r="BK12" s="650"/>
      <c r="BL12" s="712">
        <v>0.2</v>
      </c>
      <c r="BM12" s="712"/>
      <c r="BN12" s="712"/>
      <c r="BO12" s="712"/>
      <c r="BP12" s="707" t="s">
        <v>158</v>
      </c>
      <c r="BQ12" s="707"/>
      <c r="BR12" s="707"/>
      <c r="BS12" s="707"/>
      <c r="BT12" s="707"/>
      <c r="BU12" s="707"/>
      <c r="BV12" s="707"/>
      <c r="BW12" s="708"/>
      <c r="BY12" s="645" t="s">
        <v>218</v>
      </c>
      <c r="BZ12" s="646"/>
      <c r="CA12" s="646"/>
      <c r="CB12" s="646"/>
      <c r="CC12" s="646"/>
      <c r="CD12" s="646"/>
      <c r="CE12" s="646"/>
      <c r="CF12" s="646"/>
      <c r="CG12" s="646"/>
      <c r="CH12" s="646"/>
      <c r="CI12" s="646"/>
      <c r="CJ12" s="646"/>
      <c r="CK12" s="646"/>
      <c r="CL12" s="647"/>
      <c r="CM12" s="648">
        <v>51664415</v>
      </c>
      <c r="CN12" s="649"/>
      <c r="CO12" s="649"/>
      <c r="CP12" s="649"/>
      <c r="CQ12" s="649"/>
      <c r="CR12" s="649"/>
      <c r="CS12" s="649"/>
      <c r="CT12" s="650"/>
      <c r="CU12" s="651">
        <v>5.5</v>
      </c>
      <c r="CV12" s="713"/>
      <c r="CW12" s="713"/>
      <c r="CX12" s="715"/>
      <c r="CY12" s="654">
        <v>7825611</v>
      </c>
      <c r="CZ12" s="649"/>
      <c r="DA12" s="649"/>
      <c r="DB12" s="649"/>
      <c r="DC12" s="649"/>
      <c r="DD12" s="649"/>
      <c r="DE12" s="649"/>
      <c r="DF12" s="649"/>
      <c r="DG12" s="649"/>
      <c r="DH12" s="649"/>
      <c r="DI12" s="649"/>
      <c r="DJ12" s="649"/>
      <c r="DK12" s="650"/>
      <c r="DL12" s="654">
        <v>13127875</v>
      </c>
      <c r="DM12" s="649"/>
      <c r="DN12" s="649"/>
      <c r="DO12" s="649"/>
      <c r="DP12" s="649"/>
      <c r="DQ12" s="649"/>
      <c r="DR12" s="649"/>
      <c r="DS12" s="649"/>
      <c r="DT12" s="649"/>
      <c r="DU12" s="649"/>
      <c r="DV12" s="649"/>
      <c r="DW12" s="649"/>
      <c r="DX12" s="732"/>
    </row>
    <row r="13" spans="2:138" ht="11.25" customHeight="1" x14ac:dyDescent="0.2">
      <c r="B13" s="645" t="s">
        <v>219</v>
      </c>
      <c r="C13" s="646"/>
      <c r="D13" s="646"/>
      <c r="E13" s="646"/>
      <c r="F13" s="646"/>
      <c r="G13" s="646"/>
      <c r="H13" s="646"/>
      <c r="I13" s="646"/>
      <c r="J13" s="646"/>
      <c r="K13" s="646"/>
      <c r="L13" s="646"/>
      <c r="M13" s="646"/>
      <c r="N13" s="646"/>
      <c r="O13" s="646"/>
      <c r="P13" s="646"/>
      <c r="Q13" s="647"/>
      <c r="R13" s="648">
        <v>45947948</v>
      </c>
      <c r="S13" s="649"/>
      <c r="T13" s="649"/>
      <c r="U13" s="649"/>
      <c r="V13" s="649"/>
      <c r="W13" s="649"/>
      <c r="X13" s="649"/>
      <c r="Y13" s="650"/>
      <c r="Z13" s="712">
        <v>4.8</v>
      </c>
      <c r="AA13" s="712"/>
      <c r="AB13" s="712"/>
      <c r="AC13" s="712"/>
      <c r="AD13" s="707">
        <v>45947948</v>
      </c>
      <c r="AE13" s="707"/>
      <c r="AF13" s="707"/>
      <c r="AG13" s="707"/>
      <c r="AH13" s="707"/>
      <c r="AI13" s="707"/>
      <c r="AJ13" s="707"/>
      <c r="AK13" s="707"/>
      <c r="AL13" s="651">
        <v>8.8000000000000007</v>
      </c>
      <c r="AM13" s="713"/>
      <c r="AN13" s="713"/>
      <c r="AO13" s="714"/>
      <c r="AP13" s="645" t="s">
        <v>220</v>
      </c>
      <c r="AQ13" s="646"/>
      <c r="AR13" s="646"/>
      <c r="AS13" s="646"/>
      <c r="AT13" s="646"/>
      <c r="AU13" s="646"/>
      <c r="AV13" s="646"/>
      <c r="AW13" s="646"/>
      <c r="AX13" s="646"/>
      <c r="AY13" s="646"/>
      <c r="AZ13" s="646"/>
      <c r="BA13" s="646"/>
      <c r="BB13" s="646"/>
      <c r="BC13" s="647"/>
      <c r="BD13" s="648">
        <v>3156907</v>
      </c>
      <c r="BE13" s="649"/>
      <c r="BF13" s="649"/>
      <c r="BG13" s="649"/>
      <c r="BH13" s="649"/>
      <c r="BI13" s="649"/>
      <c r="BJ13" s="649"/>
      <c r="BK13" s="650"/>
      <c r="BL13" s="712">
        <v>0.9</v>
      </c>
      <c r="BM13" s="712"/>
      <c r="BN13" s="712"/>
      <c r="BO13" s="712"/>
      <c r="BP13" s="707" t="s">
        <v>221</v>
      </c>
      <c r="BQ13" s="707"/>
      <c r="BR13" s="707"/>
      <c r="BS13" s="707"/>
      <c r="BT13" s="707"/>
      <c r="BU13" s="707"/>
      <c r="BV13" s="707"/>
      <c r="BW13" s="708"/>
      <c r="BY13" s="645" t="s">
        <v>222</v>
      </c>
      <c r="BZ13" s="646"/>
      <c r="CA13" s="646"/>
      <c r="CB13" s="646"/>
      <c r="CC13" s="646"/>
      <c r="CD13" s="646"/>
      <c r="CE13" s="646"/>
      <c r="CF13" s="646"/>
      <c r="CG13" s="646"/>
      <c r="CH13" s="646"/>
      <c r="CI13" s="646"/>
      <c r="CJ13" s="646"/>
      <c r="CK13" s="646"/>
      <c r="CL13" s="647"/>
      <c r="CM13" s="648">
        <v>108310893</v>
      </c>
      <c r="CN13" s="649"/>
      <c r="CO13" s="649"/>
      <c r="CP13" s="649"/>
      <c r="CQ13" s="649"/>
      <c r="CR13" s="649"/>
      <c r="CS13" s="649"/>
      <c r="CT13" s="650"/>
      <c r="CU13" s="651">
        <v>11.5</v>
      </c>
      <c r="CV13" s="713"/>
      <c r="CW13" s="713"/>
      <c r="CX13" s="715"/>
      <c r="CY13" s="654">
        <v>83640874</v>
      </c>
      <c r="CZ13" s="649"/>
      <c r="DA13" s="649"/>
      <c r="DB13" s="649"/>
      <c r="DC13" s="649"/>
      <c r="DD13" s="649"/>
      <c r="DE13" s="649"/>
      <c r="DF13" s="649"/>
      <c r="DG13" s="649"/>
      <c r="DH13" s="649"/>
      <c r="DI13" s="649"/>
      <c r="DJ13" s="649"/>
      <c r="DK13" s="650"/>
      <c r="DL13" s="654">
        <v>20980075</v>
      </c>
      <c r="DM13" s="649"/>
      <c r="DN13" s="649"/>
      <c r="DO13" s="649"/>
      <c r="DP13" s="649"/>
      <c r="DQ13" s="649"/>
      <c r="DR13" s="649"/>
      <c r="DS13" s="649"/>
      <c r="DT13" s="649"/>
      <c r="DU13" s="649"/>
      <c r="DV13" s="649"/>
      <c r="DW13" s="649"/>
      <c r="DX13" s="732"/>
    </row>
    <row r="14" spans="2:138" ht="11.25" customHeight="1" x14ac:dyDescent="0.2">
      <c r="B14" s="645" t="s">
        <v>223</v>
      </c>
      <c r="C14" s="646"/>
      <c r="D14" s="646"/>
      <c r="E14" s="646"/>
      <c r="F14" s="646"/>
      <c r="G14" s="646"/>
      <c r="H14" s="646"/>
      <c r="I14" s="646"/>
      <c r="J14" s="646"/>
      <c r="K14" s="646"/>
      <c r="L14" s="646"/>
      <c r="M14" s="646"/>
      <c r="N14" s="646"/>
      <c r="O14" s="646"/>
      <c r="P14" s="646"/>
      <c r="Q14" s="647"/>
      <c r="R14" s="648">
        <v>84804</v>
      </c>
      <c r="S14" s="649"/>
      <c r="T14" s="649"/>
      <c r="U14" s="649"/>
      <c r="V14" s="649"/>
      <c r="W14" s="649"/>
      <c r="X14" s="649"/>
      <c r="Y14" s="650"/>
      <c r="Z14" s="712">
        <v>0</v>
      </c>
      <c r="AA14" s="712"/>
      <c r="AB14" s="712"/>
      <c r="AC14" s="712"/>
      <c r="AD14" s="707">
        <v>84804</v>
      </c>
      <c r="AE14" s="707"/>
      <c r="AF14" s="707"/>
      <c r="AG14" s="707"/>
      <c r="AH14" s="707"/>
      <c r="AI14" s="707"/>
      <c r="AJ14" s="707"/>
      <c r="AK14" s="707"/>
      <c r="AL14" s="651">
        <v>0</v>
      </c>
      <c r="AM14" s="713"/>
      <c r="AN14" s="713"/>
      <c r="AO14" s="714"/>
      <c r="AP14" s="645" t="s">
        <v>224</v>
      </c>
      <c r="AQ14" s="646"/>
      <c r="AR14" s="646"/>
      <c r="AS14" s="646"/>
      <c r="AT14" s="646"/>
      <c r="AU14" s="646"/>
      <c r="AV14" s="646"/>
      <c r="AW14" s="646"/>
      <c r="AX14" s="646"/>
      <c r="AY14" s="646"/>
      <c r="AZ14" s="646"/>
      <c r="BA14" s="646"/>
      <c r="BB14" s="646"/>
      <c r="BC14" s="647"/>
      <c r="BD14" s="648">
        <v>1651223</v>
      </c>
      <c r="BE14" s="649"/>
      <c r="BF14" s="649"/>
      <c r="BG14" s="649"/>
      <c r="BH14" s="649"/>
      <c r="BI14" s="649"/>
      <c r="BJ14" s="649"/>
      <c r="BK14" s="650"/>
      <c r="BL14" s="712">
        <v>0.5</v>
      </c>
      <c r="BM14" s="712"/>
      <c r="BN14" s="712"/>
      <c r="BO14" s="712"/>
      <c r="BP14" s="707" t="s">
        <v>225</v>
      </c>
      <c r="BQ14" s="707"/>
      <c r="BR14" s="707"/>
      <c r="BS14" s="707"/>
      <c r="BT14" s="707"/>
      <c r="BU14" s="707"/>
      <c r="BV14" s="707"/>
      <c r="BW14" s="708"/>
      <c r="BY14" s="645" t="s">
        <v>226</v>
      </c>
      <c r="BZ14" s="646"/>
      <c r="CA14" s="646"/>
      <c r="CB14" s="646"/>
      <c r="CC14" s="646"/>
      <c r="CD14" s="646"/>
      <c r="CE14" s="646"/>
      <c r="CF14" s="646"/>
      <c r="CG14" s="646"/>
      <c r="CH14" s="646"/>
      <c r="CI14" s="646"/>
      <c r="CJ14" s="646"/>
      <c r="CK14" s="646"/>
      <c r="CL14" s="647"/>
      <c r="CM14" s="648">
        <v>62007082</v>
      </c>
      <c r="CN14" s="649"/>
      <c r="CO14" s="649"/>
      <c r="CP14" s="649"/>
      <c r="CQ14" s="649"/>
      <c r="CR14" s="649"/>
      <c r="CS14" s="649"/>
      <c r="CT14" s="650"/>
      <c r="CU14" s="651">
        <v>6.6</v>
      </c>
      <c r="CV14" s="713"/>
      <c r="CW14" s="713"/>
      <c r="CX14" s="715"/>
      <c r="CY14" s="654">
        <v>3491982</v>
      </c>
      <c r="CZ14" s="649"/>
      <c r="DA14" s="649"/>
      <c r="DB14" s="649"/>
      <c r="DC14" s="649"/>
      <c r="DD14" s="649"/>
      <c r="DE14" s="649"/>
      <c r="DF14" s="649"/>
      <c r="DG14" s="649"/>
      <c r="DH14" s="649"/>
      <c r="DI14" s="649"/>
      <c r="DJ14" s="649"/>
      <c r="DK14" s="650"/>
      <c r="DL14" s="654">
        <v>55160655</v>
      </c>
      <c r="DM14" s="649"/>
      <c r="DN14" s="649"/>
      <c r="DO14" s="649"/>
      <c r="DP14" s="649"/>
      <c r="DQ14" s="649"/>
      <c r="DR14" s="649"/>
      <c r="DS14" s="649"/>
      <c r="DT14" s="649"/>
      <c r="DU14" s="649"/>
      <c r="DV14" s="649"/>
      <c r="DW14" s="649"/>
      <c r="DX14" s="732"/>
    </row>
    <row r="15" spans="2:138" ht="11.25" customHeight="1" x14ac:dyDescent="0.2">
      <c r="B15" s="645" t="s">
        <v>227</v>
      </c>
      <c r="C15" s="646"/>
      <c r="D15" s="646"/>
      <c r="E15" s="646"/>
      <c r="F15" s="646"/>
      <c r="G15" s="646"/>
      <c r="H15" s="646"/>
      <c r="I15" s="646"/>
      <c r="J15" s="646"/>
      <c r="K15" s="646"/>
      <c r="L15" s="646"/>
      <c r="M15" s="646"/>
      <c r="N15" s="646"/>
      <c r="O15" s="646"/>
      <c r="P15" s="646"/>
      <c r="Q15" s="647"/>
      <c r="R15" s="648" t="s">
        <v>118</v>
      </c>
      <c r="S15" s="649"/>
      <c r="T15" s="649"/>
      <c r="U15" s="649"/>
      <c r="V15" s="649"/>
      <c r="W15" s="649"/>
      <c r="X15" s="649"/>
      <c r="Y15" s="650"/>
      <c r="Z15" s="712" t="s">
        <v>158</v>
      </c>
      <c r="AA15" s="712"/>
      <c r="AB15" s="712"/>
      <c r="AC15" s="712"/>
      <c r="AD15" s="707" t="s">
        <v>221</v>
      </c>
      <c r="AE15" s="707"/>
      <c r="AF15" s="707"/>
      <c r="AG15" s="707"/>
      <c r="AH15" s="707"/>
      <c r="AI15" s="707"/>
      <c r="AJ15" s="707"/>
      <c r="AK15" s="707"/>
      <c r="AL15" s="651" t="s">
        <v>221</v>
      </c>
      <c r="AM15" s="713"/>
      <c r="AN15" s="713"/>
      <c r="AO15" s="714"/>
      <c r="AP15" s="645" t="s">
        <v>228</v>
      </c>
      <c r="AQ15" s="646"/>
      <c r="AR15" s="646"/>
      <c r="AS15" s="646"/>
      <c r="AT15" s="646"/>
      <c r="AU15" s="646"/>
      <c r="AV15" s="646"/>
      <c r="AW15" s="646"/>
      <c r="AX15" s="646"/>
      <c r="AY15" s="646"/>
      <c r="AZ15" s="646"/>
      <c r="BA15" s="646"/>
      <c r="BB15" s="646"/>
      <c r="BC15" s="647"/>
      <c r="BD15" s="648">
        <v>86960550</v>
      </c>
      <c r="BE15" s="649"/>
      <c r="BF15" s="649"/>
      <c r="BG15" s="649"/>
      <c r="BH15" s="649"/>
      <c r="BI15" s="649"/>
      <c r="BJ15" s="649"/>
      <c r="BK15" s="650"/>
      <c r="BL15" s="712">
        <v>23.8</v>
      </c>
      <c r="BM15" s="712"/>
      <c r="BN15" s="712"/>
      <c r="BO15" s="712"/>
      <c r="BP15" s="707" t="s">
        <v>118</v>
      </c>
      <c r="BQ15" s="707"/>
      <c r="BR15" s="707"/>
      <c r="BS15" s="707"/>
      <c r="BT15" s="707"/>
      <c r="BU15" s="707"/>
      <c r="BV15" s="707"/>
      <c r="BW15" s="708"/>
      <c r="BY15" s="645" t="s">
        <v>229</v>
      </c>
      <c r="BZ15" s="646"/>
      <c r="CA15" s="646"/>
      <c r="CB15" s="646"/>
      <c r="CC15" s="646"/>
      <c r="CD15" s="646"/>
      <c r="CE15" s="646"/>
      <c r="CF15" s="646"/>
      <c r="CG15" s="646"/>
      <c r="CH15" s="646"/>
      <c r="CI15" s="646"/>
      <c r="CJ15" s="646"/>
      <c r="CK15" s="646"/>
      <c r="CL15" s="647"/>
      <c r="CM15" s="648" t="s">
        <v>221</v>
      </c>
      <c r="CN15" s="649"/>
      <c r="CO15" s="649"/>
      <c r="CP15" s="649"/>
      <c r="CQ15" s="649"/>
      <c r="CR15" s="649"/>
      <c r="CS15" s="649"/>
      <c r="CT15" s="650"/>
      <c r="CU15" s="651" t="s">
        <v>118</v>
      </c>
      <c r="CV15" s="713"/>
      <c r="CW15" s="713"/>
      <c r="CX15" s="715"/>
      <c r="CY15" s="654" t="s">
        <v>225</v>
      </c>
      <c r="CZ15" s="649"/>
      <c r="DA15" s="649"/>
      <c r="DB15" s="649"/>
      <c r="DC15" s="649"/>
      <c r="DD15" s="649"/>
      <c r="DE15" s="649"/>
      <c r="DF15" s="649"/>
      <c r="DG15" s="649"/>
      <c r="DH15" s="649"/>
      <c r="DI15" s="649"/>
      <c r="DJ15" s="649"/>
      <c r="DK15" s="650"/>
      <c r="DL15" s="654" t="s">
        <v>118</v>
      </c>
      <c r="DM15" s="649"/>
      <c r="DN15" s="649"/>
      <c r="DO15" s="649"/>
      <c r="DP15" s="649"/>
      <c r="DQ15" s="649"/>
      <c r="DR15" s="649"/>
      <c r="DS15" s="649"/>
      <c r="DT15" s="649"/>
      <c r="DU15" s="649"/>
      <c r="DV15" s="649"/>
      <c r="DW15" s="649"/>
      <c r="DX15" s="732"/>
    </row>
    <row r="16" spans="2:138" ht="11.25" customHeight="1" x14ac:dyDescent="0.2">
      <c r="B16" s="645" t="s">
        <v>230</v>
      </c>
      <c r="C16" s="646"/>
      <c r="D16" s="646"/>
      <c r="E16" s="646"/>
      <c r="F16" s="646"/>
      <c r="G16" s="646"/>
      <c r="H16" s="646"/>
      <c r="I16" s="646"/>
      <c r="J16" s="646"/>
      <c r="K16" s="646"/>
      <c r="L16" s="646"/>
      <c r="M16" s="646"/>
      <c r="N16" s="646"/>
      <c r="O16" s="646"/>
      <c r="P16" s="646"/>
      <c r="Q16" s="647"/>
      <c r="R16" s="648">
        <v>3268962</v>
      </c>
      <c r="S16" s="649"/>
      <c r="T16" s="649"/>
      <c r="U16" s="649"/>
      <c r="V16" s="649"/>
      <c r="W16" s="649"/>
      <c r="X16" s="649"/>
      <c r="Y16" s="650"/>
      <c r="Z16" s="712">
        <v>0.3</v>
      </c>
      <c r="AA16" s="712"/>
      <c r="AB16" s="712"/>
      <c r="AC16" s="712"/>
      <c r="AD16" s="707">
        <v>3268962</v>
      </c>
      <c r="AE16" s="707"/>
      <c r="AF16" s="707"/>
      <c r="AG16" s="707"/>
      <c r="AH16" s="707"/>
      <c r="AI16" s="707"/>
      <c r="AJ16" s="707"/>
      <c r="AK16" s="707"/>
      <c r="AL16" s="651">
        <v>0.6</v>
      </c>
      <c r="AM16" s="713"/>
      <c r="AN16" s="713"/>
      <c r="AO16" s="714"/>
      <c r="AP16" s="645" t="s">
        <v>231</v>
      </c>
      <c r="AQ16" s="646"/>
      <c r="AR16" s="646"/>
      <c r="AS16" s="646"/>
      <c r="AT16" s="646"/>
      <c r="AU16" s="646"/>
      <c r="AV16" s="646"/>
      <c r="AW16" s="646"/>
      <c r="AX16" s="646"/>
      <c r="AY16" s="646"/>
      <c r="AZ16" s="646"/>
      <c r="BA16" s="646"/>
      <c r="BB16" s="646"/>
      <c r="BC16" s="647"/>
      <c r="BD16" s="648">
        <v>3963663</v>
      </c>
      <c r="BE16" s="649"/>
      <c r="BF16" s="649"/>
      <c r="BG16" s="649"/>
      <c r="BH16" s="649"/>
      <c r="BI16" s="649"/>
      <c r="BJ16" s="649"/>
      <c r="BK16" s="650"/>
      <c r="BL16" s="712">
        <v>1.1000000000000001</v>
      </c>
      <c r="BM16" s="712"/>
      <c r="BN16" s="712"/>
      <c r="BO16" s="712"/>
      <c r="BP16" s="707" t="s">
        <v>118</v>
      </c>
      <c r="BQ16" s="707"/>
      <c r="BR16" s="707"/>
      <c r="BS16" s="707"/>
      <c r="BT16" s="707"/>
      <c r="BU16" s="707"/>
      <c r="BV16" s="707"/>
      <c r="BW16" s="708"/>
      <c r="BY16" s="645" t="s">
        <v>232</v>
      </c>
      <c r="BZ16" s="646"/>
      <c r="CA16" s="646"/>
      <c r="CB16" s="646"/>
      <c r="CC16" s="646"/>
      <c r="CD16" s="646"/>
      <c r="CE16" s="646"/>
      <c r="CF16" s="646"/>
      <c r="CG16" s="646"/>
      <c r="CH16" s="646"/>
      <c r="CI16" s="646"/>
      <c r="CJ16" s="646"/>
      <c r="CK16" s="646"/>
      <c r="CL16" s="647"/>
      <c r="CM16" s="648">
        <v>191716787</v>
      </c>
      <c r="CN16" s="649"/>
      <c r="CO16" s="649"/>
      <c r="CP16" s="649"/>
      <c r="CQ16" s="649"/>
      <c r="CR16" s="649"/>
      <c r="CS16" s="649"/>
      <c r="CT16" s="650"/>
      <c r="CU16" s="651">
        <v>20.399999999999999</v>
      </c>
      <c r="CV16" s="713"/>
      <c r="CW16" s="713"/>
      <c r="CX16" s="715"/>
      <c r="CY16" s="654">
        <v>8890505</v>
      </c>
      <c r="CZ16" s="649"/>
      <c r="DA16" s="649"/>
      <c r="DB16" s="649"/>
      <c r="DC16" s="649"/>
      <c r="DD16" s="649"/>
      <c r="DE16" s="649"/>
      <c r="DF16" s="649"/>
      <c r="DG16" s="649"/>
      <c r="DH16" s="649"/>
      <c r="DI16" s="649"/>
      <c r="DJ16" s="649"/>
      <c r="DK16" s="650"/>
      <c r="DL16" s="654">
        <v>139282789</v>
      </c>
      <c r="DM16" s="649"/>
      <c r="DN16" s="649"/>
      <c r="DO16" s="649"/>
      <c r="DP16" s="649"/>
      <c r="DQ16" s="649"/>
      <c r="DR16" s="649"/>
      <c r="DS16" s="649"/>
      <c r="DT16" s="649"/>
      <c r="DU16" s="649"/>
      <c r="DV16" s="649"/>
      <c r="DW16" s="649"/>
      <c r="DX16" s="732"/>
    </row>
    <row r="17" spans="2:128" ht="11.25" customHeight="1" x14ac:dyDescent="0.2">
      <c r="B17" s="645" t="s">
        <v>233</v>
      </c>
      <c r="C17" s="646"/>
      <c r="D17" s="646"/>
      <c r="E17" s="646"/>
      <c r="F17" s="646"/>
      <c r="G17" s="646"/>
      <c r="H17" s="646"/>
      <c r="I17" s="646"/>
      <c r="J17" s="646"/>
      <c r="K17" s="646"/>
      <c r="L17" s="646"/>
      <c r="M17" s="646"/>
      <c r="N17" s="646"/>
      <c r="O17" s="646"/>
      <c r="P17" s="646"/>
      <c r="Q17" s="647"/>
      <c r="R17" s="648">
        <v>1484791</v>
      </c>
      <c r="S17" s="649"/>
      <c r="T17" s="649"/>
      <c r="U17" s="649"/>
      <c r="V17" s="649"/>
      <c r="W17" s="649"/>
      <c r="X17" s="649"/>
      <c r="Y17" s="650"/>
      <c r="Z17" s="712">
        <v>0.2</v>
      </c>
      <c r="AA17" s="712"/>
      <c r="AB17" s="712"/>
      <c r="AC17" s="712"/>
      <c r="AD17" s="707">
        <v>1484791</v>
      </c>
      <c r="AE17" s="707"/>
      <c r="AF17" s="707"/>
      <c r="AG17" s="707"/>
      <c r="AH17" s="707"/>
      <c r="AI17" s="707"/>
      <c r="AJ17" s="707"/>
      <c r="AK17" s="707"/>
      <c r="AL17" s="651">
        <v>0.3</v>
      </c>
      <c r="AM17" s="713"/>
      <c r="AN17" s="713"/>
      <c r="AO17" s="714"/>
      <c r="AP17" s="645" t="s">
        <v>234</v>
      </c>
      <c r="AQ17" s="646"/>
      <c r="AR17" s="646"/>
      <c r="AS17" s="646"/>
      <c r="AT17" s="646"/>
      <c r="AU17" s="646"/>
      <c r="AV17" s="646"/>
      <c r="AW17" s="646"/>
      <c r="AX17" s="646"/>
      <c r="AY17" s="646"/>
      <c r="AZ17" s="646"/>
      <c r="BA17" s="646"/>
      <c r="BB17" s="646"/>
      <c r="BC17" s="647"/>
      <c r="BD17" s="648">
        <v>82996887</v>
      </c>
      <c r="BE17" s="649"/>
      <c r="BF17" s="649"/>
      <c r="BG17" s="649"/>
      <c r="BH17" s="649"/>
      <c r="BI17" s="649"/>
      <c r="BJ17" s="649"/>
      <c r="BK17" s="650"/>
      <c r="BL17" s="712">
        <v>22.7</v>
      </c>
      <c r="BM17" s="712"/>
      <c r="BN17" s="712"/>
      <c r="BO17" s="712"/>
      <c r="BP17" s="707" t="s">
        <v>118</v>
      </c>
      <c r="BQ17" s="707"/>
      <c r="BR17" s="707"/>
      <c r="BS17" s="707"/>
      <c r="BT17" s="707"/>
      <c r="BU17" s="707"/>
      <c r="BV17" s="707"/>
      <c r="BW17" s="708"/>
      <c r="BY17" s="645" t="s">
        <v>235</v>
      </c>
      <c r="BZ17" s="646"/>
      <c r="CA17" s="646"/>
      <c r="CB17" s="646"/>
      <c r="CC17" s="646"/>
      <c r="CD17" s="646"/>
      <c r="CE17" s="646"/>
      <c r="CF17" s="646"/>
      <c r="CG17" s="646"/>
      <c r="CH17" s="646"/>
      <c r="CI17" s="646"/>
      <c r="CJ17" s="646"/>
      <c r="CK17" s="646"/>
      <c r="CL17" s="647"/>
      <c r="CM17" s="648">
        <v>28559033</v>
      </c>
      <c r="CN17" s="649"/>
      <c r="CO17" s="649"/>
      <c r="CP17" s="649"/>
      <c r="CQ17" s="649"/>
      <c r="CR17" s="649"/>
      <c r="CS17" s="649"/>
      <c r="CT17" s="650"/>
      <c r="CU17" s="651">
        <v>3</v>
      </c>
      <c r="CV17" s="713"/>
      <c r="CW17" s="713"/>
      <c r="CX17" s="715"/>
      <c r="CY17" s="654" t="s">
        <v>158</v>
      </c>
      <c r="CZ17" s="649"/>
      <c r="DA17" s="649"/>
      <c r="DB17" s="649"/>
      <c r="DC17" s="649"/>
      <c r="DD17" s="649"/>
      <c r="DE17" s="649"/>
      <c r="DF17" s="649"/>
      <c r="DG17" s="649"/>
      <c r="DH17" s="649"/>
      <c r="DI17" s="649"/>
      <c r="DJ17" s="649"/>
      <c r="DK17" s="650"/>
      <c r="DL17" s="654">
        <v>1357486</v>
      </c>
      <c r="DM17" s="649"/>
      <c r="DN17" s="649"/>
      <c r="DO17" s="649"/>
      <c r="DP17" s="649"/>
      <c r="DQ17" s="649"/>
      <c r="DR17" s="649"/>
      <c r="DS17" s="649"/>
      <c r="DT17" s="649"/>
      <c r="DU17" s="649"/>
      <c r="DV17" s="649"/>
      <c r="DW17" s="649"/>
      <c r="DX17" s="732"/>
    </row>
    <row r="18" spans="2:128" ht="11.25" customHeight="1" x14ac:dyDescent="0.2">
      <c r="B18" s="645" t="s">
        <v>236</v>
      </c>
      <c r="C18" s="646"/>
      <c r="D18" s="646"/>
      <c r="E18" s="646"/>
      <c r="F18" s="646"/>
      <c r="G18" s="646"/>
      <c r="H18" s="646"/>
      <c r="I18" s="646"/>
      <c r="J18" s="646"/>
      <c r="K18" s="646"/>
      <c r="L18" s="646"/>
      <c r="M18" s="646"/>
      <c r="N18" s="646"/>
      <c r="O18" s="646"/>
      <c r="P18" s="646"/>
      <c r="Q18" s="647"/>
      <c r="R18" s="648" t="s">
        <v>221</v>
      </c>
      <c r="S18" s="649"/>
      <c r="T18" s="649"/>
      <c r="U18" s="649"/>
      <c r="V18" s="649"/>
      <c r="W18" s="649"/>
      <c r="X18" s="649"/>
      <c r="Y18" s="650"/>
      <c r="Z18" s="712" t="s">
        <v>118</v>
      </c>
      <c r="AA18" s="712"/>
      <c r="AB18" s="712"/>
      <c r="AC18" s="712"/>
      <c r="AD18" s="707" t="s">
        <v>118</v>
      </c>
      <c r="AE18" s="707"/>
      <c r="AF18" s="707"/>
      <c r="AG18" s="707"/>
      <c r="AH18" s="707"/>
      <c r="AI18" s="707"/>
      <c r="AJ18" s="707"/>
      <c r="AK18" s="707"/>
      <c r="AL18" s="651" t="s">
        <v>118</v>
      </c>
      <c r="AM18" s="713"/>
      <c r="AN18" s="713"/>
      <c r="AO18" s="714"/>
      <c r="AP18" s="645" t="s">
        <v>237</v>
      </c>
      <c r="AQ18" s="646"/>
      <c r="AR18" s="646"/>
      <c r="AS18" s="646"/>
      <c r="AT18" s="646"/>
      <c r="AU18" s="646"/>
      <c r="AV18" s="646"/>
      <c r="AW18" s="646"/>
      <c r="AX18" s="646"/>
      <c r="AY18" s="646"/>
      <c r="AZ18" s="646"/>
      <c r="BA18" s="646"/>
      <c r="BB18" s="646"/>
      <c r="BC18" s="647"/>
      <c r="BD18" s="648">
        <v>105011039</v>
      </c>
      <c r="BE18" s="649"/>
      <c r="BF18" s="649"/>
      <c r="BG18" s="649"/>
      <c r="BH18" s="649"/>
      <c r="BI18" s="649"/>
      <c r="BJ18" s="649"/>
      <c r="BK18" s="650"/>
      <c r="BL18" s="712">
        <v>28.7</v>
      </c>
      <c r="BM18" s="712"/>
      <c r="BN18" s="712"/>
      <c r="BO18" s="712"/>
      <c r="BP18" s="707" t="s">
        <v>118</v>
      </c>
      <c r="BQ18" s="707"/>
      <c r="BR18" s="707"/>
      <c r="BS18" s="707"/>
      <c r="BT18" s="707"/>
      <c r="BU18" s="707"/>
      <c r="BV18" s="707"/>
      <c r="BW18" s="708"/>
      <c r="BY18" s="645" t="s">
        <v>238</v>
      </c>
      <c r="BZ18" s="646"/>
      <c r="CA18" s="646"/>
      <c r="CB18" s="646"/>
      <c r="CC18" s="646"/>
      <c r="CD18" s="646"/>
      <c r="CE18" s="646"/>
      <c r="CF18" s="646"/>
      <c r="CG18" s="646"/>
      <c r="CH18" s="646"/>
      <c r="CI18" s="646"/>
      <c r="CJ18" s="646"/>
      <c r="CK18" s="646"/>
      <c r="CL18" s="647"/>
      <c r="CM18" s="648">
        <v>150128349</v>
      </c>
      <c r="CN18" s="649"/>
      <c r="CO18" s="649"/>
      <c r="CP18" s="649"/>
      <c r="CQ18" s="649"/>
      <c r="CR18" s="649"/>
      <c r="CS18" s="649"/>
      <c r="CT18" s="650"/>
      <c r="CU18" s="651">
        <v>16</v>
      </c>
      <c r="CV18" s="713"/>
      <c r="CW18" s="713"/>
      <c r="CX18" s="715"/>
      <c r="CY18" s="654" t="s">
        <v>158</v>
      </c>
      <c r="CZ18" s="649"/>
      <c r="DA18" s="649"/>
      <c r="DB18" s="649"/>
      <c r="DC18" s="649"/>
      <c r="DD18" s="649"/>
      <c r="DE18" s="649"/>
      <c r="DF18" s="649"/>
      <c r="DG18" s="649"/>
      <c r="DH18" s="649"/>
      <c r="DI18" s="649"/>
      <c r="DJ18" s="649"/>
      <c r="DK18" s="650"/>
      <c r="DL18" s="654">
        <v>145073791</v>
      </c>
      <c r="DM18" s="649"/>
      <c r="DN18" s="649"/>
      <c r="DO18" s="649"/>
      <c r="DP18" s="649"/>
      <c r="DQ18" s="649"/>
      <c r="DR18" s="649"/>
      <c r="DS18" s="649"/>
      <c r="DT18" s="649"/>
      <c r="DU18" s="649"/>
      <c r="DV18" s="649"/>
      <c r="DW18" s="649"/>
      <c r="DX18" s="732"/>
    </row>
    <row r="19" spans="2:128" ht="11.25" customHeight="1" x14ac:dyDescent="0.2">
      <c r="B19" s="645" t="s">
        <v>239</v>
      </c>
      <c r="C19" s="646"/>
      <c r="D19" s="646"/>
      <c r="E19" s="646"/>
      <c r="F19" s="646"/>
      <c r="G19" s="646"/>
      <c r="H19" s="646"/>
      <c r="I19" s="646"/>
      <c r="J19" s="646"/>
      <c r="K19" s="646"/>
      <c r="L19" s="646"/>
      <c r="M19" s="646"/>
      <c r="N19" s="646"/>
      <c r="O19" s="646"/>
      <c r="P19" s="646"/>
      <c r="Q19" s="647"/>
      <c r="R19" s="648">
        <v>1784171</v>
      </c>
      <c r="S19" s="649"/>
      <c r="T19" s="649"/>
      <c r="U19" s="649"/>
      <c r="V19" s="649"/>
      <c r="W19" s="649"/>
      <c r="X19" s="649"/>
      <c r="Y19" s="650"/>
      <c r="Z19" s="712">
        <v>0.2</v>
      </c>
      <c r="AA19" s="712"/>
      <c r="AB19" s="712"/>
      <c r="AC19" s="712"/>
      <c r="AD19" s="707">
        <v>1784171</v>
      </c>
      <c r="AE19" s="707"/>
      <c r="AF19" s="707"/>
      <c r="AG19" s="707"/>
      <c r="AH19" s="707"/>
      <c r="AI19" s="707"/>
      <c r="AJ19" s="707"/>
      <c r="AK19" s="707"/>
      <c r="AL19" s="651">
        <v>0.3</v>
      </c>
      <c r="AM19" s="713"/>
      <c r="AN19" s="713"/>
      <c r="AO19" s="714"/>
      <c r="AP19" s="645" t="s">
        <v>240</v>
      </c>
      <c r="AQ19" s="646"/>
      <c r="AR19" s="646"/>
      <c r="AS19" s="646"/>
      <c r="AT19" s="646"/>
      <c r="AU19" s="646"/>
      <c r="AV19" s="646"/>
      <c r="AW19" s="646"/>
      <c r="AX19" s="646"/>
      <c r="AY19" s="646"/>
      <c r="AZ19" s="646"/>
      <c r="BA19" s="646"/>
      <c r="BB19" s="646"/>
      <c r="BC19" s="647"/>
      <c r="BD19" s="648">
        <v>8701722</v>
      </c>
      <c r="BE19" s="649"/>
      <c r="BF19" s="649"/>
      <c r="BG19" s="649"/>
      <c r="BH19" s="649"/>
      <c r="BI19" s="649"/>
      <c r="BJ19" s="649"/>
      <c r="BK19" s="650"/>
      <c r="BL19" s="712">
        <v>2.4</v>
      </c>
      <c r="BM19" s="712"/>
      <c r="BN19" s="712"/>
      <c r="BO19" s="712"/>
      <c r="BP19" s="707" t="s">
        <v>118</v>
      </c>
      <c r="BQ19" s="707"/>
      <c r="BR19" s="707"/>
      <c r="BS19" s="707"/>
      <c r="BT19" s="707"/>
      <c r="BU19" s="707"/>
      <c r="BV19" s="707"/>
      <c r="BW19" s="708"/>
      <c r="BY19" s="645" t="s">
        <v>241</v>
      </c>
      <c r="BZ19" s="646"/>
      <c r="CA19" s="646"/>
      <c r="CB19" s="646"/>
      <c r="CC19" s="646"/>
      <c r="CD19" s="646"/>
      <c r="CE19" s="646"/>
      <c r="CF19" s="646"/>
      <c r="CG19" s="646"/>
      <c r="CH19" s="646"/>
      <c r="CI19" s="646"/>
      <c r="CJ19" s="646"/>
      <c r="CK19" s="646"/>
      <c r="CL19" s="647"/>
      <c r="CM19" s="648" t="s">
        <v>158</v>
      </c>
      <c r="CN19" s="649"/>
      <c r="CO19" s="649"/>
      <c r="CP19" s="649"/>
      <c r="CQ19" s="649"/>
      <c r="CR19" s="649"/>
      <c r="CS19" s="649"/>
      <c r="CT19" s="650"/>
      <c r="CU19" s="651" t="s">
        <v>221</v>
      </c>
      <c r="CV19" s="713"/>
      <c r="CW19" s="713"/>
      <c r="CX19" s="715"/>
      <c r="CY19" s="654" t="s">
        <v>221</v>
      </c>
      <c r="CZ19" s="649"/>
      <c r="DA19" s="649"/>
      <c r="DB19" s="649"/>
      <c r="DC19" s="649"/>
      <c r="DD19" s="649"/>
      <c r="DE19" s="649"/>
      <c r="DF19" s="649"/>
      <c r="DG19" s="649"/>
      <c r="DH19" s="649"/>
      <c r="DI19" s="649"/>
      <c r="DJ19" s="649"/>
      <c r="DK19" s="650"/>
      <c r="DL19" s="654" t="s">
        <v>118</v>
      </c>
      <c r="DM19" s="649"/>
      <c r="DN19" s="649"/>
      <c r="DO19" s="649"/>
      <c r="DP19" s="649"/>
      <c r="DQ19" s="649"/>
      <c r="DR19" s="649"/>
      <c r="DS19" s="649"/>
      <c r="DT19" s="649"/>
      <c r="DU19" s="649"/>
      <c r="DV19" s="649"/>
      <c r="DW19" s="649"/>
      <c r="DX19" s="732"/>
    </row>
    <row r="20" spans="2:128" ht="11.25" customHeight="1" x14ac:dyDescent="0.2">
      <c r="B20" s="645" t="s">
        <v>242</v>
      </c>
      <c r="C20" s="646"/>
      <c r="D20" s="646"/>
      <c r="E20" s="646"/>
      <c r="F20" s="646"/>
      <c r="G20" s="646"/>
      <c r="H20" s="646"/>
      <c r="I20" s="646"/>
      <c r="J20" s="646"/>
      <c r="K20" s="646"/>
      <c r="L20" s="646"/>
      <c r="M20" s="646"/>
      <c r="N20" s="646"/>
      <c r="O20" s="646"/>
      <c r="P20" s="646"/>
      <c r="Q20" s="647"/>
      <c r="R20" s="648">
        <v>169088057</v>
      </c>
      <c r="S20" s="649"/>
      <c r="T20" s="649"/>
      <c r="U20" s="649"/>
      <c r="V20" s="649"/>
      <c r="W20" s="649"/>
      <c r="X20" s="649"/>
      <c r="Y20" s="650"/>
      <c r="Z20" s="712">
        <v>17.5</v>
      </c>
      <c r="AA20" s="712"/>
      <c r="AB20" s="712"/>
      <c r="AC20" s="712"/>
      <c r="AD20" s="707">
        <v>165405369</v>
      </c>
      <c r="AE20" s="707"/>
      <c r="AF20" s="707"/>
      <c r="AG20" s="707"/>
      <c r="AH20" s="707"/>
      <c r="AI20" s="707"/>
      <c r="AJ20" s="707"/>
      <c r="AK20" s="707"/>
      <c r="AL20" s="651">
        <v>31.7</v>
      </c>
      <c r="AM20" s="713"/>
      <c r="AN20" s="713"/>
      <c r="AO20" s="714"/>
      <c r="AP20" s="716" t="s">
        <v>243</v>
      </c>
      <c r="AQ20" s="717"/>
      <c r="AR20" s="717"/>
      <c r="AS20" s="717"/>
      <c r="AT20" s="717"/>
      <c r="AU20" s="717"/>
      <c r="AV20" s="717"/>
      <c r="AW20" s="717"/>
      <c r="AX20" s="717"/>
      <c r="AY20" s="717"/>
      <c r="AZ20" s="717"/>
      <c r="BA20" s="717"/>
      <c r="BB20" s="717"/>
      <c r="BC20" s="718"/>
      <c r="BD20" s="648">
        <v>2910771</v>
      </c>
      <c r="BE20" s="649"/>
      <c r="BF20" s="649"/>
      <c r="BG20" s="649"/>
      <c r="BH20" s="649"/>
      <c r="BI20" s="649"/>
      <c r="BJ20" s="649"/>
      <c r="BK20" s="650"/>
      <c r="BL20" s="712">
        <v>0.8</v>
      </c>
      <c r="BM20" s="712"/>
      <c r="BN20" s="712"/>
      <c r="BO20" s="712"/>
      <c r="BP20" s="707" t="s">
        <v>158</v>
      </c>
      <c r="BQ20" s="707"/>
      <c r="BR20" s="707"/>
      <c r="BS20" s="707"/>
      <c r="BT20" s="707"/>
      <c r="BU20" s="707"/>
      <c r="BV20" s="707"/>
      <c r="BW20" s="708"/>
      <c r="BY20" s="716" t="s">
        <v>244</v>
      </c>
      <c r="BZ20" s="717"/>
      <c r="CA20" s="717"/>
      <c r="CB20" s="717"/>
      <c r="CC20" s="717"/>
      <c r="CD20" s="717"/>
      <c r="CE20" s="717"/>
      <c r="CF20" s="717"/>
      <c r="CG20" s="717"/>
      <c r="CH20" s="717"/>
      <c r="CI20" s="717"/>
      <c r="CJ20" s="717"/>
      <c r="CK20" s="717"/>
      <c r="CL20" s="718"/>
      <c r="CM20" s="648" t="s">
        <v>225</v>
      </c>
      <c r="CN20" s="649"/>
      <c r="CO20" s="649"/>
      <c r="CP20" s="649"/>
      <c r="CQ20" s="649"/>
      <c r="CR20" s="649"/>
      <c r="CS20" s="649"/>
      <c r="CT20" s="650"/>
      <c r="CU20" s="651" t="s">
        <v>221</v>
      </c>
      <c r="CV20" s="713"/>
      <c r="CW20" s="713"/>
      <c r="CX20" s="715"/>
      <c r="CY20" s="654" t="s">
        <v>118</v>
      </c>
      <c r="CZ20" s="649"/>
      <c r="DA20" s="649"/>
      <c r="DB20" s="649"/>
      <c r="DC20" s="649"/>
      <c r="DD20" s="649"/>
      <c r="DE20" s="649"/>
      <c r="DF20" s="649"/>
      <c r="DG20" s="649"/>
      <c r="DH20" s="649"/>
      <c r="DI20" s="649"/>
      <c r="DJ20" s="649"/>
      <c r="DK20" s="650"/>
      <c r="DL20" s="654" t="s">
        <v>225</v>
      </c>
      <c r="DM20" s="649"/>
      <c r="DN20" s="649"/>
      <c r="DO20" s="649"/>
      <c r="DP20" s="649"/>
      <c r="DQ20" s="649"/>
      <c r="DR20" s="649"/>
      <c r="DS20" s="649"/>
      <c r="DT20" s="649"/>
      <c r="DU20" s="649"/>
      <c r="DV20" s="649"/>
      <c r="DW20" s="649"/>
      <c r="DX20" s="732"/>
    </row>
    <row r="21" spans="2:128" ht="11.25" customHeight="1" x14ac:dyDescent="0.2">
      <c r="B21" s="645" t="s">
        <v>245</v>
      </c>
      <c r="C21" s="646"/>
      <c r="D21" s="646"/>
      <c r="E21" s="646"/>
      <c r="F21" s="646"/>
      <c r="G21" s="646"/>
      <c r="H21" s="646"/>
      <c r="I21" s="646"/>
      <c r="J21" s="646"/>
      <c r="K21" s="646"/>
      <c r="L21" s="646"/>
      <c r="M21" s="646"/>
      <c r="N21" s="646"/>
      <c r="O21" s="646"/>
      <c r="P21" s="646"/>
      <c r="Q21" s="647"/>
      <c r="R21" s="648">
        <v>165405369</v>
      </c>
      <c r="S21" s="649"/>
      <c r="T21" s="649"/>
      <c r="U21" s="649"/>
      <c r="V21" s="649"/>
      <c r="W21" s="649"/>
      <c r="X21" s="649"/>
      <c r="Y21" s="650"/>
      <c r="Z21" s="651">
        <v>17.2</v>
      </c>
      <c r="AA21" s="713"/>
      <c r="AB21" s="713"/>
      <c r="AC21" s="715"/>
      <c r="AD21" s="654">
        <v>165405369</v>
      </c>
      <c r="AE21" s="649"/>
      <c r="AF21" s="649"/>
      <c r="AG21" s="649"/>
      <c r="AH21" s="649"/>
      <c r="AI21" s="649"/>
      <c r="AJ21" s="649"/>
      <c r="AK21" s="650"/>
      <c r="AL21" s="651">
        <v>31.7</v>
      </c>
      <c r="AM21" s="713"/>
      <c r="AN21" s="713"/>
      <c r="AO21" s="714"/>
      <c r="AP21" s="716" t="s">
        <v>246</v>
      </c>
      <c r="AQ21" s="717"/>
      <c r="AR21" s="717"/>
      <c r="AS21" s="717"/>
      <c r="AT21" s="717"/>
      <c r="AU21" s="717"/>
      <c r="AV21" s="717"/>
      <c r="AW21" s="717"/>
      <c r="AX21" s="717"/>
      <c r="AY21" s="717"/>
      <c r="AZ21" s="717"/>
      <c r="BA21" s="717"/>
      <c r="BB21" s="717"/>
      <c r="BC21" s="718"/>
      <c r="BD21" s="648">
        <v>696844</v>
      </c>
      <c r="BE21" s="649"/>
      <c r="BF21" s="649"/>
      <c r="BG21" s="649"/>
      <c r="BH21" s="649"/>
      <c r="BI21" s="649"/>
      <c r="BJ21" s="649"/>
      <c r="BK21" s="650"/>
      <c r="BL21" s="712">
        <v>0.2</v>
      </c>
      <c r="BM21" s="712"/>
      <c r="BN21" s="712"/>
      <c r="BO21" s="712"/>
      <c r="BP21" s="707" t="s">
        <v>225</v>
      </c>
      <c r="BQ21" s="707"/>
      <c r="BR21" s="707"/>
      <c r="BS21" s="707"/>
      <c r="BT21" s="707"/>
      <c r="BU21" s="707"/>
      <c r="BV21" s="707"/>
      <c r="BW21" s="708"/>
      <c r="BY21" s="716" t="s">
        <v>247</v>
      </c>
      <c r="BZ21" s="717"/>
      <c r="CA21" s="717"/>
      <c r="CB21" s="717"/>
      <c r="CC21" s="717"/>
      <c r="CD21" s="717"/>
      <c r="CE21" s="717"/>
      <c r="CF21" s="717"/>
      <c r="CG21" s="717"/>
      <c r="CH21" s="717"/>
      <c r="CI21" s="717"/>
      <c r="CJ21" s="717"/>
      <c r="CK21" s="717"/>
      <c r="CL21" s="718"/>
      <c r="CM21" s="648">
        <v>430293</v>
      </c>
      <c r="CN21" s="649"/>
      <c r="CO21" s="649"/>
      <c r="CP21" s="649"/>
      <c r="CQ21" s="649"/>
      <c r="CR21" s="649"/>
      <c r="CS21" s="649"/>
      <c r="CT21" s="650"/>
      <c r="CU21" s="651">
        <v>0</v>
      </c>
      <c r="CV21" s="713"/>
      <c r="CW21" s="713"/>
      <c r="CX21" s="715"/>
      <c r="CY21" s="654" t="s">
        <v>118</v>
      </c>
      <c r="CZ21" s="649"/>
      <c r="DA21" s="649"/>
      <c r="DB21" s="649"/>
      <c r="DC21" s="649"/>
      <c r="DD21" s="649"/>
      <c r="DE21" s="649"/>
      <c r="DF21" s="649"/>
      <c r="DG21" s="649"/>
      <c r="DH21" s="649"/>
      <c r="DI21" s="649"/>
      <c r="DJ21" s="649"/>
      <c r="DK21" s="650"/>
      <c r="DL21" s="654">
        <v>430293</v>
      </c>
      <c r="DM21" s="649"/>
      <c r="DN21" s="649"/>
      <c r="DO21" s="649"/>
      <c r="DP21" s="649"/>
      <c r="DQ21" s="649"/>
      <c r="DR21" s="649"/>
      <c r="DS21" s="649"/>
      <c r="DT21" s="649"/>
      <c r="DU21" s="649"/>
      <c r="DV21" s="649"/>
      <c r="DW21" s="649"/>
      <c r="DX21" s="732"/>
    </row>
    <row r="22" spans="2:128" ht="11.25" customHeight="1" x14ac:dyDescent="0.2">
      <c r="B22" s="645" t="s">
        <v>248</v>
      </c>
      <c r="C22" s="646"/>
      <c r="D22" s="646"/>
      <c r="E22" s="646"/>
      <c r="F22" s="646"/>
      <c r="G22" s="646"/>
      <c r="H22" s="646"/>
      <c r="I22" s="646"/>
      <c r="J22" s="646"/>
      <c r="K22" s="646"/>
      <c r="L22" s="646"/>
      <c r="M22" s="646"/>
      <c r="N22" s="646"/>
      <c r="O22" s="646"/>
      <c r="P22" s="646"/>
      <c r="Q22" s="647"/>
      <c r="R22" s="648">
        <v>3657871</v>
      </c>
      <c r="S22" s="649"/>
      <c r="T22" s="649"/>
      <c r="U22" s="649"/>
      <c r="V22" s="649"/>
      <c r="W22" s="649"/>
      <c r="X22" s="649"/>
      <c r="Y22" s="650"/>
      <c r="Z22" s="651">
        <v>0.4</v>
      </c>
      <c r="AA22" s="713"/>
      <c r="AB22" s="713"/>
      <c r="AC22" s="715"/>
      <c r="AD22" s="654" t="s">
        <v>158</v>
      </c>
      <c r="AE22" s="649"/>
      <c r="AF22" s="649"/>
      <c r="AG22" s="649"/>
      <c r="AH22" s="649"/>
      <c r="AI22" s="649"/>
      <c r="AJ22" s="649"/>
      <c r="AK22" s="650"/>
      <c r="AL22" s="651" t="s">
        <v>158</v>
      </c>
      <c r="AM22" s="713"/>
      <c r="AN22" s="713"/>
      <c r="AO22" s="714"/>
      <c r="AP22" s="716" t="s">
        <v>249</v>
      </c>
      <c r="AQ22" s="717"/>
      <c r="AR22" s="717"/>
      <c r="AS22" s="717"/>
      <c r="AT22" s="717"/>
      <c r="AU22" s="717"/>
      <c r="AV22" s="717"/>
      <c r="AW22" s="717"/>
      <c r="AX22" s="717"/>
      <c r="AY22" s="717"/>
      <c r="AZ22" s="717"/>
      <c r="BA22" s="717"/>
      <c r="BB22" s="717"/>
      <c r="BC22" s="718"/>
      <c r="BD22" s="648">
        <v>2434240</v>
      </c>
      <c r="BE22" s="649"/>
      <c r="BF22" s="649"/>
      <c r="BG22" s="649"/>
      <c r="BH22" s="649"/>
      <c r="BI22" s="649"/>
      <c r="BJ22" s="649"/>
      <c r="BK22" s="650"/>
      <c r="BL22" s="712">
        <v>0.7</v>
      </c>
      <c r="BM22" s="712"/>
      <c r="BN22" s="712"/>
      <c r="BO22" s="712"/>
      <c r="BP22" s="707" t="s">
        <v>118</v>
      </c>
      <c r="BQ22" s="707"/>
      <c r="BR22" s="707"/>
      <c r="BS22" s="707"/>
      <c r="BT22" s="707"/>
      <c r="BU22" s="707"/>
      <c r="BV22" s="707"/>
      <c r="BW22" s="708"/>
      <c r="BY22" s="716" t="s">
        <v>250</v>
      </c>
      <c r="BZ22" s="717"/>
      <c r="CA22" s="717"/>
      <c r="CB22" s="717"/>
      <c r="CC22" s="717"/>
      <c r="CD22" s="717"/>
      <c r="CE22" s="717"/>
      <c r="CF22" s="717"/>
      <c r="CG22" s="717"/>
      <c r="CH22" s="717"/>
      <c r="CI22" s="717"/>
      <c r="CJ22" s="717"/>
      <c r="CK22" s="717"/>
      <c r="CL22" s="718"/>
      <c r="CM22" s="648">
        <v>1869977</v>
      </c>
      <c r="CN22" s="649"/>
      <c r="CO22" s="649"/>
      <c r="CP22" s="649"/>
      <c r="CQ22" s="649"/>
      <c r="CR22" s="649"/>
      <c r="CS22" s="649"/>
      <c r="CT22" s="650"/>
      <c r="CU22" s="651">
        <v>0.2</v>
      </c>
      <c r="CV22" s="713"/>
      <c r="CW22" s="713"/>
      <c r="CX22" s="715"/>
      <c r="CY22" s="654" t="s">
        <v>225</v>
      </c>
      <c r="CZ22" s="649"/>
      <c r="DA22" s="649"/>
      <c r="DB22" s="649"/>
      <c r="DC22" s="649"/>
      <c r="DD22" s="649"/>
      <c r="DE22" s="649"/>
      <c r="DF22" s="649"/>
      <c r="DG22" s="649"/>
      <c r="DH22" s="649"/>
      <c r="DI22" s="649"/>
      <c r="DJ22" s="649"/>
      <c r="DK22" s="650"/>
      <c r="DL22" s="654">
        <v>1869977</v>
      </c>
      <c r="DM22" s="649"/>
      <c r="DN22" s="649"/>
      <c r="DO22" s="649"/>
      <c r="DP22" s="649"/>
      <c r="DQ22" s="649"/>
      <c r="DR22" s="649"/>
      <c r="DS22" s="649"/>
      <c r="DT22" s="649"/>
      <c r="DU22" s="649"/>
      <c r="DV22" s="649"/>
      <c r="DW22" s="649"/>
      <c r="DX22" s="732"/>
    </row>
    <row r="23" spans="2:128" ht="11.25" customHeight="1" x14ac:dyDescent="0.2">
      <c r="B23" s="645" t="s">
        <v>251</v>
      </c>
      <c r="C23" s="646"/>
      <c r="D23" s="646"/>
      <c r="E23" s="646"/>
      <c r="F23" s="646"/>
      <c r="G23" s="646"/>
      <c r="H23" s="646"/>
      <c r="I23" s="646"/>
      <c r="J23" s="646"/>
      <c r="K23" s="646"/>
      <c r="L23" s="646"/>
      <c r="M23" s="646"/>
      <c r="N23" s="646"/>
      <c r="O23" s="646"/>
      <c r="P23" s="646"/>
      <c r="Q23" s="647"/>
      <c r="R23" s="648">
        <v>24817</v>
      </c>
      <c r="S23" s="649"/>
      <c r="T23" s="649"/>
      <c r="U23" s="649"/>
      <c r="V23" s="649"/>
      <c r="W23" s="649"/>
      <c r="X23" s="649"/>
      <c r="Y23" s="650"/>
      <c r="Z23" s="651">
        <v>0</v>
      </c>
      <c r="AA23" s="713"/>
      <c r="AB23" s="713"/>
      <c r="AC23" s="715"/>
      <c r="AD23" s="654" t="s">
        <v>118</v>
      </c>
      <c r="AE23" s="649"/>
      <c r="AF23" s="649"/>
      <c r="AG23" s="649"/>
      <c r="AH23" s="649"/>
      <c r="AI23" s="649"/>
      <c r="AJ23" s="649"/>
      <c r="AK23" s="650"/>
      <c r="AL23" s="651" t="s">
        <v>158</v>
      </c>
      <c r="AM23" s="713"/>
      <c r="AN23" s="713"/>
      <c r="AO23" s="714"/>
      <c r="AP23" s="716" t="s">
        <v>252</v>
      </c>
      <c r="AQ23" s="717"/>
      <c r="AR23" s="717"/>
      <c r="AS23" s="717"/>
      <c r="AT23" s="717"/>
      <c r="AU23" s="717"/>
      <c r="AV23" s="717"/>
      <c r="AW23" s="717"/>
      <c r="AX23" s="717"/>
      <c r="AY23" s="717"/>
      <c r="AZ23" s="717"/>
      <c r="BA23" s="717"/>
      <c r="BB23" s="717"/>
      <c r="BC23" s="718"/>
      <c r="BD23" s="648">
        <v>23590452</v>
      </c>
      <c r="BE23" s="649"/>
      <c r="BF23" s="649"/>
      <c r="BG23" s="649"/>
      <c r="BH23" s="649"/>
      <c r="BI23" s="649"/>
      <c r="BJ23" s="649"/>
      <c r="BK23" s="650"/>
      <c r="BL23" s="712">
        <v>6.5</v>
      </c>
      <c r="BM23" s="712"/>
      <c r="BN23" s="712"/>
      <c r="BO23" s="712"/>
      <c r="BP23" s="707" t="s">
        <v>118</v>
      </c>
      <c r="BQ23" s="707"/>
      <c r="BR23" s="707"/>
      <c r="BS23" s="707"/>
      <c r="BT23" s="707"/>
      <c r="BU23" s="707"/>
      <c r="BV23" s="707"/>
      <c r="BW23" s="708"/>
      <c r="BY23" s="716" t="s">
        <v>253</v>
      </c>
      <c r="BZ23" s="717"/>
      <c r="CA23" s="717"/>
      <c r="CB23" s="717"/>
      <c r="CC23" s="717"/>
      <c r="CD23" s="717"/>
      <c r="CE23" s="717"/>
      <c r="CF23" s="717"/>
      <c r="CG23" s="717"/>
      <c r="CH23" s="717"/>
      <c r="CI23" s="717"/>
      <c r="CJ23" s="717"/>
      <c r="CK23" s="717"/>
      <c r="CL23" s="718"/>
      <c r="CM23" s="648">
        <v>978989</v>
      </c>
      <c r="CN23" s="649"/>
      <c r="CO23" s="649"/>
      <c r="CP23" s="649"/>
      <c r="CQ23" s="649"/>
      <c r="CR23" s="649"/>
      <c r="CS23" s="649"/>
      <c r="CT23" s="650"/>
      <c r="CU23" s="651">
        <v>0.1</v>
      </c>
      <c r="CV23" s="713"/>
      <c r="CW23" s="713"/>
      <c r="CX23" s="715"/>
      <c r="CY23" s="654" t="s">
        <v>225</v>
      </c>
      <c r="CZ23" s="649"/>
      <c r="DA23" s="649"/>
      <c r="DB23" s="649"/>
      <c r="DC23" s="649"/>
      <c r="DD23" s="649"/>
      <c r="DE23" s="649"/>
      <c r="DF23" s="649"/>
      <c r="DG23" s="649"/>
      <c r="DH23" s="649"/>
      <c r="DI23" s="649"/>
      <c r="DJ23" s="649"/>
      <c r="DK23" s="650"/>
      <c r="DL23" s="654">
        <v>978989</v>
      </c>
      <c r="DM23" s="649"/>
      <c r="DN23" s="649"/>
      <c r="DO23" s="649"/>
      <c r="DP23" s="649"/>
      <c r="DQ23" s="649"/>
      <c r="DR23" s="649"/>
      <c r="DS23" s="649"/>
      <c r="DT23" s="649"/>
      <c r="DU23" s="649"/>
      <c r="DV23" s="649"/>
      <c r="DW23" s="649"/>
      <c r="DX23" s="732"/>
    </row>
    <row r="24" spans="2:128" ht="11.25" customHeight="1" x14ac:dyDescent="0.2">
      <c r="B24" s="645" t="s">
        <v>254</v>
      </c>
      <c r="C24" s="646"/>
      <c r="D24" s="646"/>
      <c r="E24" s="646"/>
      <c r="F24" s="646"/>
      <c r="G24" s="646"/>
      <c r="H24" s="646"/>
      <c r="I24" s="646"/>
      <c r="J24" s="646"/>
      <c r="K24" s="646"/>
      <c r="L24" s="646"/>
      <c r="M24" s="646"/>
      <c r="N24" s="646"/>
      <c r="O24" s="646"/>
      <c r="P24" s="646"/>
      <c r="Q24" s="647"/>
      <c r="R24" s="648">
        <v>587106648</v>
      </c>
      <c r="S24" s="649"/>
      <c r="T24" s="649"/>
      <c r="U24" s="649"/>
      <c r="V24" s="649"/>
      <c r="W24" s="649"/>
      <c r="X24" s="649"/>
      <c r="Y24" s="650"/>
      <c r="Z24" s="651">
        <v>60.9</v>
      </c>
      <c r="AA24" s="713"/>
      <c r="AB24" s="713"/>
      <c r="AC24" s="715"/>
      <c r="AD24" s="654">
        <v>517414464</v>
      </c>
      <c r="AE24" s="649"/>
      <c r="AF24" s="649"/>
      <c r="AG24" s="649"/>
      <c r="AH24" s="649"/>
      <c r="AI24" s="649"/>
      <c r="AJ24" s="649"/>
      <c r="AK24" s="650"/>
      <c r="AL24" s="651">
        <v>99.3</v>
      </c>
      <c r="AM24" s="713"/>
      <c r="AN24" s="713"/>
      <c r="AO24" s="714"/>
      <c r="AP24" s="716" t="s">
        <v>255</v>
      </c>
      <c r="AQ24" s="717"/>
      <c r="AR24" s="717"/>
      <c r="AS24" s="717"/>
      <c r="AT24" s="717"/>
      <c r="AU24" s="717"/>
      <c r="AV24" s="717"/>
      <c r="AW24" s="717"/>
      <c r="AX24" s="717"/>
      <c r="AY24" s="717"/>
      <c r="AZ24" s="717"/>
      <c r="BA24" s="717"/>
      <c r="BB24" s="717"/>
      <c r="BC24" s="718"/>
      <c r="BD24" s="648">
        <v>34468865</v>
      </c>
      <c r="BE24" s="649"/>
      <c r="BF24" s="649"/>
      <c r="BG24" s="649"/>
      <c r="BH24" s="649"/>
      <c r="BI24" s="649"/>
      <c r="BJ24" s="649"/>
      <c r="BK24" s="650"/>
      <c r="BL24" s="712">
        <v>9.4</v>
      </c>
      <c r="BM24" s="712"/>
      <c r="BN24" s="712"/>
      <c r="BO24" s="712"/>
      <c r="BP24" s="707" t="s">
        <v>225</v>
      </c>
      <c r="BQ24" s="707"/>
      <c r="BR24" s="707"/>
      <c r="BS24" s="707"/>
      <c r="BT24" s="707"/>
      <c r="BU24" s="707"/>
      <c r="BV24" s="707"/>
      <c r="BW24" s="708"/>
      <c r="BY24" s="716" t="s">
        <v>256</v>
      </c>
      <c r="BZ24" s="717"/>
      <c r="CA24" s="717"/>
      <c r="CB24" s="717"/>
      <c r="CC24" s="717"/>
      <c r="CD24" s="717"/>
      <c r="CE24" s="717"/>
      <c r="CF24" s="717"/>
      <c r="CG24" s="717"/>
      <c r="CH24" s="717"/>
      <c r="CI24" s="717"/>
      <c r="CJ24" s="717"/>
      <c r="CK24" s="717"/>
      <c r="CL24" s="718"/>
      <c r="CM24" s="648">
        <v>233000</v>
      </c>
      <c r="CN24" s="649"/>
      <c r="CO24" s="649"/>
      <c r="CP24" s="649"/>
      <c r="CQ24" s="649"/>
      <c r="CR24" s="649"/>
      <c r="CS24" s="649"/>
      <c r="CT24" s="650"/>
      <c r="CU24" s="651">
        <v>0</v>
      </c>
      <c r="CV24" s="713"/>
      <c r="CW24" s="713"/>
      <c r="CX24" s="715"/>
      <c r="CY24" s="654" t="s">
        <v>158</v>
      </c>
      <c r="CZ24" s="649"/>
      <c r="DA24" s="649"/>
      <c r="DB24" s="649"/>
      <c r="DC24" s="649"/>
      <c r="DD24" s="649"/>
      <c r="DE24" s="649"/>
      <c r="DF24" s="649"/>
      <c r="DG24" s="649"/>
      <c r="DH24" s="649"/>
      <c r="DI24" s="649"/>
      <c r="DJ24" s="649"/>
      <c r="DK24" s="650"/>
      <c r="DL24" s="654">
        <v>233000</v>
      </c>
      <c r="DM24" s="649"/>
      <c r="DN24" s="649"/>
      <c r="DO24" s="649"/>
      <c r="DP24" s="649"/>
      <c r="DQ24" s="649"/>
      <c r="DR24" s="649"/>
      <c r="DS24" s="649"/>
      <c r="DT24" s="649"/>
      <c r="DU24" s="649"/>
      <c r="DV24" s="649"/>
      <c r="DW24" s="649"/>
      <c r="DX24" s="732"/>
    </row>
    <row r="25" spans="2:128" ht="11.25" customHeight="1" x14ac:dyDescent="0.2">
      <c r="B25" s="645" t="s">
        <v>257</v>
      </c>
      <c r="C25" s="646"/>
      <c r="D25" s="646"/>
      <c r="E25" s="646"/>
      <c r="F25" s="646"/>
      <c r="G25" s="646"/>
      <c r="H25" s="646"/>
      <c r="I25" s="646"/>
      <c r="J25" s="646"/>
      <c r="K25" s="646"/>
      <c r="L25" s="646"/>
      <c r="M25" s="646"/>
      <c r="N25" s="646"/>
      <c r="O25" s="646"/>
      <c r="P25" s="646"/>
      <c r="Q25" s="647"/>
      <c r="R25" s="648">
        <v>493594</v>
      </c>
      <c r="S25" s="649"/>
      <c r="T25" s="649"/>
      <c r="U25" s="649"/>
      <c r="V25" s="649"/>
      <c r="W25" s="649"/>
      <c r="X25" s="649"/>
      <c r="Y25" s="650"/>
      <c r="Z25" s="651">
        <v>0.1</v>
      </c>
      <c r="AA25" s="713"/>
      <c r="AB25" s="713"/>
      <c r="AC25" s="715"/>
      <c r="AD25" s="654">
        <v>493594</v>
      </c>
      <c r="AE25" s="649"/>
      <c r="AF25" s="649"/>
      <c r="AG25" s="649"/>
      <c r="AH25" s="649"/>
      <c r="AI25" s="649"/>
      <c r="AJ25" s="649"/>
      <c r="AK25" s="650"/>
      <c r="AL25" s="651">
        <v>0.1</v>
      </c>
      <c r="AM25" s="713"/>
      <c r="AN25" s="713"/>
      <c r="AO25" s="714"/>
      <c r="AP25" s="716" t="s">
        <v>258</v>
      </c>
      <c r="AQ25" s="717"/>
      <c r="AR25" s="717"/>
      <c r="AS25" s="717"/>
      <c r="AT25" s="717"/>
      <c r="AU25" s="717"/>
      <c r="AV25" s="717"/>
      <c r="AW25" s="717"/>
      <c r="AX25" s="717"/>
      <c r="AY25" s="717"/>
      <c r="AZ25" s="717"/>
      <c r="BA25" s="717"/>
      <c r="BB25" s="717"/>
      <c r="BC25" s="718"/>
      <c r="BD25" s="648">
        <v>4418</v>
      </c>
      <c r="BE25" s="649"/>
      <c r="BF25" s="649"/>
      <c r="BG25" s="649"/>
      <c r="BH25" s="649"/>
      <c r="BI25" s="649"/>
      <c r="BJ25" s="649"/>
      <c r="BK25" s="650"/>
      <c r="BL25" s="712">
        <v>0</v>
      </c>
      <c r="BM25" s="712"/>
      <c r="BN25" s="712"/>
      <c r="BO25" s="712"/>
      <c r="BP25" s="707" t="s">
        <v>118</v>
      </c>
      <c r="BQ25" s="707"/>
      <c r="BR25" s="707"/>
      <c r="BS25" s="707"/>
      <c r="BT25" s="707"/>
      <c r="BU25" s="707"/>
      <c r="BV25" s="707"/>
      <c r="BW25" s="708"/>
      <c r="BY25" s="716" t="s">
        <v>259</v>
      </c>
      <c r="BZ25" s="717"/>
      <c r="CA25" s="717"/>
      <c r="CB25" s="717"/>
      <c r="CC25" s="717"/>
      <c r="CD25" s="717"/>
      <c r="CE25" s="717"/>
      <c r="CF25" s="717"/>
      <c r="CG25" s="717"/>
      <c r="CH25" s="717"/>
      <c r="CI25" s="717"/>
      <c r="CJ25" s="717"/>
      <c r="CK25" s="717"/>
      <c r="CL25" s="718"/>
      <c r="CM25" s="648">
        <v>51106943</v>
      </c>
      <c r="CN25" s="649"/>
      <c r="CO25" s="649"/>
      <c r="CP25" s="649"/>
      <c r="CQ25" s="649"/>
      <c r="CR25" s="649"/>
      <c r="CS25" s="649"/>
      <c r="CT25" s="650"/>
      <c r="CU25" s="651">
        <v>5.4</v>
      </c>
      <c r="CV25" s="713"/>
      <c r="CW25" s="713"/>
      <c r="CX25" s="715"/>
      <c r="CY25" s="654" t="s">
        <v>118</v>
      </c>
      <c r="CZ25" s="649"/>
      <c r="DA25" s="649"/>
      <c r="DB25" s="649"/>
      <c r="DC25" s="649"/>
      <c r="DD25" s="649"/>
      <c r="DE25" s="649"/>
      <c r="DF25" s="649"/>
      <c r="DG25" s="649"/>
      <c r="DH25" s="649"/>
      <c r="DI25" s="649"/>
      <c r="DJ25" s="649"/>
      <c r="DK25" s="650"/>
      <c r="DL25" s="654">
        <v>51106943</v>
      </c>
      <c r="DM25" s="649"/>
      <c r="DN25" s="649"/>
      <c r="DO25" s="649"/>
      <c r="DP25" s="649"/>
      <c r="DQ25" s="649"/>
      <c r="DR25" s="649"/>
      <c r="DS25" s="649"/>
      <c r="DT25" s="649"/>
      <c r="DU25" s="649"/>
      <c r="DV25" s="649"/>
      <c r="DW25" s="649"/>
      <c r="DX25" s="732"/>
    </row>
    <row r="26" spans="2:128" ht="11.25" customHeight="1" x14ac:dyDescent="0.2">
      <c r="B26" s="645" t="s">
        <v>260</v>
      </c>
      <c r="C26" s="646"/>
      <c r="D26" s="646"/>
      <c r="E26" s="646"/>
      <c r="F26" s="646"/>
      <c r="G26" s="646"/>
      <c r="H26" s="646"/>
      <c r="I26" s="646"/>
      <c r="J26" s="646"/>
      <c r="K26" s="646"/>
      <c r="L26" s="646"/>
      <c r="M26" s="646"/>
      <c r="N26" s="646"/>
      <c r="O26" s="646"/>
      <c r="P26" s="646"/>
      <c r="Q26" s="647"/>
      <c r="R26" s="648">
        <v>3970823</v>
      </c>
      <c r="S26" s="649"/>
      <c r="T26" s="649"/>
      <c r="U26" s="649"/>
      <c r="V26" s="649"/>
      <c r="W26" s="649"/>
      <c r="X26" s="649"/>
      <c r="Y26" s="650"/>
      <c r="Z26" s="651">
        <v>0.4</v>
      </c>
      <c r="AA26" s="713"/>
      <c r="AB26" s="713"/>
      <c r="AC26" s="715"/>
      <c r="AD26" s="654" t="s">
        <v>221</v>
      </c>
      <c r="AE26" s="649"/>
      <c r="AF26" s="649"/>
      <c r="AG26" s="649"/>
      <c r="AH26" s="649"/>
      <c r="AI26" s="649"/>
      <c r="AJ26" s="649"/>
      <c r="AK26" s="650"/>
      <c r="AL26" s="651" t="s">
        <v>158</v>
      </c>
      <c r="AM26" s="713"/>
      <c r="AN26" s="713"/>
      <c r="AO26" s="714"/>
      <c r="AP26" s="716" t="s">
        <v>261</v>
      </c>
      <c r="AQ26" s="717"/>
      <c r="AR26" s="717"/>
      <c r="AS26" s="717"/>
      <c r="AT26" s="717"/>
      <c r="AU26" s="717"/>
      <c r="AV26" s="717"/>
      <c r="AW26" s="717"/>
      <c r="AX26" s="717"/>
      <c r="AY26" s="717"/>
      <c r="AZ26" s="717"/>
      <c r="BA26" s="717"/>
      <c r="BB26" s="717"/>
      <c r="BC26" s="718"/>
      <c r="BD26" s="648" t="s">
        <v>158</v>
      </c>
      <c r="BE26" s="649"/>
      <c r="BF26" s="649"/>
      <c r="BG26" s="649"/>
      <c r="BH26" s="649"/>
      <c r="BI26" s="649"/>
      <c r="BJ26" s="649"/>
      <c r="BK26" s="650"/>
      <c r="BL26" s="712" t="s">
        <v>221</v>
      </c>
      <c r="BM26" s="712"/>
      <c r="BN26" s="712"/>
      <c r="BO26" s="712"/>
      <c r="BP26" s="707" t="s">
        <v>221</v>
      </c>
      <c r="BQ26" s="707"/>
      <c r="BR26" s="707"/>
      <c r="BS26" s="707"/>
      <c r="BT26" s="707"/>
      <c r="BU26" s="707"/>
      <c r="BV26" s="707"/>
      <c r="BW26" s="708"/>
      <c r="BY26" s="716" t="s">
        <v>262</v>
      </c>
      <c r="BZ26" s="717"/>
      <c r="CA26" s="717"/>
      <c r="CB26" s="717"/>
      <c r="CC26" s="717"/>
      <c r="CD26" s="717"/>
      <c r="CE26" s="717"/>
      <c r="CF26" s="717"/>
      <c r="CG26" s="717"/>
      <c r="CH26" s="717"/>
      <c r="CI26" s="717"/>
      <c r="CJ26" s="717"/>
      <c r="CK26" s="717"/>
      <c r="CL26" s="718"/>
      <c r="CM26" s="648">
        <v>477000</v>
      </c>
      <c r="CN26" s="649"/>
      <c r="CO26" s="649"/>
      <c r="CP26" s="649"/>
      <c r="CQ26" s="649"/>
      <c r="CR26" s="649"/>
      <c r="CS26" s="649"/>
      <c r="CT26" s="650"/>
      <c r="CU26" s="651">
        <v>0.1</v>
      </c>
      <c r="CV26" s="713"/>
      <c r="CW26" s="713"/>
      <c r="CX26" s="715"/>
      <c r="CY26" s="654" t="s">
        <v>158</v>
      </c>
      <c r="CZ26" s="649"/>
      <c r="DA26" s="649"/>
      <c r="DB26" s="649"/>
      <c r="DC26" s="649"/>
      <c r="DD26" s="649"/>
      <c r="DE26" s="649"/>
      <c r="DF26" s="649"/>
      <c r="DG26" s="649"/>
      <c r="DH26" s="649"/>
      <c r="DI26" s="649"/>
      <c r="DJ26" s="649"/>
      <c r="DK26" s="650"/>
      <c r="DL26" s="654">
        <v>477000</v>
      </c>
      <c r="DM26" s="649"/>
      <c r="DN26" s="649"/>
      <c r="DO26" s="649"/>
      <c r="DP26" s="649"/>
      <c r="DQ26" s="649"/>
      <c r="DR26" s="649"/>
      <c r="DS26" s="649"/>
      <c r="DT26" s="649"/>
      <c r="DU26" s="649"/>
      <c r="DV26" s="649"/>
      <c r="DW26" s="649"/>
      <c r="DX26" s="732"/>
    </row>
    <row r="27" spans="2:128" ht="11.25" customHeight="1" x14ac:dyDescent="0.2">
      <c r="B27" s="645" t="s">
        <v>263</v>
      </c>
      <c r="C27" s="646"/>
      <c r="D27" s="646"/>
      <c r="E27" s="646"/>
      <c r="F27" s="646"/>
      <c r="G27" s="646"/>
      <c r="H27" s="646"/>
      <c r="I27" s="646"/>
      <c r="J27" s="646"/>
      <c r="K27" s="646"/>
      <c r="L27" s="646"/>
      <c r="M27" s="646"/>
      <c r="N27" s="646"/>
      <c r="O27" s="646"/>
      <c r="P27" s="646"/>
      <c r="Q27" s="647"/>
      <c r="R27" s="648">
        <v>9389917</v>
      </c>
      <c r="S27" s="649"/>
      <c r="T27" s="649"/>
      <c r="U27" s="649"/>
      <c r="V27" s="649"/>
      <c r="W27" s="649"/>
      <c r="X27" s="649"/>
      <c r="Y27" s="650"/>
      <c r="Z27" s="651">
        <v>1</v>
      </c>
      <c r="AA27" s="713"/>
      <c r="AB27" s="713"/>
      <c r="AC27" s="715"/>
      <c r="AD27" s="654">
        <v>1256487</v>
      </c>
      <c r="AE27" s="649"/>
      <c r="AF27" s="649"/>
      <c r="AG27" s="649"/>
      <c r="AH27" s="649"/>
      <c r="AI27" s="649"/>
      <c r="AJ27" s="649"/>
      <c r="AK27" s="650"/>
      <c r="AL27" s="651">
        <v>0.2</v>
      </c>
      <c r="AM27" s="713"/>
      <c r="AN27" s="713"/>
      <c r="AO27" s="714"/>
      <c r="AP27" s="716" t="s">
        <v>264</v>
      </c>
      <c r="AQ27" s="717"/>
      <c r="AR27" s="717"/>
      <c r="AS27" s="717"/>
      <c r="AT27" s="717"/>
      <c r="AU27" s="717"/>
      <c r="AV27" s="717"/>
      <c r="AW27" s="717"/>
      <c r="AX27" s="717"/>
      <c r="AY27" s="717"/>
      <c r="AZ27" s="717"/>
      <c r="BA27" s="717"/>
      <c r="BB27" s="717"/>
      <c r="BC27" s="718"/>
      <c r="BD27" s="648" t="s">
        <v>118</v>
      </c>
      <c r="BE27" s="649"/>
      <c r="BF27" s="649"/>
      <c r="BG27" s="649"/>
      <c r="BH27" s="649"/>
      <c r="BI27" s="649"/>
      <c r="BJ27" s="649"/>
      <c r="BK27" s="650"/>
      <c r="BL27" s="712" t="s">
        <v>158</v>
      </c>
      <c r="BM27" s="712"/>
      <c r="BN27" s="712"/>
      <c r="BO27" s="712"/>
      <c r="BP27" s="707" t="s">
        <v>118</v>
      </c>
      <c r="BQ27" s="707"/>
      <c r="BR27" s="707"/>
      <c r="BS27" s="707"/>
      <c r="BT27" s="707"/>
      <c r="BU27" s="707"/>
      <c r="BV27" s="707"/>
      <c r="BW27" s="708"/>
      <c r="BY27" s="716" t="s">
        <v>265</v>
      </c>
      <c r="BZ27" s="717"/>
      <c r="CA27" s="717"/>
      <c r="CB27" s="717"/>
      <c r="CC27" s="717"/>
      <c r="CD27" s="717"/>
      <c r="CE27" s="717"/>
      <c r="CF27" s="717"/>
      <c r="CG27" s="717"/>
      <c r="CH27" s="717"/>
      <c r="CI27" s="717"/>
      <c r="CJ27" s="717"/>
      <c r="CK27" s="717"/>
      <c r="CL27" s="718"/>
      <c r="CM27" s="648" t="s">
        <v>221</v>
      </c>
      <c r="CN27" s="649"/>
      <c r="CO27" s="649"/>
      <c r="CP27" s="649"/>
      <c r="CQ27" s="649"/>
      <c r="CR27" s="649"/>
      <c r="CS27" s="649"/>
      <c r="CT27" s="650"/>
      <c r="CU27" s="651" t="s">
        <v>221</v>
      </c>
      <c r="CV27" s="713"/>
      <c r="CW27" s="713"/>
      <c r="CX27" s="715"/>
      <c r="CY27" s="654" t="s">
        <v>118</v>
      </c>
      <c r="CZ27" s="649"/>
      <c r="DA27" s="649"/>
      <c r="DB27" s="649"/>
      <c r="DC27" s="649"/>
      <c r="DD27" s="649"/>
      <c r="DE27" s="649"/>
      <c r="DF27" s="649"/>
      <c r="DG27" s="649"/>
      <c r="DH27" s="649"/>
      <c r="DI27" s="649"/>
      <c r="DJ27" s="649"/>
      <c r="DK27" s="650"/>
      <c r="DL27" s="654" t="s">
        <v>118</v>
      </c>
      <c r="DM27" s="649"/>
      <c r="DN27" s="649"/>
      <c r="DO27" s="649"/>
      <c r="DP27" s="649"/>
      <c r="DQ27" s="649"/>
      <c r="DR27" s="649"/>
      <c r="DS27" s="649"/>
      <c r="DT27" s="649"/>
      <c r="DU27" s="649"/>
      <c r="DV27" s="649"/>
      <c r="DW27" s="649"/>
      <c r="DX27" s="732"/>
    </row>
    <row r="28" spans="2:128" ht="11.25" customHeight="1" x14ac:dyDescent="0.2">
      <c r="B28" s="645" t="s">
        <v>266</v>
      </c>
      <c r="C28" s="646"/>
      <c r="D28" s="646"/>
      <c r="E28" s="646"/>
      <c r="F28" s="646"/>
      <c r="G28" s="646"/>
      <c r="H28" s="646"/>
      <c r="I28" s="646"/>
      <c r="J28" s="646"/>
      <c r="K28" s="646"/>
      <c r="L28" s="646"/>
      <c r="M28" s="646"/>
      <c r="N28" s="646"/>
      <c r="O28" s="646"/>
      <c r="P28" s="646"/>
      <c r="Q28" s="647"/>
      <c r="R28" s="648">
        <v>4123430</v>
      </c>
      <c r="S28" s="649"/>
      <c r="T28" s="649"/>
      <c r="U28" s="649"/>
      <c r="V28" s="649"/>
      <c r="W28" s="649"/>
      <c r="X28" s="649"/>
      <c r="Y28" s="650"/>
      <c r="Z28" s="651">
        <v>0.4</v>
      </c>
      <c r="AA28" s="713"/>
      <c r="AB28" s="713"/>
      <c r="AC28" s="715"/>
      <c r="AD28" s="654">
        <v>166601</v>
      </c>
      <c r="AE28" s="649"/>
      <c r="AF28" s="649"/>
      <c r="AG28" s="649"/>
      <c r="AH28" s="649"/>
      <c r="AI28" s="649"/>
      <c r="AJ28" s="649"/>
      <c r="AK28" s="650"/>
      <c r="AL28" s="651">
        <v>0</v>
      </c>
      <c r="AM28" s="713"/>
      <c r="AN28" s="713"/>
      <c r="AO28" s="714"/>
      <c r="AP28" s="716" t="s">
        <v>267</v>
      </c>
      <c r="AQ28" s="717"/>
      <c r="AR28" s="717"/>
      <c r="AS28" s="717"/>
      <c r="AT28" s="717"/>
      <c r="AU28" s="717"/>
      <c r="AV28" s="717"/>
      <c r="AW28" s="717"/>
      <c r="AX28" s="717"/>
      <c r="AY28" s="717"/>
      <c r="AZ28" s="717"/>
      <c r="BA28" s="717"/>
      <c r="BB28" s="717"/>
      <c r="BC28" s="718"/>
      <c r="BD28" s="648">
        <v>675115</v>
      </c>
      <c r="BE28" s="649"/>
      <c r="BF28" s="649"/>
      <c r="BG28" s="649"/>
      <c r="BH28" s="649"/>
      <c r="BI28" s="649"/>
      <c r="BJ28" s="649"/>
      <c r="BK28" s="650"/>
      <c r="BL28" s="712">
        <v>0.2</v>
      </c>
      <c r="BM28" s="712"/>
      <c r="BN28" s="712"/>
      <c r="BO28" s="712"/>
      <c r="BP28" s="707" t="s">
        <v>118</v>
      </c>
      <c r="BQ28" s="707"/>
      <c r="BR28" s="707"/>
      <c r="BS28" s="707"/>
      <c r="BT28" s="707"/>
      <c r="BU28" s="707"/>
      <c r="BV28" s="707"/>
      <c r="BW28" s="708"/>
      <c r="BY28" s="716" t="s">
        <v>268</v>
      </c>
      <c r="BZ28" s="717"/>
      <c r="CA28" s="717"/>
      <c r="CB28" s="717"/>
      <c r="CC28" s="717"/>
      <c r="CD28" s="717"/>
      <c r="CE28" s="717"/>
      <c r="CF28" s="717"/>
      <c r="CG28" s="717"/>
      <c r="CH28" s="717"/>
      <c r="CI28" s="717"/>
      <c r="CJ28" s="717"/>
      <c r="CK28" s="717"/>
      <c r="CL28" s="718"/>
      <c r="CM28" s="648">
        <v>1781859</v>
      </c>
      <c r="CN28" s="649"/>
      <c r="CO28" s="649"/>
      <c r="CP28" s="649"/>
      <c r="CQ28" s="649"/>
      <c r="CR28" s="649"/>
      <c r="CS28" s="649"/>
      <c r="CT28" s="650"/>
      <c r="CU28" s="651">
        <v>0.2</v>
      </c>
      <c r="CV28" s="713"/>
      <c r="CW28" s="713"/>
      <c r="CX28" s="715"/>
      <c r="CY28" s="654" t="s">
        <v>118</v>
      </c>
      <c r="CZ28" s="649"/>
      <c r="DA28" s="649"/>
      <c r="DB28" s="649"/>
      <c r="DC28" s="649"/>
      <c r="DD28" s="649"/>
      <c r="DE28" s="649"/>
      <c r="DF28" s="649"/>
      <c r="DG28" s="649"/>
      <c r="DH28" s="649"/>
      <c r="DI28" s="649"/>
      <c r="DJ28" s="649"/>
      <c r="DK28" s="650"/>
      <c r="DL28" s="654">
        <v>1781859</v>
      </c>
      <c r="DM28" s="649"/>
      <c r="DN28" s="649"/>
      <c r="DO28" s="649"/>
      <c r="DP28" s="649"/>
      <c r="DQ28" s="649"/>
      <c r="DR28" s="649"/>
      <c r="DS28" s="649"/>
      <c r="DT28" s="649"/>
      <c r="DU28" s="649"/>
      <c r="DV28" s="649"/>
      <c r="DW28" s="649"/>
      <c r="DX28" s="732"/>
    </row>
    <row r="29" spans="2:128" ht="11.25" customHeight="1" x14ac:dyDescent="0.2">
      <c r="B29" s="645" t="s">
        <v>269</v>
      </c>
      <c r="C29" s="646"/>
      <c r="D29" s="646"/>
      <c r="E29" s="646"/>
      <c r="F29" s="646"/>
      <c r="G29" s="646"/>
      <c r="H29" s="646"/>
      <c r="I29" s="646"/>
      <c r="J29" s="646"/>
      <c r="K29" s="646"/>
      <c r="L29" s="646"/>
      <c r="M29" s="646"/>
      <c r="N29" s="646"/>
      <c r="O29" s="646"/>
      <c r="P29" s="646"/>
      <c r="Q29" s="647"/>
      <c r="R29" s="648">
        <v>117919751</v>
      </c>
      <c r="S29" s="649"/>
      <c r="T29" s="649"/>
      <c r="U29" s="649"/>
      <c r="V29" s="649"/>
      <c r="W29" s="649"/>
      <c r="X29" s="649"/>
      <c r="Y29" s="650"/>
      <c r="Z29" s="651">
        <v>12.2</v>
      </c>
      <c r="AA29" s="713"/>
      <c r="AB29" s="713"/>
      <c r="AC29" s="715"/>
      <c r="AD29" s="654" t="s">
        <v>225</v>
      </c>
      <c r="AE29" s="649"/>
      <c r="AF29" s="649"/>
      <c r="AG29" s="649"/>
      <c r="AH29" s="649"/>
      <c r="AI29" s="649"/>
      <c r="AJ29" s="649"/>
      <c r="AK29" s="650"/>
      <c r="AL29" s="651" t="s">
        <v>158</v>
      </c>
      <c r="AM29" s="713"/>
      <c r="AN29" s="713"/>
      <c r="AO29" s="714"/>
      <c r="AP29" s="716" t="s">
        <v>270</v>
      </c>
      <c r="AQ29" s="717"/>
      <c r="AR29" s="717"/>
      <c r="AS29" s="717"/>
      <c r="AT29" s="717"/>
      <c r="AU29" s="717"/>
      <c r="AV29" s="717"/>
      <c r="AW29" s="717"/>
      <c r="AX29" s="717"/>
      <c r="AY29" s="717"/>
      <c r="AZ29" s="717"/>
      <c r="BA29" s="717"/>
      <c r="BB29" s="717"/>
      <c r="BC29" s="718"/>
      <c r="BD29" s="648">
        <v>24694</v>
      </c>
      <c r="BE29" s="649"/>
      <c r="BF29" s="649"/>
      <c r="BG29" s="649"/>
      <c r="BH29" s="649"/>
      <c r="BI29" s="649"/>
      <c r="BJ29" s="649"/>
      <c r="BK29" s="650"/>
      <c r="BL29" s="712">
        <v>0</v>
      </c>
      <c r="BM29" s="712"/>
      <c r="BN29" s="712"/>
      <c r="BO29" s="712"/>
      <c r="BP29" s="707" t="s">
        <v>158</v>
      </c>
      <c r="BQ29" s="707"/>
      <c r="BR29" s="707"/>
      <c r="BS29" s="707"/>
      <c r="BT29" s="707"/>
      <c r="BU29" s="707"/>
      <c r="BV29" s="707"/>
      <c r="BW29" s="708"/>
      <c r="BY29" s="716" t="s">
        <v>271</v>
      </c>
      <c r="BZ29" s="733"/>
      <c r="CA29" s="733"/>
      <c r="CB29" s="733"/>
      <c r="CC29" s="733"/>
      <c r="CD29" s="733"/>
      <c r="CE29" s="733"/>
      <c r="CF29" s="733"/>
      <c r="CG29" s="733"/>
      <c r="CH29" s="733"/>
      <c r="CI29" s="733"/>
      <c r="CJ29" s="733"/>
      <c r="CK29" s="733"/>
      <c r="CL29" s="718"/>
      <c r="CM29" s="648">
        <v>5414240</v>
      </c>
      <c r="CN29" s="649"/>
      <c r="CO29" s="649"/>
      <c r="CP29" s="649"/>
      <c r="CQ29" s="649"/>
      <c r="CR29" s="649"/>
      <c r="CS29" s="649"/>
      <c r="CT29" s="650"/>
      <c r="CU29" s="651">
        <v>0.6</v>
      </c>
      <c r="CV29" s="713"/>
      <c r="CW29" s="713"/>
      <c r="CX29" s="715"/>
      <c r="CY29" s="654" t="s">
        <v>158</v>
      </c>
      <c r="CZ29" s="649"/>
      <c r="DA29" s="649"/>
      <c r="DB29" s="649"/>
      <c r="DC29" s="649"/>
      <c r="DD29" s="649"/>
      <c r="DE29" s="649"/>
      <c r="DF29" s="649"/>
      <c r="DG29" s="649"/>
      <c r="DH29" s="649"/>
      <c r="DI29" s="649"/>
      <c r="DJ29" s="649"/>
      <c r="DK29" s="650"/>
      <c r="DL29" s="654">
        <v>5414240</v>
      </c>
      <c r="DM29" s="649"/>
      <c r="DN29" s="649"/>
      <c r="DO29" s="649"/>
      <c r="DP29" s="649"/>
      <c r="DQ29" s="649"/>
      <c r="DR29" s="649"/>
      <c r="DS29" s="649"/>
      <c r="DT29" s="649"/>
      <c r="DU29" s="649"/>
      <c r="DV29" s="649"/>
      <c r="DW29" s="649"/>
      <c r="DX29" s="732"/>
    </row>
    <row r="30" spans="2:128" ht="11.25" customHeight="1" x14ac:dyDescent="0.2">
      <c r="B30" s="645" t="s">
        <v>272</v>
      </c>
      <c r="C30" s="646"/>
      <c r="D30" s="646"/>
      <c r="E30" s="646"/>
      <c r="F30" s="646"/>
      <c r="G30" s="646"/>
      <c r="H30" s="646"/>
      <c r="I30" s="646"/>
      <c r="J30" s="646"/>
      <c r="K30" s="646"/>
      <c r="L30" s="646"/>
      <c r="M30" s="646"/>
      <c r="N30" s="646"/>
      <c r="O30" s="646"/>
      <c r="P30" s="646"/>
      <c r="Q30" s="647"/>
      <c r="R30" s="648" t="s">
        <v>118</v>
      </c>
      <c r="S30" s="649"/>
      <c r="T30" s="649"/>
      <c r="U30" s="649"/>
      <c r="V30" s="649"/>
      <c r="W30" s="649"/>
      <c r="X30" s="649"/>
      <c r="Y30" s="650"/>
      <c r="Z30" s="651" t="s">
        <v>221</v>
      </c>
      <c r="AA30" s="713"/>
      <c r="AB30" s="713"/>
      <c r="AC30" s="715"/>
      <c r="AD30" s="654" t="s">
        <v>118</v>
      </c>
      <c r="AE30" s="649"/>
      <c r="AF30" s="649"/>
      <c r="AG30" s="649"/>
      <c r="AH30" s="649"/>
      <c r="AI30" s="649"/>
      <c r="AJ30" s="649"/>
      <c r="AK30" s="650"/>
      <c r="AL30" s="651" t="s">
        <v>221</v>
      </c>
      <c r="AM30" s="713"/>
      <c r="AN30" s="713"/>
      <c r="AO30" s="714"/>
      <c r="AP30" s="716" t="s">
        <v>273</v>
      </c>
      <c r="AQ30" s="717"/>
      <c r="AR30" s="717"/>
      <c r="AS30" s="717"/>
      <c r="AT30" s="717"/>
      <c r="AU30" s="717"/>
      <c r="AV30" s="717"/>
      <c r="AW30" s="717"/>
      <c r="AX30" s="717"/>
      <c r="AY30" s="717"/>
      <c r="AZ30" s="717"/>
      <c r="BA30" s="717"/>
      <c r="BB30" s="717"/>
      <c r="BC30" s="718"/>
      <c r="BD30" s="648">
        <v>24694</v>
      </c>
      <c r="BE30" s="649"/>
      <c r="BF30" s="649"/>
      <c r="BG30" s="649"/>
      <c r="BH30" s="649"/>
      <c r="BI30" s="649"/>
      <c r="BJ30" s="649"/>
      <c r="BK30" s="650"/>
      <c r="BL30" s="712">
        <v>0</v>
      </c>
      <c r="BM30" s="712"/>
      <c r="BN30" s="712"/>
      <c r="BO30" s="712"/>
      <c r="BP30" s="707" t="s">
        <v>221</v>
      </c>
      <c r="BQ30" s="707"/>
      <c r="BR30" s="707"/>
      <c r="BS30" s="707"/>
      <c r="BT30" s="707"/>
      <c r="BU30" s="707"/>
      <c r="BV30" s="707"/>
      <c r="BW30" s="708"/>
      <c r="BY30" s="716" t="s">
        <v>274</v>
      </c>
      <c r="BZ30" s="733"/>
      <c r="CA30" s="733"/>
      <c r="CB30" s="733"/>
      <c r="CC30" s="733"/>
      <c r="CD30" s="733"/>
      <c r="CE30" s="733"/>
      <c r="CF30" s="733"/>
      <c r="CG30" s="733"/>
      <c r="CH30" s="733"/>
      <c r="CI30" s="733"/>
      <c r="CJ30" s="733"/>
      <c r="CK30" s="733"/>
      <c r="CL30" s="718"/>
      <c r="CM30" s="648">
        <v>535995</v>
      </c>
      <c r="CN30" s="649"/>
      <c r="CO30" s="649"/>
      <c r="CP30" s="649"/>
      <c r="CQ30" s="649"/>
      <c r="CR30" s="649"/>
      <c r="CS30" s="649"/>
      <c r="CT30" s="650"/>
      <c r="CU30" s="651">
        <v>0.1</v>
      </c>
      <c r="CV30" s="713"/>
      <c r="CW30" s="713"/>
      <c r="CX30" s="715"/>
      <c r="CY30" s="654" t="s">
        <v>118</v>
      </c>
      <c r="CZ30" s="649"/>
      <c r="DA30" s="649"/>
      <c r="DB30" s="649"/>
      <c r="DC30" s="649"/>
      <c r="DD30" s="649"/>
      <c r="DE30" s="649"/>
      <c r="DF30" s="649"/>
      <c r="DG30" s="649"/>
      <c r="DH30" s="649"/>
      <c r="DI30" s="649"/>
      <c r="DJ30" s="649"/>
      <c r="DK30" s="650"/>
      <c r="DL30" s="654">
        <v>535995</v>
      </c>
      <c r="DM30" s="649"/>
      <c r="DN30" s="649"/>
      <c r="DO30" s="649"/>
      <c r="DP30" s="649"/>
      <c r="DQ30" s="649"/>
      <c r="DR30" s="649"/>
      <c r="DS30" s="649"/>
      <c r="DT30" s="649"/>
      <c r="DU30" s="649"/>
      <c r="DV30" s="649"/>
      <c r="DW30" s="649"/>
      <c r="DX30" s="732"/>
    </row>
    <row r="31" spans="2:128" ht="11.25" customHeight="1" x14ac:dyDescent="0.2">
      <c r="B31" s="645" t="s">
        <v>275</v>
      </c>
      <c r="C31" s="646"/>
      <c r="D31" s="646"/>
      <c r="E31" s="646"/>
      <c r="F31" s="646"/>
      <c r="G31" s="646"/>
      <c r="H31" s="646"/>
      <c r="I31" s="646"/>
      <c r="J31" s="646"/>
      <c r="K31" s="646"/>
      <c r="L31" s="646"/>
      <c r="M31" s="646"/>
      <c r="N31" s="646"/>
      <c r="O31" s="646"/>
      <c r="P31" s="646"/>
      <c r="Q31" s="647"/>
      <c r="R31" s="648">
        <v>10378532</v>
      </c>
      <c r="S31" s="649"/>
      <c r="T31" s="649"/>
      <c r="U31" s="649"/>
      <c r="V31" s="649"/>
      <c r="W31" s="649"/>
      <c r="X31" s="649"/>
      <c r="Y31" s="650"/>
      <c r="Z31" s="651">
        <v>1.1000000000000001</v>
      </c>
      <c r="AA31" s="713"/>
      <c r="AB31" s="713"/>
      <c r="AC31" s="715"/>
      <c r="AD31" s="654">
        <v>232676</v>
      </c>
      <c r="AE31" s="649"/>
      <c r="AF31" s="649"/>
      <c r="AG31" s="649"/>
      <c r="AH31" s="649"/>
      <c r="AI31" s="649"/>
      <c r="AJ31" s="649"/>
      <c r="AK31" s="650"/>
      <c r="AL31" s="651">
        <v>0</v>
      </c>
      <c r="AM31" s="713"/>
      <c r="AN31" s="713"/>
      <c r="AO31" s="714"/>
      <c r="AP31" s="716" t="s">
        <v>276</v>
      </c>
      <c r="AQ31" s="717"/>
      <c r="AR31" s="717"/>
      <c r="AS31" s="717"/>
      <c r="AT31" s="717"/>
      <c r="AU31" s="717"/>
      <c r="AV31" s="717"/>
      <c r="AW31" s="717"/>
      <c r="AX31" s="717"/>
      <c r="AY31" s="717"/>
      <c r="AZ31" s="717"/>
      <c r="BA31" s="717"/>
      <c r="BB31" s="717"/>
      <c r="BC31" s="718"/>
      <c r="BD31" s="648">
        <v>650421</v>
      </c>
      <c r="BE31" s="649"/>
      <c r="BF31" s="649"/>
      <c r="BG31" s="649"/>
      <c r="BH31" s="649"/>
      <c r="BI31" s="649"/>
      <c r="BJ31" s="649"/>
      <c r="BK31" s="650"/>
      <c r="BL31" s="712">
        <v>0.2</v>
      </c>
      <c r="BM31" s="712"/>
      <c r="BN31" s="712"/>
      <c r="BO31" s="712"/>
      <c r="BP31" s="707" t="s">
        <v>118</v>
      </c>
      <c r="BQ31" s="707"/>
      <c r="BR31" s="707"/>
      <c r="BS31" s="707"/>
      <c r="BT31" s="707"/>
      <c r="BU31" s="707"/>
      <c r="BV31" s="707"/>
      <c r="BW31" s="708"/>
      <c r="BY31" s="645" t="s">
        <v>277</v>
      </c>
      <c r="BZ31" s="646"/>
      <c r="CA31" s="646"/>
      <c r="CB31" s="646"/>
      <c r="CC31" s="646"/>
      <c r="CD31" s="646"/>
      <c r="CE31" s="646"/>
      <c r="CF31" s="646"/>
      <c r="CG31" s="646"/>
      <c r="CH31" s="646"/>
      <c r="CI31" s="646"/>
      <c r="CJ31" s="646"/>
      <c r="CK31" s="646"/>
      <c r="CL31" s="647"/>
      <c r="CM31" s="648" t="s">
        <v>158</v>
      </c>
      <c r="CN31" s="649"/>
      <c r="CO31" s="649"/>
      <c r="CP31" s="649"/>
      <c r="CQ31" s="649"/>
      <c r="CR31" s="649"/>
      <c r="CS31" s="649"/>
      <c r="CT31" s="650"/>
      <c r="CU31" s="651" t="s">
        <v>118</v>
      </c>
      <c r="CV31" s="713"/>
      <c r="CW31" s="713"/>
      <c r="CX31" s="715"/>
      <c r="CY31" s="654" t="s">
        <v>221</v>
      </c>
      <c r="CZ31" s="649"/>
      <c r="DA31" s="649"/>
      <c r="DB31" s="649"/>
      <c r="DC31" s="649"/>
      <c r="DD31" s="649"/>
      <c r="DE31" s="649"/>
      <c r="DF31" s="649"/>
      <c r="DG31" s="649"/>
      <c r="DH31" s="649"/>
      <c r="DI31" s="649"/>
      <c r="DJ31" s="649"/>
      <c r="DK31" s="650"/>
      <c r="DL31" s="654" t="s">
        <v>225</v>
      </c>
      <c r="DM31" s="649"/>
      <c r="DN31" s="649"/>
      <c r="DO31" s="649"/>
      <c r="DP31" s="649"/>
      <c r="DQ31" s="649"/>
      <c r="DR31" s="649"/>
      <c r="DS31" s="649"/>
      <c r="DT31" s="649"/>
      <c r="DU31" s="649"/>
      <c r="DV31" s="649"/>
      <c r="DW31" s="649"/>
      <c r="DX31" s="732"/>
    </row>
    <row r="32" spans="2:128" ht="11.25" customHeight="1" x14ac:dyDescent="0.2">
      <c r="B32" s="645" t="s">
        <v>278</v>
      </c>
      <c r="C32" s="646"/>
      <c r="D32" s="646"/>
      <c r="E32" s="646"/>
      <c r="F32" s="646"/>
      <c r="G32" s="646"/>
      <c r="H32" s="646"/>
      <c r="I32" s="646"/>
      <c r="J32" s="646"/>
      <c r="K32" s="646"/>
      <c r="L32" s="646"/>
      <c r="M32" s="646"/>
      <c r="N32" s="646"/>
      <c r="O32" s="646"/>
      <c r="P32" s="646"/>
      <c r="Q32" s="647"/>
      <c r="R32" s="648">
        <v>131438</v>
      </c>
      <c r="S32" s="649"/>
      <c r="T32" s="649"/>
      <c r="U32" s="649"/>
      <c r="V32" s="649"/>
      <c r="W32" s="649"/>
      <c r="X32" s="649"/>
      <c r="Y32" s="650"/>
      <c r="Z32" s="651">
        <v>0</v>
      </c>
      <c r="AA32" s="713"/>
      <c r="AB32" s="713"/>
      <c r="AC32" s="715"/>
      <c r="AD32" s="654" t="s">
        <v>118</v>
      </c>
      <c r="AE32" s="649"/>
      <c r="AF32" s="649"/>
      <c r="AG32" s="649"/>
      <c r="AH32" s="649"/>
      <c r="AI32" s="649"/>
      <c r="AJ32" s="649"/>
      <c r="AK32" s="650"/>
      <c r="AL32" s="651" t="s">
        <v>118</v>
      </c>
      <c r="AM32" s="713"/>
      <c r="AN32" s="713"/>
      <c r="AO32" s="714"/>
      <c r="AP32" s="716" t="s">
        <v>279</v>
      </c>
      <c r="AQ32" s="717"/>
      <c r="AR32" s="717"/>
      <c r="AS32" s="717"/>
      <c r="AT32" s="717"/>
      <c r="AU32" s="717"/>
      <c r="AV32" s="717"/>
      <c r="AW32" s="717"/>
      <c r="AX32" s="717"/>
      <c r="AY32" s="717"/>
      <c r="AZ32" s="717"/>
      <c r="BA32" s="717"/>
      <c r="BB32" s="717"/>
      <c r="BC32" s="718"/>
      <c r="BD32" s="648" t="s">
        <v>118</v>
      </c>
      <c r="BE32" s="649"/>
      <c r="BF32" s="649"/>
      <c r="BG32" s="649"/>
      <c r="BH32" s="649"/>
      <c r="BI32" s="649"/>
      <c r="BJ32" s="649"/>
      <c r="BK32" s="650"/>
      <c r="BL32" s="712" t="s">
        <v>158</v>
      </c>
      <c r="BM32" s="712"/>
      <c r="BN32" s="712"/>
      <c r="BO32" s="712"/>
      <c r="BP32" s="707" t="s">
        <v>158</v>
      </c>
      <c r="BQ32" s="707"/>
      <c r="BR32" s="707"/>
      <c r="BS32" s="707"/>
      <c r="BT32" s="707"/>
      <c r="BU32" s="707"/>
      <c r="BV32" s="707"/>
      <c r="BW32" s="708"/>
      <c r="BY32" s="627" t="s">
        <v>280</v>
      </c>
      <c r="BZ32" s="628"/>
      <c r="CA32" s="628"/>
      <c r="CB32" s="628"/>
      <c r="CC32" s="628"/>
      <c r="CD32" s="628"/>
      <c r="CE32" s="628"/>
      <c r="CF32" s="628"/>
      <c r="CG32" s="628"/>
      <c r="CH32" s="628"/>
      <c r="CI32" s="628"/>
      <c r="CJ32" s="628"/>
      <c r="CK32" s="628"/>
      <c r="CL32" s="629"/>
      <c r="CM32" s="648">
        <v>938507796</v>
      </c>
      <c r="CN32" s="649"/>
      <c r="CO32" s="649"/>
      <c r="CP32" s="649"/>
      <c r="CQ32" s="649"/>
      <c r="CR32" s="649"/>
      <c r="CS32" s="649"/>
      <c r="CT32" s="650"/>
      <c r="CU32" s="633">
        <v>100</v>
      </c>
      <c r="CV32" s="730"/>
      <c r="CW32" s="730"/>
      <c r="CX32" s="731"/>
      <c r="CY32" s="654">
        <v>123839137</v>
      </c>
      <c r="CZ32" s="649"/>
      <c r="DA32" s="649"/>
      <c r="DB32" s="649"/>
      <c r="DC32" s="649"/>
      <c r="DD32" s="649"/>
      <c r="DE32" s="649"/>
      <c r="DF32" s="649"/>
      <c r="DG32" s="649"/>
      <c r="DH32" s="649"/>
      <c r="DI32" s="649"/>
      <c r="DJ32" s="649"/>
      <c r="DK32" s="650"/>
      <c r="DL32" s="654">
        <v>660968251</v>
      </c>
      <c r="DM32" s="649"/>
      <c r="DN32" s="649"/>
      <c r="DO32" s="649"/>
      <c r="DP32" s="649"/>
      <c r="DQ32" s="649"/>
      <c r="DR32" s="649"/>
      <c r="DS32" s="649"/>
      <c r="DT32" s="649"/>
      <c r="DU32" s="649"/>
      <c r="DV32" s="649"/>
      <c r="DW32" s="649"/>
      <c r="DX32" s="732"/>
    </row>
    <row r="33" spans="2:128" ht="11.25" customHeight="1" x14ac:dyDescent="0.2">
      <c r="B33" s="645" t="s">
        <v>281</v>
      </c>
      <c r="C33" s="646"/>
      <c r="D33" s="646"/>
      <c r="E33" s="646"/>
      <c r="F33" s="646"/>
      <c r="G33" s="646"/>
      <c r="H33" s="646"/>
      <c r="I33" s="646"/>
      <c r="J33" s="646"/>
      <c r="K33" s="646"/>
      <c r="L33" s="646"/>
      <c r="M33" s="646"/>
      <c r="N33" s="646"/>
      <c r="O33" s="646"/>
      <c r="P33" s="646"/>
      <c r="Q33" s="647"/>
      <c r="R33" s="648">
        <v>26304460</v>
      </c>
      <c r="S33" s="649"/>
      <c r="T33" s="649"/>
      <c r="U33" s="649"/>
      <c r="V33" s="649"/>
      <c r="W33" s="649"/>
      <c r="X33" s="649"/>
      <c r="Y33" s="650"/>
      <c r="Z33" s="651">
        <v>2.7</v>
      </c>
      <c r="AA33" s="713"/>
      <c r="AB33" s="713"/>
      <c r="AC33" s="715"/>
      <c r="AD33" s="654" t="s">
        <v>158</v>
      </c>
      <c r="AE33" s="649"/>
      <c r="AF33" s="649"/>
      <c r="AG33" s="649"/>
      <c r="AH33" s="649"/>
      <c r="AI33" s="649"/>
      <c r="AJ33" s="649"/>
      <c r="AK33" s="650"/>
      <c r="AL33" s="651" t="s">
        <v>118</v>
      </c>
      <c r="AM33" s="713"/>
      <c r="AN33" s="713"/>
      <c r="AO33" s="714"/>
      <c r="AP33" s="645" t="s">
        <v>151</v>
      </c>
      <c r="AQ33" s="646"/>
      <c r="AR33" s="646"/>
      <c r="AS33" s="646"/>
      <c r="AT33" s="646"/>
      <c r="AU33" s="646"/>
      <c r="AV33" s="646"/>
      <c r="AW33" s="646"/>
      <c r="AX33" s="646"/>
      <c r="AY33" s="646"/>
      <c r="AZ33" s="646"/>
      <c r="BA33" s="646"/>
      <c r="BB33" s="646"/>
      <c r="BC33" s="647"/>
      <c r="BD33" s="648">
        <v>365430058</v>
      </c>
      <c r="BE33" s="649"/>
      <c r="BF33" s="649"/>
      <c r="BG33" s="649"/>
      <c r="BH33" s="649"/>
      <c r="BI33" s="649"/>
      <c r="BJ33" s="649"/>
      <c r="BK33" s="650"/>
      <c r="BL33" s="712">
        <v>100</v>
      </c>
      <c r="BM33" s="712"/>
      <c r="BN33" s="712"/>
      <c r="BO33" s="712"/>
      <c r="BP33" s="707">
        <v>2530779</v>
      </c>
      <c r="BQ33" s="707"/>
      <c r="BR33" s="707"/>
      <c r="BS33" s="707"/>
      <c r="BT33" s="707"/>
      <c r="BU33" s="707"/>
      <c r="BV33" s="707"/>
      <c r="BW33" s="708"/>
      <c r="BY33" s="709" t="s">
        <v>282</v>
      </c>
      <c r="BZ33" s="710"/>
      <c r="CA33" s="710"/>
      <c r="CB33" s="710"/>
      <c r="CC33" s="710"/>
      <c r="CD33" s="710"/>
      <c r="CE33" s="710"/>
      <c r="CF33" s="710"/>
      <c r="CG33" s="710"/>
      <c r="CH33" s="710"/>
      <c r="CI33" s="710"/>
      <c r="CJ33" s="710"/>
      <c r="CK33" s="710"/>
      <c r="CL33" s="710"/>
      <c r="CM33" s="710"/>
      <c r="CN33" s="710"/>
      <c r="CO33" s="710"/>
      <c r="CP33" s="710"/>
      <c r="CQ33" s="710"/>
      <c r="CR33" s="710"/>
      <c r="CS33" s="710"/>
      <c r="CT33" s="710"/>
      <c r="CU33" s="710"/>
      <c r="CV33" s="710"/>
      <c r="CW33" s="710"/>
      <c r="CX33" s="710"/>
      <c r="CY33" s="710"/>
      <c r="CZ33" s="710"/>
      <c r="DA33" s="710"/>
      <c r="DB33" s="710"/>
      <c r="DC33" s="710"/>
      <c r="DD33" s="710"/>
      <c r="DE33" s="710"/>
      <c r="DF33" s="710"/>
      <c r="DG33" s="710"/>
      <c r="DH33" s="710"/>
      <c r="DI33" s="710"/>
      <c r="DJ33" s="710"/>
      <c r="DK33" s="710"/>
      <c r="DL33" s="710"/>
      <c r="DM33" s="710"/>
      <c r="DN33" s="710"/>
      <c r="DO33" s="710"/>
      <c r="DP33" s="710"/>
      <c r="DQ33" s="710"/>
      <c r="DR33" s="710"/>
      <c r="DS33" s="710"/>
      <c r="DT33" s="710"/>
      <c r="DU33" s="710"/>
      <c r="DV33" s="710"/>
      <c r="DW33" s="710"/>
      <c r="DX33" s="711"/>
    </row>
    <row r="34" spans="2:128" ht="11.25" customHeight="1" x14ac:dyDescent="0.2">
      <c r="B34" s="645" t="s">
        <v>283</v>
      </c>
      <c r="C34" s="646"/>
      <c r="D34" s="646"/>
      <c r="E34" s="646"/>
      <c r="F34" s="646"/>
      <c r="G34" s="646"/>
      <c r="H34" s="646"/>
      <c r="I34" s="646"/>
      <c r="J34" s="646"/>
      <c r="K34" s="646"/>
      <c r="L34" s="646"/>
      <c r="M34" s="646"/>
      <c r="N34" s="646"/>
      <c r="O34" s="646"/>
      <c r="P34" s="646"/>
      <c r="Q34" s="647"/>
      <c r="R34" s="648">
        <v>21861893</v>
      </c>
      <c r="S34" s="649"/>
      <c r="T34" s="649"/>
      <c r="U34" s="649"/>
      <c r="V34" s="649"/>
      <c r="W34" s="649"/>
      <c r="X34" s="649"/>
      <c r="Y34" s="650"/>
      <c r="Z34" s="651">
        <v>2.2999999999999998</v>
      </c>
      <c r="AA34" s="713"/>
      <c r="AB34" s="713"/>
      <c r="AC34" s="715"/>
      <c r="AD34" s="654" t="s">
        <v>118</v>
      </c>
      <c r="AE34" s="649"/>
      <c r="AF34" s="649"/>
      <c r="AG34" s="649"/>
      <c r="AH34" s="649"/>
      <c r="AI34" s="649"/>
      <c r="AJ34" s="649"/>
      <c r="AK34" s="650"/>
      <c r="AL34" s="651" t="s">
        <v>225</v>
      </c>
      <c r="AM34" s="713"/>
      <c r="AN34" s="713"/>
      <c r="AO34" s="714"/>
      <c r="AP34" s="716"/>
      <c r="AQ34" s="717"/>
      <c r="AR34" s="717"/>
      <c r="AS34" s="717"/>
      <c r="AT34" s="717"/>
      <c r="AU34" s="717"/>
      <c r="AV34" s="717"/>
      <c r="AW34" s="717"/>
      <c r="AX34" s="717"/>
      <c r="AY34" s="717"/>
      <c r="AZ34" s="717"/>
      <c r="BA34" s="717"/>
      <c r="BB34" s="717"/>
      <c r="BC34" s="718"/>
      <c r="BD34" s="648"/>
      <c r="BE34" s="649"/>
      <c r="BF34" s="649"/>
      <c r="BG34" s="649"/>
      <c r="BH34" s="649"/>
      <c r="BI34" s="649"/>
      <c r="BJ34" s="649"/>
      <c r="BK34" s="650"/>
      <c r="BL34" s="712"/>
      <c r="BM34" s="712"/>
      <c r="BN34" s="712"/>
      <c r="BO34" s="712"/>
      <c r="BP34" s="707"/>
      <c r="BQ34" s="707"/>
      <c r="BR34" s="707"/>
      <c r="BS34" s="707"/>
      <c r="BT34" s="707"/>
      <c r="BU34" s="707"/>
      <c r="BV34" s="707"/>
      <c r="BW34" s="708"/>
      <c r="BY34" s="709" t="s">
        <v>189</v>
      </c>
      <c r="BZ34" s="710"/>
      <c r="CA34" s="710"/>
      <c r="CB34" s="710"/>
      <c r="CC34" s="710"/>
      <c r="CD34" s="710"/>
      <c r="CE34" s="710"/>
      <c r="CF34" s="710"/>
      <c r="CG34" s="710"/>
      <c r="CH34" s="710"/>
      <c r="CI34" s="710"/>
      <c r="CJ34" s="710"/>
      <c r="CK34" s="710"/>
      <c r="CL34" s="711"/>
      <c r="CM34" s="709" t="s">
        <v>284</v>
      </c>
      <c r="CN34" s="710"/>
      <c r="CO34" s="710"/>
      <c r="CP34" s="710"/>
      <c r="CQ34" s="710"/>
      <c r="CR34" s="710"/>
      <c r="CS34" s="710"/>
      <c r="CT34" s="711"/>
      <c r="CU34" s="709" t="s">
        <v>285</v>
      </c>
      <c r="CV34" s="710"/>
      <c r="CW34" s="710"/>
      <c r="CX34" s="711"/>
      <c r="CY34" s="709" t="s">
        <v>286</v>
      </c>
      <c r="CZ34" s="710"/>
      <c r="DA34" s="710"/>
      <c r="DB34" s="710"/>
      <c r="DC34" s="710"/>
      <c r="DD34" s="710"/>
      <c r="DE34" s="710"/>
      <c r="DF34" s="711"/>
      <c r="DG34" s="727" t="s">
        <v>287</v>
      </c>
      <c r="DH34" s="728"/>
      <c r="DI34" s="728"/>
      <c r="DJ34" s="728"/>
      <c r="DK34" s="728"/>
      <c r="DL34" s="728"/>
      <c r="DM34" s="728"/>
      <c r="DN34" s="728"/>
      <c r="DO34" s="728"/>
      <c r="DP34" s="728"/>
      <c r="DQ34" s="729"/>
      <c r="DR34" s="709" t="s">
        <v>288</v>
      </c>
      <c r="DS34" s="710"/>
      <c r="DT34" s="710"/>
      <c r="DU34" s="710"/>
      <c r="DV34" s="710"/>
      <c r="DW34" s="710"/>
      <c r="DX34" s="711"/>
    </row>
    <row r="35" spans="2:128" ht="11.25" customHeight="1" x14ac:dyDescent="0.2">
      <c r="B35" s="645" t="s">
        <v>289</v>
      </c>
      <c r="C35" s="646"/>
      <c r="D35" s="646"/>
      <c r="E35" s="646"/>
      <c r="F35" s="646"/>
      <c r="G35" s="646"/>
      <c r="H35" s="646"/>
      <c r="I35" s="646"/>
      <c r="J35" s="646"/>
      <c r="K35" s="646"/>
      <c r="L35" s="646"/>
      <c r="M35" s="646"/>
      <c r="N35" s="646"/>
      <c r="O35" s="646"/>
      <c r="P35" s="646"/>
      <c r="Q35" s="647"/>
      <c r="R35" s="648">
        <v>51435280</v>
      </c>
      <c r="S35" s="649"/>
      <c r="T35" s="649"/>
      <c r="U35" s="649"/>
      <c r="V35" s="649"/>
      <c r="W35" s="649"/>
      <c r="X35" s="649"/>
      <c r="Y35" s="650"/>
      <c r="Z35" s="651">
        <v>5.3</v>
      </c>
      <c r="AA35" s="713"/>
      <c r="AB35" s="713"/>
      <c r="AC35" s="715"/>
      <c r="AD35" s="654">
        <v>1732840</v>
      </c>
      <c r="AE35" s="649"/>
      <c r="AF35" s="649"/>
      <c r="AG35" s="649"/>
      <c r="AH35" s="649"/>
      <c r="AI35" s="649"/>
      <c r="AJ35" s="649"/>
      <c r="AK35" s="650"/>
      <c r="AL35" s="651">
        <v>0.3</v>
      </c>
      <c r="AM35" s="713"/>
      <c r="AN35" s="713"/>
      <c r="AO35" s="714"/>
      <c r="AP35" s="716"/>
      <c r="AQ35" s="717"/>
      <c r="AR35" s="717"/>
      <c r="AS35" s="717"/>
      <c r="AT35" s="717"/>
      <c r="AU35" s="717"/>
      <c r="AV35" s="717"/>
      <c r="AW35" s="717"/>
      <c r="AX35" s="717"/>
      <c r="AY35" s="717"/>
      <c r="AZ35" s="717"/>
      <c r="BA35" s="717"/>
      <c r="BB35" s="717"/>
      <c r="BC35" s="718"/>
      <c r="BD35" s="648"/>
      <c r="BE35" s="649"/>
      <c r="BF35" s="649"/>
      <c r="BG35" s="649"/>
      <c r="BH35" s="649"/>
      <c r="BI35" s="649"/>
      <c r="BJ35" s="649"/>
      <c r="BK35" s="650"/>
      <c r="BL35" s="712"/>
      <c r="BM35" s="712"/>
      <c r="BN35" s="712"/>
      <c r="BO35" s="712"/>
      <c r="BP35" s="707"/>
      <c r="BQ35" s="707"/>
      <c r="BR35" s="707"/>
      <c r="BS35" s="707"/>
      <c r="BT35" s="707"/>
      <c r="BU35" s="707"/>
      <c r="BV35" s="707"/>
      <c r="BW35" s="708"/>
      <c r="BY35" s="701" t="s">
        <v>290</v>
      </c>
      <c r="BZ35" s="702"/>
      <c r="CA35" s="702"/>
      <c r="CB35" s="702"/>
      <c r="CC35" s="702"/>
      <c r="CD35" s="702"/>
      <c r="CE35" s="702"/>
      <c r="CF35" s="702"/>
      <c r="CG35" s="702"/>
      <c r="CH35" s="702"/>
      <c r="CI35" s="702"/>
      <c r="CJ35" s="702"/>
      <c r="CK35" s="702"/>
      <c r="CL35" s="703"/>
      <c r="CM35" s="722">
        <v>407085424</v>
      </c>
      <c r="CN35" s="723"/>
      <c r="CO35" s="723"/>
      <c r="CP35" s="723"/>
      <c r="CQ35" s="723"/>
      <c r="CR35" s="723"/>
      <c r="CS35" s="723"/>
      <c r="CT35" s="724"/>
      <c r="CU35" s="719">
        <v>43.4</v>
      </c>
      <c r="CV35" s="720"/>
      <c r="CW35" s="720"/>
      <c r="CX35" s="725"/>
      <c r="CY35" s="726">
        <v>352746402</v>
      </c>
      <c r="CZ35" s="723"/>
      <c r="DA35" s="723"/>
      <c r="DB35" s="723"/>
      <c r="DC35" s="723"/>
      <c r="DD35" s="723"/>
      <c r="DE35" s="723"/>
      <c r="DF35" s="724"/>
      <c r="DG35" s="726">
        <v>349353453</v>
      </c>
      <c r="DH35" s="723"/>
      <c r="DI35" s="723"/>
      <c r="DJ35" s="723"/>
      <c r="DK35" s="723"/>
      <c r="DL35" s="723"/>
      <c r="DM35" s="723"/>
      <c r="DN35" s="723"/>
      <c r="DO35" s="723"/>
      <c r="DP35" s="723"/>
      <c r="DQ35" s="724"/>
      <c r="DR35" s="719">
        <v>61.8</v>
      </c>
      <c r="DS35" s="720"/>
      <c r="DT35" s="720"/>
      <c r="DU35" s="720"/>
      <c r="DV35" s="720"/>
      <c r="DW35" s="720"/>
      <c r="DX35" s="721"/>
    </row>
    <row r="36" spans="2:128" ht="11.25" customHeight="1" x14ac:dyDescent="0.2">
      <c r="B36" s="645" t="s">
        <v>291</v>
      </c>
      <c r="C36" s="646"/>
      <c r="D36" s="646"/>
      <c r="E36" s="646"/>
      <c r="F36" s="646"/>
      <c r="G36" s="646"/>
      <c r="H36" s="646"/>
      <c r="I36" s="646"/>
      <c r="J36" s="646"/>
      <c r="K36" s="646"/>
      <c r="L36" s="646"/>
      <c r="M36" s="646"/>
      <c r="N36" s="646"/>
      <c r="O36" s="646"/>
      <c r="P36" s="646"/>
      <c r="Q36" s="647"/>
      <c r="R36" s="648">
        <v>131270959</v>
      </c>
      <c r="S36" s="649"/>
      <c r="T36" s="649"/>
      <c r="U36" s="649"/>
      <c r="V36" s="649"/>
      <c r="W36" s="649"/>
      <c r="X36" s="649"/>
      <c r="Y36" s="650"/>
      <c r="Z36" s="651">
        <v>13.6</v>
      </c>
      <c r="AA36" s="713"/>
      <c r="AB36" s="713"/>
      <c r="AC36" s="715"/>
      <c r="AD36" s="654" t="s">
        <v>225</v>
      </c>
      <c r="AE36" s="649"/>
      <c r="AF36" s="649"/>
      <c r="AG36" s="649"/>
      <c r="AH36" s="649"/>
      <c r="AI36" s="649"/>
      <c r="AJ36" s="649"/>
      <c r="AK36" s="650"/>
      <c r="AL36" s="651" t="s">
        <v>118</v>
      </c>
      <c r="AM36" s="713"/>
      <c r="AN36" s="713"/>
      <c r="AO36" s="714"/>
      <c r="AP36" s="716"/>
      <c r="AQ36" s="717"/>
      <c r="AR36" s="717"/>
      <c r="AS36" s="717"/>
      <c r="AT36" s="717"/>
      <c r="AU36" s="717"/>
      <c r="AV36" s="717"/>
      <c r="AW36" s="717"/>
      <c r="AX36" s="717"/>
      <c r="AY36" s="717"/>
      <c r="AZ36" s="717"/>
      <c r="BA36" s="717"/>
      <c r="BB36" s="717"/>
      <c r="BC36" s="718"/>
      <c r="BD36" s="648"/>
      <c r="BE36" s="649"/>
      <c r="BF36" s="649"/>
      <c r="BG36" s="649"/>
      <c r="BH36" s="649"/>
      <c r="BI36" s="649"/>
      <c r="BJ36" s="649"/>
      <c r="BK36" s="650"/>
      <c r="BL36" s="712"/>
      <c r="BM36" s="712"/>
      <c r="BN36" s="712"/>
      <c r="BO36" s="712"/>
      <c r="BP36" s="707"/>
      <c r="BQ36" s="707"/>
      <c r="BR36" s="707"/>
      <c r="BS36" s="707"/>
      <c r="BT36" s="707"/>
      <c r="BU36" s="707"/>
      <c r="BV36" s="707"/>
      <c r="BW36" s="708"/>
      <c r="BY36" s="645" t="s">
        <v>292</v>
      </c>
      <c r="BZ36" s="646"/>
      <c r="CA36" s="646"/>
      <c r="CB36" s="646"/>
      <c r="CC36" s="646"/>
      <c r="CD36" s="646"/>
      <c r="CE36" s="646"/>
      <c r="CF36" s="646"/>
      <c r="CG36" s="646"/>
      <c r="CH36" s="646"/>
      <c r="CI36" s="646"/>
      <c r="CJ36" s="646"/>
      <c r="CK36" s="646"/>
      <c r="CL36" s="647"/>
      <c r="CM36" s="648">
        <v>235553650</v>
      </c>
      <c r="CN36" s="655"/>
      <c r="CO36" s="655"/>
      <c r="CP36" s="655"/>
      <c r="CQ36" s="655"/>
      <c r="CR36" s="655"/>
      <c r="CS36" s="655"/>
      <c r="CT36" s="656"/>
      <c r="CU36" s="651">
        <v>25.1</v>
      </c>
      <c r="CV36" s="652"/>
      <c r="CW36" s="652"/>
      <c r="CX36" s="653"/>
      <c r="CY36" s="654">
        <v>201215486</v>
      </c>
      <c r="CZ36" s="655"/>
      <c r="DA36" s="655"/>
      <c r="DB36" s="655"/>
      <c r="DC36" s="655"/>
      <c r="DD36" s="655"/>
      <c r="DE36" s="655"/>
      <c r="DF36" s="656"/>
      <c r="DG36" s="654">
        <v>197921413</v>
      </c>
      <c r="DH36" s="655"/>
      <c r="DI36" s="655"/>
      <c r="DJ36" s="655"/>
      <c r="DK36" s="655"/>
      <c r="DL36" s="655"/>
      <c r="DM36" s="655"/>
      <c r="DN36" s="655"/>
      <c r="DO36" s="655"/>
      <c r="DP36" s="655"/>
      <c r="DQ36" s="656"/>
      <c r="DR36" s="651">
        <v>35</v>
      </c>
      <c r="DS36" s="652"/>
      <c r="DT36" s="652"/>
      <c r="DU36" s="652"/>
      <c r="DV36" s="652"/>
      <c r="DW36" s="652"/>
      <c r="DX36" s="672"/>
    </row>
    <row r="37" spans="2:128" ht="11.25" customHeight="1" x14ac:dyDescent="0.2">
      <c r="B37" s="645" t="s">
        <v>293</v>
      </c>
      <c r="C37" s="646"/>
      <c r="D37" s="646"/>
      <c r="E37" s="646"/>
      <c r="F37" s="646"/>
      <c r="G37" s="646"/>
      <c r="H37" s="646"/>
      <c r="I37" s="646"/>
      <c r="J37" s="646"/>
      <c r="K37" s="646"/>
      <c r="L37" s="646"/>
      <c r="M37" s="646"/>
      <c r="N37" s="646"/>
      <c r="O37" s="646"/>
      <c r="P37" s="646"/>
      <c r="Q37" s="647"/>
      <c r="R37" s="648" t="s">
        <v>158</v>
      </c>
      <c r="S37" s="649"/>
      <c r="T37" s="649"/>
      <c r="U37" s="649"/>
      <c r="V37" s="649"/>
      <c r="W37" s="649"/>
      <c r="X37" s="649"/>
      <c r="Y37" s="650"/>
      <c r="Z37" s="651" t="s">
        <v>158</v>
      </c>
      <c r="AA37" s="713"/>
      <c r="AB37" s="713"/>
      <c r="AC37" s="715"/>
      <c r="AD37" s="654" t="s">
        <v>118</v>
      </c>
      <c r="AE37" s="649"/>
      <c r="AF37" s="649"/>
      <c r="AG37" s="649"/>
      <c r="AH37" s="649"/>
      <c r="AI37" s="649"/>
      <c r="AJ37" s="649"/>
      <c r="AK37" s="650"/>
      <c r="AL37" s="651" t="s">
        <v>158</v>
      </c>
      <c r="AM37" s="713"/>
      <c r="AN37" s="713"/>
      <c r="AO37" s="714"/>
      <c r="AP37" s="716"/>
      <c r="AQ37" s="717"/>
      <c r="AR37" s="717"/>
      <c r="AS37" s="717"/>
      <c r="AT37" s="717"/>
      <c r="AU37" s="717"/>
      <c r="AV37" s="717"/>
      <c r="AW37" s="717"/>
      <c r="AX37" s="717"/>
      <c r="AY37" s="717"/>
      <c r="AZ37" s="717"/>
      <c r="BA37" s="717"/>
      <c r="BB37" s="717"/>
      <c r="BC37" s="718"/>
      <c r="BD37" s="648"/>
      <c r="BE37" s="649"/>
      <c r="BF37" s="649"/>
      <c r="BG37" s="649"/>
      <c r="BH37" s="649"/>
      <c r="BI37" s="649"/>
      <c r="BJ37" s="649"/>
      <c r="BK37" s="650"/>
      <c r="BL37" s="712"/>
      <c r="BM37" s="712"/>
      <c r="BN37" s="712"/>
      <c r="BO37" s="712"/>
      <c r="BP37" s="707"/>
      <c r="BQ37" s="707"/>
      <c r="BR37" s="707"/>
      <c r="BS37" s="707"/>
      <c r="BT37" s="707"/>
      <c r="BU37" s="707"/>
      <c r="BV37" s="707"/>
      <c r="BW37" s="708"/>
      <c r="BY37" s="645" t="s">
        <v>294</v>
      </c>
      <c r="BZ37" s="646"/>
      <c r="CA37" s="646"/>
      <c r="CB37" s="646"/>
      <c r="CC37" s="646"/>
      <c r="CD37" s="646"/>
      <c r="CE37" s="646"/>
      <c r="CF37" s="646"/>
      <c r="CG37" s="646"/>
      <c r="CH37" s="646"/>
      <c r="CI37" s="646"/>
      <c r="CJ37" s="646"/>
      <c r="CK37" s="646"/>
      <c r="CL37" s="647"/>
      <c r="CM37" s="648">
        <v>169833198</v>
      </c>
      <c r="CN37" s="649"/>
      <c r="CO37" s="649"/>
      <c r="CP37" s="649"/>
      <c r="CQ37" s="649"/>
      <c r="CR37" s="649"/>
      <c r="CS37" s="649"/>
      <c r="CT37" s="650"/>
      <c r="CU37" s="651">
        <v>18.100000000000001</v>
      </c>
      <c r="CV37" s="652"/>
      <c r="CW37" s="652"/>
      <c r="CX37" s="653"/>
      <c r="CY37" s="654">
        <v>141883490</v>
      </c>
      <c r="CZ37" s="655"/>
      <c r="DA37" s="655"/>
      <c r="DB37" s="655"/>
      <c r="DC37" s="655"/>
      <c r="DD37" s="655"/>
      <c r="DE37" s="655"/>
      <c r="DF37" s="656"/>
      <c r="DG37" s="654">
        <v>141825707</v>
      </c>
      <c r="DH37" s="655"/>
      <c r="DI37" s="655"/>
      <c r="DJ37" s="655"/>
      <c r="DK37" s="655"/>
      <c r="DL37" s="655"/>
      <c r="DM37" s="655"/>
      <c r="DN37" s="655"/>
      <c r="DO37" s="655"/>
      <c r="DP37" s="655"/>
      <c r="DQ37" s="656"/>
      <c r="DR37" s="651">
        <v>25.1</v>
      </c>
      <c r="DS37" s="652"/>
      <c r="DT37" s="652"/>
      <c r="DU37" s="652"/>
      <c r="DV37" s="652"/>
      <c r="DW37" s="652"/>
      <c r="DX37" s="672"/>
    </row>
    <row r="38" spans="2:128" ht="11.25" customHeight="1" x14ac:dyDescent="0.2">
      <c r="B38" s="645" t="s">
        <v>295</v>
      </c>
      <c r="C38" s="646"/>
      <c r="D38" s="646"/>
      <c r="E38" s="646"/>
      <c r="F38" s="646"/>
      <c r="G38" s="646"/>
      <c r="H38" s="646"/>
      <c r="I38" s="646"/>
      <c r="J38" s="646"/>
      <c r="K38" s="646"/>
      <c r="L38" s="646"/>
      <c r="M38" s="646"/>
      <c r="N38" s="646"/>
      <c r="O38" s="646"/>
      <c r="P38" s="646"/>
      <c r="Q38" s="647"/>
      <c r="R38" s="648">
        <v>44012909</v>
      </c>
      <c r="S38" s="649"/>
      <c r="T38" s="649"/>
      <c r="U38" s="649"/>
      <c r="V38" s="649"/>
      <c r="W38" s="649"/>
      <c r="X38" s="649"/>
      <c r="Y38" s="650"/>
      <c r="Z38" s="651">
        <v>4.5999999999999996</v>
      </c>
      <c r="AA38" s="713"/>
      <c r="AB38" s="713"/>
      <c r="AC38" s="715"/>
      <c r="AD38" s="654" t="s">
        <v>158</v>
      </c>
      <c r="AE38" s="649"/>
      <c r="AF38" s="649"/>
      <c r="AG38" s="649"/>
      <c r="AH38" s="649"/>
      <c r="AI38" s="649"/>
      <c r="AJ38" s="649"/>
      <c r="AK38" s="650"/>
      <c r="AL38" s="651" t="s">
        <v>118</v>
      </c>
      <c r="AM38" s="713"/>
      <c r="AN38" s="713"/>
      <c r="AO38" s="714"/>
      <c r="AP38" s="716"/>
      <c r="AQ38" s="717"/>
      <c r="AR38" s="717"/>
      <c r="AS38" s="717"/>
      <c r="AT38" s="717"/>
      <c r="AU38" s="717"/>
      <c r="AV38" s="717"/>
      <c r="AW38" s="717"/>
      <c r="AX38" s="717"/>
      <c r="AY38" s="717"/>
      <c r="AZ38" s="717"/>
      <c r="BA38" s="717"/>
      <c r="BB38" s="717"/>
      <c r="BC38" s="718"/>
      <c r="BD38" s="648"/>
      <c r="BE38" s="649"/>
      <c r="BF38" s="649"/>
      <c r="BG38" s="649"/>
      <c r="BH38" s="649"/>
      <c r="BI38" s="649"/>
      <c r="BJ38" s="649"/>
      <c r="BK38" s="650"/>
      <c r="BL38" s="712"/>
      <c r="BM38" s="712"/>
      <c r="BN38" s="712"/>
      <c r="BO38" s="712"/>
      <c r="BP38" s="707"/>
      <c r="BQ38" s="707"/>
      <c r="BR38" s="707"/>
      <c r="BS38" s="707"/>
      <c r="BT38" s="707"/>
      <c r="BU38" s="707"/>
      <c r="BV38" s="707"/>
      <c r="BW38" s="708"/>
      <c r="BY38" s="645" t="s">
        <v>296</v>
      </c>
      <c r="BZ38" s="646"/>
      <c r="CA38" s="646"/>
      <c r="CB38" s="646"/>
      <c r="CC38" s="646"/>
      <c r="CD38" s="646"/>
      <c r="CE38" s="646"/>
      <c r="CF38" s="646"/>
      <c r="CG38" s="646"/>
      <c r="CH38" s="646"/>
      <c r="CI38" s="646"/>
      <c r="CJ38" s="646"/>
      <c r="CK38" s="646"/>
      <c r="CL38" s="647"/>
      <c r="CM38" s="648">
        <v>22002925</v>
      </c>
      <c r="CN38" s="655"/>
      <c r="CO38" s="655"/>
      <c r="CP38" s="655"/>
      <c r="CQ38" s="655"/>
      <c r="CR38" s="655"/>
      <c r="CS38" s="655"/>
      <c r="CT38" s="656"/>
      <c r="CU38" s="651">
        <v>2.2999999999999998</v>
      </c>
      <c r="CV38" s="652"/>
      <c r="CW38" s="652"/>
      <c r="CX38" s="653"/>
      <c r="CY38" s="654">
        <v>7056625</v>
      </c>
      <c r="CZ38" s="655"/>
      <c r="DA38" s="655"/>
      <c r="DB38" s="655"/>
      <c r="DC38" s="655"/>
      <c r="DD38" s="655"/>
      <c r="DE38" s="655"/>
      <c r="DF38" s="656"/>
      <c r="DG38" s="654">
        <v>6957749</v>
      </c>
      <c r="DH38" s="655"/>
      <c r="DI38" s="655"/>
      <c r="DJ38" s="655"/>
      <c r="DK38" s="655"/>
      <c r="DL38" s="655"/>
      <c r="DM38" s="655"/>
      <c r="DN38" s="655"/>
      <c r="DO38" s="655"/>
      <c r="DP38" s="655"/>
      <c r="DQ38" s="656"/>
      <c r="DR38" s="651">
        <v>1.2</v>
      </c>
      <c r="DS38" s="652"/>
      <c r="DT38" s="652"/>
      <c r="DU38" s="652"/>
      <c r="DV38" s="652"/>
      <c r="DW38" s="652"/>
      <c r="DX38" s="672"/>
    </row>
    <row r="39" spans="2:128" ht="11.25" customHeight="1" x14ac:dyDescent="0.2">
      <c r="B39" s="627" t="s">
        <v>297</v>
      </c>
      <c r="C39" s="628"/>
      <c r="D39" s="628"/>
      <c r="E39" s="628"/>
      <c r="F39" s="628"/>
      <c r="G39" s="628"/>
      <c r="H39" s="628"/>
      <c r="I39" s="628"/>
      <c r="J39" s="628"/>
      <c r="K39" s="628"/>
      <c r="L39" s="628"/>
      <c r="M39" s="628"/>
      <c r="N39" s="628"/>
      <c r="O39" s="628"/>
      <c r="P39" s="628"/>
      <c r="Q39" s="629"/>
      <c r="R39" s="648">
        <v>964386725</v>
      </c>
      <c r="S39" s="649"/>
      <c r="T39" s="649"/>
      <c r="U39" s="649"/>
      <c r="V39" s="649"/>
      <c r="W39" s="649"/>
      <c r="X39" s="649"/>
      <c r="Y39" s="650"/>
      <c r="Z39" s="712">
        <v>100</v>
      </c>
      <c r="AA39" s="712"/>
      <c r="AB39" s="712"/>
      <c r="AC39" s="712"/>
      <c r="AD39" s="707">
        <v>521296662</v>
      </c>
      <c r="AE39" s="707"/>
      <c r="AF39" s="707"/>
      <c r="AG39" s="707"/>
      <c r="AH39" s="707"/>
      <c r="AI39" s="707"/>
      <c r="AJ39" s="707"/>
      <c r="AK39" s="707"/>
      <c r="AL39" s="651">
        <v>100</v>
      </c>
      <c r="AM39" s="713"/>
      <c r="AN39" s="713"/>
      <c r="AO39" s="714"/>
      <c r="AP39" s="627"/>
      <c r="AQ39" s="628"/>
      <c r="AR39" s="628"/>
      <c r="AS39" s="628"/>
      <c r="AT39" s="628"/>
      <c r="AU39" s="628"/>
      <c r="AV39" s="628"/>
      <c r="AW39" s="628"/>
      <c r="AX39" s="628"/>
      <c r="AY39" s="628"/>
      <c r="AZ39" s="628"/>
      <c r="BA39" s="628"/>
      <c r="BB39" s="628"/>
      <c r="BC39" s="629"/>
      <c r="BD39" s="648"/>
      <c r="BE39" s="649"/>
      <c r="BF39" s="649"/>
      <c r="BG39" s="649"/>
      <c r="BH39" s="649"/>
      <c r="BI39" s="649"/>
      <c r="BJ39" s="649"/>
      <c r="BK39" s="650"/>
      <c r="BL39" s="712"/>
      <c r="BM39" s="712"/>
      <c r="BN39" s="712"/>
      <c r="BO39" s="712"/>
      <c r="BP39" s="707"/>
      <c r="BQ39" s="707"/>
      <c r="BR39" s="707"/>
      <c r="BS39" s="707"/>
      <c r="BT39" s="707"/>
      <c r="BU39" s="707"/>
      <c r="BV39" s="707"/>
      <c r="BW39" s="708"/>
      <c r="BY39" s="645" t="s">
        <v>298</v>
      </c>
      <c r="BZ39" s="646"/>
      <c r="CA39" s="646"/>
      <c r="CB39" s="646"/>
      <c r="CC39" s="646"/>
      <c r="CD39" s="646"/>
      <c r="CE39" s="646"/>
      <c r="CF39" s="646"/>
      <c r="CG39" s="646"/>
      <c r="CH39" s="646"/>
      <c r="CI39" s="646"/>
      <c r="CJ39" s="646"/>
      <c r="CK39" s="646"/>
      <c r="CL39" s="647"/>
      <c r="CM39" s="648">
        <v>149528849</v>
      </c>
      <c r="CN39" s="649"/>
      <c r="CO39" s="649"/>
      <c r="CP39" s="649"/>
      <c r="CQ39" s="649"/>
      <c r="CR39" s="649"/>
      <c r="CS39" s="649"/>
      <c r="CT39" s="650"/>
      <c r="CU39" s="651">
        <v>15.9</v>
      </c>
      <c r="CV39" s="652"/>
      <c r="CW39" s="652"/>
      <c r="CX39" s="653"/>
      <c r="CY39" s="654">
        <v>144474291</v>
      </c>
      <c r="CZ39" s="655"/>
      <c r="DA39" s="655"/>
      <c r="DB39" s="655"/>
      <c r="DC39" s="655"/>
      <c r="DD39" s="655"/>
      <c r="DE39" s="655"/>
      <c r="DF39" s="656"/>
      <c r="DG39" s="654">
        <v>144474291</v>
      </c>
      <c r="DH39" s="655"/>
      <c r="DI39" s="655"/>
      <c r="DJ39" s="655"/>
      <c r="DK39" s="655"/>
      <c r="DL39" s="655"/>
      <c r="DM39" s="655"/>
      <c r="DN39" s="655"/>
      <c r="DO39" s="655"/>
      <c r="DP39" s="655"/>
      <c r="DQ39" s="656"/>
      <c r="DR39" s="651">
        <v>25.6</v>
      </c>
      <c r="DS39" s="652"/>
      <c r="DT39" s="652"/>
      <c r="DU39" s="652"/>
      <c r="DV39" s="652"/>
      <c r="DW39" s="652"/>
      <c r="DX39" s="672"/>
    </row>
    <row r="40" spans="2:128" ht="11.25" customHeight="1" x14ac:dyDescent="0.2">
      <c r="B40" s="212"/>
      <c r="C40" s="212"/>
      <c r="D40" s="212"/>
      <c r="E40" s="212"/>
      <c r="F40" s="212"/>
      <c r="G40" s="212"/>
      <c r="H40" s="212"/>
      <c r="I40" s="212"/>
      <c r="J40" s="212"/>
      <c r="K40" s="212"/>
      <c r="L40" s="212"/>
      <c r="M40" s="212"/>
      <c r="N40" s="212"/>
      <c r="O40" s="212"/>
      <c r="P40" s="212"/>
      <c r="Q40" s="212"/>
      <c r="R40" s="213"/>
      <c r="S40" s="213"/>
      <c r="T40" s="213"/>
      <c r="U40" s="213"/>
      <c r="V40" s="213"/>
      <c r="W40" s="213"/>
      <c r="X40" s="213"/>
      <c r="Y40" s="213"/>
      <c r="Z40" s="214"/>
      <c r="AA40" s="214"/>
      <c r="AB40" s="214"/>
      <c r="AC40" s="214"/>
      <c r="AD40" s="213"/>
      <c r="AE40" s="213"/>
      <c r="AF40" s="213"/>
      <c r="AG40" s="213"/>
      <c r="AH40" s="213"/>
      <c r="AI40" s="213"/>
      <c r="AJ40" s="213"/>
      <c r="AK40" s="213"/>
      <c r="AL40" s="214"/>
      <c r="AM40" s="214"/>
      <c r="AN40" s="214"/>
      <c r="AO40" s="214"/>
      <c r="AP40" s="215"/>
      <c r="AQ40" s="216"/>
      <c r="AR40" s="216"/>
      <c r="AS40" s="216"/>
      <c r="AT40" s="216"/>
      <c r="AU40" s="216"/>
      <c r="AV40" s="216"/>
      <c r="AW40" s="216"/>
      <c r="AX40" s="216"/>
      <c r="AY40" s="215"/>
      <c r="AZ40" s="213"/>
      <c r="BA40" s="213"/>
      <c r="BB40" s="213"/>
      <c r="BC40" s="213"/>
      <c r="BD40" s="215"/>
      <c r="BE40" s="215"/>
      <c r="BF40" s="215"/>
      <c r="BG40" s="215"/>
      <c r="BH40" s="215"/>
      <c r="BI40" s="215"/>
      <c r="BJ40" s="215"/>
      <c r="BK40" s="215"/>
      <c r="BL40" s="215"/>
      <c r="BM40" s="215"/>
      <c r="BN40" s="215"/>
      <c r="BO40" s="215"/>
      <c r="BP40" s="215"/>
      <c r="BQ40" s="215"/>
      <c r="BR40" s="215"/>
      <c r="BS40" s="213"/>
      <c r="BT40" s="213"/>
      <c r="BU40" s="213"/>
      <c r="BV40" s="213"/>
      <c r="BW40" s="213"/>
      <c r="BY40" s="665" t="s">
        <v>299</v>
      </c>
      <c r="BZ40" s="666"/>
      <c r="CA40" s="645" t="s">
        <v>300</v>
      </c>
      <c r="CB40" s="646"/>
      <c r="CC40" s="646"/>
      <c r="CD40" s="646"/>
      <c r="CE40" s="646"/>
      <c r="CF40" s="646"/>
      <c r="CG40" s="646"/>
      <c r="CH40" s="646"/>
      <c r="CI40" s="646"/>
      <c r="CJ40" s="646"/>
      <c r="CK40" s="646"/>
      <c r="CL40" s="647"/>
      <c r="CM40" s="648">
        <v>149528849</v>
      </c>
      <c r="CN40" s="655"/>
      <c r="CO40" s="655"/>
      <c r="CP40" s="655"/>
      <c r="CQ40" s="655"/>
      <c r="CR40" s="655"/>
      <c r="CS40" s="655"/>
      <c r="CT40" s="656"/>
      <c r="CU40" s="651">
        <v>15.9</v>
      </c>
      <c r="CV40" s="652"/>
      <c r="CW40" s="652"/>
      <c r="CX40" s="653"/>
      <c r="CY40" s="654">
        <v>144474291</v>
      </c>
      <c r="CZ40" s="655"/>
      <c r="DA40" s="655"/>
      <c r="DB40" s="655"/>
      <c r="DC40" s="655"/>
      <c r="DD40" s="655"/>
      <c r="DE40" s="655"/>
      <c r="DF40" s="656"/>
      <c r="DG40" s="654">
        <v>144474291</v>
      </c>
      <c r="DH40" s="655"/>
      <c r="DI40" s="655"/>
      <c r="DJ40" s="655"/>
      <c r="DK40" s="655"/>
      <c r="DL40" s="655"/>
      <c r="DM40" s="655"/>
      <c r="DN40" s="655"/>
      <c r="DO40" s="655"/>
      <c r="DP40" s="655"/>
      <c r="DQ40" s="656"/>
      <c r="DR40" s="651">
        <v>25.6</v>
      </c>
      <c r="DS40" s="652"/>
      <c r="DT40" s="652"/>
      <c r="DU40" s="652"/>
      <c r="DV40" s="652"/>
      <c r="DW40" s="652"/>
      <c r="DX40" s="672"/>
    </row>
    <row r="41" spans="2:128" ht="11.25" customHeight="1" x14ac:dyDescent="0.2">
      <c r="B41" s="217"/>
      <c r="C41" s="217"/>
      <c r="D41" s="217"/>
      <c r="E41" s="217"/>
      <c r="F41" s="217"/>
      <c r="G41" s="217"/>
      <c r="H41" s="217"/>
      <c r="I41" s="217"/>
      <c r="J41" s="217"/>
      <c r="K41" s="217"/>
      <c r="L41" s="217"/>
      <c r="M41" s="217"/>
      <c r="N41" s="217"/>
      <c r="O41" s="217"/>
      <c r="P41" s="217"/>
      <c r="Q41" s="217"/>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220"/>
      <c r="AQ41" s="221"/>
      <c r="AR41" s="221"/>
      <c r="AS41" s="221"/>
      <c r="AT41" s="221"/>
      <c r="AU41" s="221"/>
      <c r="AV41" s="221"/>
      <c r="AW41" s="221"/>
      <c r="AX41" s="221"/>
      <c r="AY41" s="220"/>
      <c r="AZ41" s="218"/>
      <c r="BA41" s="218"/>
      <c r="BB41" s="218"/>
      <c r="BC41" s="218"/>
      <c r="BD41" s="220"/>
      <c r="BE41" s="220"/>
      <c r="BF41" s="220"/>
      <c r="BG41" s="220"/>
      <c r="BH41" s="220"/>
      <c r="BI41" s="220"/>
      <c r="BJ41" s="220"/>
      <c r="BK41" s="220"/>
      <c r="BL41" s="220"/>
      <c r="BM41" s="220"/>
      <c r="BN41" s="220"/>
      <c r="BO41" s="220"/>
      <c r="BP41" s="220"/>
      <c r="BQ41" s="220"/>
      <c r="BR41" s="220"/>
      <c r="BS41" s="218"/>
      <c r="BT41" s="218"/>
      <c r="BU41" s="218"/>
      <c r="BV41" s="218"/>
      <c r="BW41" s="218"/>
      <c r="BY41" s="667"/>
      <c r="BZ41" s="668"/>
      <c r="CA41" s="645" t="s">
        <v>301</v>
      </c>
      <c r="CB41" s="646"/>
      <c r="CC41" s="646"/>
      <c r="CD41" s="646"/>
      <c r="CE41" s="646"/>
      <c r="CF41" s="646"/>
      <c r="CG41" s="646"/>
      <c r="CH41" s="646"/>
      <c r="CI41" s="646"/>
      <c r="CJ41" s="646"/>
      <c r="CK41" s="646"/>
      <c r="CL41" s="647"/>
      <c r="CM41" s="648">
        <v>132358611</v>
      </c>
      <c r="CN41" s="649"/>
      <c r="CO41" s="649"/>
      <c r="CP41" s="649"/>
      <c r="CQ41" s="649"/>
      <c r="CR41" s="649"/>
      <c r="CS41" s="649"/>
      <c r="CT41" s="650"/>
      <c r="CU41" s="651">
        <v>14.1</v>
      </c>
      <c r="CV41" s="652"/>
      <c r="CW41" s="652"/>
      <c r="CX41" s="653"/>
      <c r="CY41" s="654">
        <v>127686696</v>
      </c>
      <c r="CZ41" s="655"/>
      <c r="DA41" s="655"/>
      <c r="DB41" s="655"/>
      <c r="DC41" s="655"/>
      <c r="DD41" s="655"/>
      <c r="DE41" s="655"/>
      <c r="DF41" s="656"/>
      <c r="DG41" s="654">
        <v>127686696</v>
      </c>
      <c r="DH41" s="655"/>
      <c r="DI41" s="655"/>
      <c r="DJ41" s="655"/>
      <c r="DK41" s="655"/>
      <c r="DL41" s="655"/>
      <c r="DM41" s="655"/>
      <c r="DN41" s="655"/>
      <c r="DO41" s="655"/>
      <c r="DP41" s="655"/>
      <c r="DQ41" s="656"/>
      <c r="DR41" s="651">
        <v>22.6</v>
      </c>
      <c r="DS41" s="652"/>
      <c r="DT41" s="652"/>
      <c r="DU41" s="652"/>
      <c r="DV41" s="652"/>
      <c r="DW41" s="652"/>
      <c r="DX41" s="672"/>
    </row>
    <row r="42" spans="2:128" ht="11.25" customHeight="1" x14ac:dyDescent="0.2">
      <c r="B42" s="217"/>
      <c r="C42" s="217"/>
      <c r="D42" s="217"/>
      <c r="E42" s="217"/>
      <c r="F42" s="217"/>
      <c r="G42" s="217"/>
      <c r="H42" s="217"/>
      <c r="I42" s="217"/>
      <c r="J42" s="217"/>
      <c r="K42" s="217"/>
      <c r="L42" s="217"/>
      <c r="M42" s="217"/>
      <c r="N42" s="217"/>
      <c r="O42" s="217"/>
      <c r="P42" s="217"/>
      <c r="Q42" s="220"/>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709" t="s">
        <v>302</v>
      </c>
      <c r="AQ42" s="710"/>
      <c r="AR42" s="710"/>
      <c r="AS42" s="710"/>
      <c r="AT42" s="710"/>
      <c r="AU42" s="710"/>
      <c r="AV42" s="710"/>
      <c r="AW42" s="710"/>
      <c r="AX42" s="710"/>
      <c r="AY42" s="710"/>
      <c r="AZ42" s="710"/>
      <c r="BA42" s="710"/>
      <c r="BB42" s="710"/>
      <c r="BC42" s="711"/>
      <c r="BD42" s="709" t="s">
        <v>303</v>
      </c>
      <c r="BE42" s="710"/>
      <c r="BF42" s="710"/>
      <c r="BG42" s="710"/>
      <c r="BH42" s="710"/>
      <c r="BI42" s="710"/>
      <c r="BJ42" s="710"/>
      <c r="BK42" s="710"/>
      <c r="BL42" s="710"/>
      <c r="BM42" s="711"/>
      <c r="BN42" s="709" t="s">
        <v>304</v>
      </c>
      <c r="BO42" s="710"/>
      <c r="BP42" s="710"/>
      <c r="BQ42" s="710"/>
      <c r="BR42" s="710"/>
      <c r="BS42" s="710"/>
      <c r="BT42" s="710"/>
      <c r="BU42" s="710"/>
      <c r="BV42" s="710"/>
      <c r="BW42" s="711"/>
      <c r="BY42" s="667"/>
      <c r="BZ42" s="668"/>
      <c r="CA42" s="645" t="s">
        <v>305</v>
      </c>
      <c r="CB42" s="646"/>
      <c r="CC42" s="646"/>
      <c r="CD42" s="646"/>
      <c r="CE42" s="646"/>
      <c r="CF42" s="646"/>
      <c r="CG42" s="646"/>
      <c r="CH42" s="646"/>
      <c r="CI42" s="646"/>
      <c r="CJ42" s="646"/>
      <c r="CK42" s="646"/>
      <c r="CL42" s="647"/>
      <c r="CM42" s="648">
        <v>17170238</v>
      </c>
      <c r="CN42" s="655"/>
      <c r="CO42" s="655"/>
      <c r="CP42" s="655"/>
      <c r="CQ42" s="655"/>
      <c r="CR42" s="655"/>
      <c r="CS42" s="655"/>
      <c r="CT42" s="656"/>
      <c r="CU42" s="651">
        <v>1.8</v>
      </c>
      <c r="CV42" s="652"/>
      <c r="CW42" s="652"/>
      <c r="CX42" s="653"/>
      <c r="CY42" s="654">
        <v>16787595</v>
      </c>
      <c r="CZ42" s="655"/>
      <c r="DA42" s="655"/>
      <c r="DB42" s="655"/>
      <c r="DC42" s="655"/>
      <c r="DD42" s="655"/>
      <c r="DE42" s="655"/>
      <c r="DF42" s="656"/>
      <c r="DG42" s="654">
        <v>16787595</v>
      </c>
      <c r="DH42" s="655"/>
      <c r="DI42" s="655"/>
      <c r="DJ42" s="655"/>
      <c r="DK42" s="655"/>
      <c r="DL42" s="655"/>
      <c r="DM42" s="655"/>
      <c r="DN42" s="655"/>
      <c r="DO42" s="655"/>
      <c r="DP42" s="655"/>
      <c r="DQ42" s="656"/>
      <c r="DR42" s="651">
        <v>3</v>
      </c>
      <c r="DS42" s="652"/>
      <c r="DT42" s="652"/>
      <c r="DU42" s="652"/>
      <c r="DV42" s="652"/>
      <c r="DW42" s="652"/>
      <c r="DX42" s="672"/>
    </row>
    <row r="43" spans="2:128" ht="11.25" customHeight="1" x14ac:dyDescent="0.2">
      <c r="B43" s="217"/>
      <c r="C43" s="217"/>
      <c r="D43" s="217"/>
      <c r="E43" s="217"/>
      <c r="F43" s="217"/>
      <c r="G43" s="217"/>
      <c r="H43" s="217"/>
      <c r="I43" s="217"/>
      <c r="J43" s="217"/>
      <c r="K43" s="217"/>
      <c r="L43" s="217"/>
      <c r="M43" s="217"/>
      <c r="N43" s="217"/>
      <c r="O43" s="217"/>
      <c r="P43" s="217"/>
      <c r="Q43" s="220"/>
      <c r="R43" s="218"/>
      <c r="S43" s="218"/>
      <c r="T43" s="218"/>
      <c r="U43" s="218"/>
      <c r="V43" s="218"/>
      <c r="W43" s="218"/>
      <c r="X43" s="218"/>
      <c r="Y43" s="218"/>
      <c r="Z43" s="219"/>
      <c r="AA43" s="219"/>
      <c r="AB43" s="219"/>
      <c r="AC43" s="219"/>
      <c r="AD43" s="218"/>
      <c r="AE43" s="218"/>
      <c r="AF43" s="218"/>
      <c r="AG43" s="218"/>
      <c r="AH43" s="218"/>
      <c r="AI43" s="218"/>
      <c r="AJ43" s="218"/>
      <c r="AK43" s="218"/>
      <c r="AL43" s="219"/>
      <c r="AM43" s="219"/>
      <c r="AN43" s="219"/>
      <c r="AO43" s="219"/>
      <c r="AP43" s="692" t="s">
        <v>306</v>
      </c>
      <c r="AQ43" s="693"/>
      <c r="AR43" s="693"/>
      <c r="AS43" s="693"/>
      <c r="AT43" s="698" t="s">
        <v>307</v>
      </c>
      <c r="AU43" s="222"/>
      <c r="AV43" s="222"/>
      <c r="AW43" s="222"/>
      <c r="AX43" s="701" t="s">
        <v>151</v>
      </c>
      <c r="AY43" s="702"/>
      <c r="AZ43" s="702"/>
      <c r="BA43" s="702"/>
      <c r="BB43" s="702"/>
      <c r="BC43" s="703"/>
      <c r="BD43" s="704">
        <v>99.2</v>
      </c>
      <c r="BE43" s="705"/>
      <c r="BF43" s="705"/>
      <c r="BG43" s="705"/>
      <c r="BH43" s="705"/>
      <c r="BI43" s="705">
        <v>98.5</v>
      </c>
      <c r="BJ43" s="705"/>
      <c r="BK43" s="705"/>
      <c r="BL43" s="705"/>
      <c r="BM43" s="706"/>
      <c r="BN43" s="704">
        <v>99.3</v>
      </c>
      <c r="BO43" s="705"/>
      <c r="BP43" s="705"/>
      <c r="BQ43" s="705"/>
      <c r="BR43" s="705"/>
      <c r="BS43" s="705">
        <v>98.4</v>
      </c>
      <c r="BT43" s="705"/>
      <c r="BU43" s="705"/>
      <c r="BV43" s="705"/>
      <c r="BW43" s="706"/>
      <c r="BY43" s="669"/>
      <c r="BZ43" s="670"/>
      <c r="CA43" s="645" t="s">
        <v>308</v>
      </c>
      <c r="CB43" s="646"/>
      <c r="CC43" s="646"/>
      <c r="CD43" s="646"/>
      <c r="CE43" s="646"/>
      <c r="CF43" s="646"/>
      <c r="CG43" s="646"/>
      <c r="CH43" s="646"/>
      <c r="CI43" s="646"/>
      <c r="CJ43" s="646"/>
      <c r="CK43" s="646"/>
      <c r="CL43" s="647"/>
      <c r="CM43" s="648" t="s">
        <v>118</v>
      </c>
      <c r="CN43" s="649"/>
      <c r="CO43" s="649"/>
      <c r="CP43" s="649"/>
      <c r="CQ43" s="649"/>
      <c r="CR43" s="649"/>
      <c r="CS43" s="649"/>
      <c r="CT43" s="650"/>
      <c r="CU43" s="651" t="s">
        <v>118</v>
      </c>
      <c r="CV43" s="652"/>
      <c r="CW43" s="652"/>
      <c r="CX43" s="653"/>
      <c r="CY43" s="654" t="s">
        <v>118</v>
      </c>
      <c r="CZ43" s="655"/>
      <c r="DA43" s="655"/>
      <c r="DB43" s="655"/>
      <c r="DC43" s="655"/>
      <c r="DD43" s="655"/>
      <c r="DE43" s="655"/>
      <c r="DF43" s="656"/>
      <c r="DG43" s="654" t="s">
        <v>118</v>
      </c>
      <c r="DH43" s="655"/>
      <c r="DI43" s="655"/>
      <c r="DJ43" s="655"/>
      <c r="DK43" s="655"/>
      <c r="DL43" s="655"/>
      <c r="DM43" s="655"/>
      <c r="DN43" s="655"/>
      <c r="DO43" s="655"/>
      <c r="DP43" s="655"/>
      <c r="DQ43" s="656"/>
      <c r="DR43" s="651" t="s">
        <v>158</v>
      </c>
      <c r="DS43" s="652"/>
      <c r="DT43" s="652"/>
      <c r="DU43" s="652"/>
      <c r="DV43" s="652"/>
      <c r="DW43" s="652"/>
      <c r="DX43" s="672"/>
    </row>
    <row r="44" spans="2:128" ht="11.25" customHeight="1" x14ac:dyDescent="0.2">
      <c r="AP44" s="694"/>
      <c r="AQ44" s="695"/>
      <c r="AR44" s="695"/>
      <c r="AS44" s="695"/>
      <c r="AT44" s="699"/>
      <c r="AU44" s="211" t="s">
        <v>309</v>
      </c>
      <c r="AV44" s="211"/>
      <c r="AW44" s="211"/>
      <c r="AX44" s="645" t="s">
        <v>310</v>
      </c>
      <c r="AY44" s="646"/>
      <c r="AZ44" s="646"/>
      <c r="BA44" s="646"/>
      <c r="BB44" s="646"/>
      <c r="BC44" s="647"/>
      <c r="BD44" s="690">
        <v>99.1</v>
      </c>
      <c r="BE44" s="664"/>
      <c r="BF44" s="664"/>
      <c r="BG44" s="664"/>
      <c r="BH44" s="664"/>
      <c r="BI44" s="664">
        <v>96.9</v>
      </c>
      <c r="BJ44" s="664"/>
      <c r="BK44" s="664"/>
      <c r="BL44" s="664"/>
      <c r="BM44" s="691"/>
      <c r="BN44" s="690">
        <v>99.1</v>
      </c>
      <c r="BO44" s="664"/>
      <c r="BP44" s="664"/>
      <c r="BQ44" s="664"/>
      <c r="BR44" s="664"/>
      <c r="BS44" s="664">
        <v>96.6</v>
      </c>
      <c r="BT44" s="664"/>
      <c r="BU44" s="664"/>
      <c r="BV44" s="664"/>
      <c r="BW44" s="691"/>
      <c r="BY44" s="645" t="s">
        <v>311</v>
      </c>
      <c r="BZ44" s="646"/>
      <c r="CA44" s="646"/>
      <c r="CB44" s="646"/>
      <c r="CC44" s="646"/>
      <c r="CD44" s="646"/>
      <c r="CE44" s="646"/>
      <c r="CF44" s="646"/>
      <c r="CG44" s="646"/>
      <c r="CH44" s="646"/>
      <c r="CI44" s="646"/>
      <c r="CJ44" s="646"/>
      <c r="CK44" s="646"/>
      <c r="CL44" s="647"/>
      <c r="CM44" s="648">
        <v>379024202</v>
      </c>
      <c r="CN44" s="655"/>
      <c r="CO44" s="655"/>
      <c r="CP44" s="655"/>
      <c r="CQ44" s="655"/>
      <c r="CR44" s="655"/>
      <c r="CS44" s="655"/>
      <c r="CT44" s="656"/>
      <c r="CU44" s="651">
        <v>40.4</v>
      </c>
      <c r="CV44" s="652"/>
      <c r="CW44" s="652"/>
      <c r="CX44" s="653"/>
      <c r="CY44" s="654">
        <v>295222705</v>
      </c>
      <c r="CZ44" s="655"/>
      <c r="DA44" s="655"/>
      <c r="DB44" s="655"/>
      <c r="DC44" s="655"/>
      <c r="DD44" s="655"/>
      <c r="DE44" s="655"/>
      <c r="DF44" s="656"/>
      <c r="DG44" s="654">
        <v>195197210</v>
      </c>
      <c r="DH44" s="655"/>
      <c r="DI44" s="655"/>
      <c r="DJ44" s="655"/>
      <c r="DK44" s="655"/>
      <c r="DL44" s="655"/>
      <c r="DM44" s="655"/>
      <c r="DN44" s="655"/>
      <c r="DO44" s="655"/>
      <c r="DP44" s="655"/>
      <c r="DQ44" s="656"/>
      <c r="DR44" s="651">
        <v>34.5</v>
      </c>
      <c r="DS44" s="652"/>
      <c r="DT44" s="652"/>
      <c r="DU44" s="652"/>
      <c r="DV44" s="652"/>
      <c r="DW44" s="652"/>
      <c r="DX44" s="672"/>
    </row>
    <row r="45" spans="2:128" ht="11.25" customHeight="1" x14ac:dyDescent="0.2">
      <c r="B45" s="211"/>
      <c r="C45" s="211"/>
      <c r="D45" s="211"/>
      <c r="E45" s="211"/>
      <c r="F45" s="211"/>
      <c r="G45" s="211"/>
      <c r="H45" s="211"/>
      <c r="I45" s="211"/>
      <c r="J45" s="211"/>
      <c r="K45" s="211"/>
      <c r="L45" s="211"/>
      <c r="M45" s="211"/>
      <c r="N45" s="211"/>
      <c r="O45" s="211"/>
      <c r="P45" s="211"/>
      <c r="Q45" s="211"/>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696"/>
      <c r="AQ45" s="697"/>
      <c r="AR45" s="697"/>
      <c r="AS45" s="697"/>
      <c r="AT45" s="700"/>
      <c r="AU45" s="224"/>
      <c r="AV45" s="224"/>
      <c r="AW45" s="224"/>
      <c r="AX45" s="627" t="s">
        <v>312</v>
      </c>
      <c r="AY45" s="628"/>
      <c r="AZ45" s="628"/>
      <c r="BA45" s="628"/>
      <c r="BB45" s="628"/>
      <c r="BC45" s="629"/>
      <c r="BD45" s="687">
        <v>99.8</v>
      </c>
      <c r="BE45" s="688"/>
      <c r="BF45" s="688"/>
      <c r="BG45" s="688"/>
      <c r="BH45" s="688"/>
      <c r="BI45" s="688">
        <v>99.7</v>
      </c>
      <c r="BJ45" s="688"/>
      <c r="BK45" s="688"/>
      <c r="BL45" s="688"/>
      <c r="BM45" s="689"/>
      <c r="BN45" s="687">
        <v>99.9</v>
      </c>
      <c r="BO45" s="688"/>
      <c r="BP45" s="688"/>
      <c r="BQ45" s="688"/>
      <c r="BR45" s="688"/>
      <c r="BS45" s="688">
        <v>99.7</v>
      </c>
      <c r="BT45" s="688"/>
      <c r="BU45" s="688"/>
      <c r="BV45" s="688"/>
      <c r="BW45" s="689"/>
      <c r="BY45" s="645" t="s">
        <v>313</v>
      </c>
      <c r="BZ45" s="646"/>
      <c r="CA45" s="646"/>
      <c r="CB45" s="646"/>
      <c r="CC45" s="646"/>
      <c r="CD45" s="646"/>
      <c r="CE45" s="646"/>
      <c r="CF45" s="646"/>
      <c r="CG45" s="646"/>
      <c r="CH45" s="646"/>
      <c r="CI45" s="646"/>
      <c r="CJ45" s="646"/>
      <c r="CK45" s="646"/>
      <c r="CL45" s="647"/>
      <c r="CM45" s="648">
        <v>29568626</v>
      </c>
      <c r="CN45" s="649"/>
      <c r="CO45" s="649"/>
      <c r="CP45" s="649"/>
      <c r="CQ45" s="649"/>
      <c r="CR45" s="649"/>
      <c r="CS45" s="649"/>
      <c r="CT45" s="650"/>
      <c r="CU45" s="651">
        <v>3.2</v>
      </c>
      <c r="CV45" s="652"/>
      <c r="CW45" s="652"/>
      <c r="CX45" s="653"/>
      <c r="CY45" s="654">
        <v>19611386</v>
      </c>
      <c r="CZ45" s="655"/>
      <c r="DA45" s="655"/>
      <c r="DB45" s="655"/>
      <c r="DC45" s="655"/>
      <c r="DD45" s="655"/>
      <c r="DE45" s="655"/>
      <c r="DF45" s="656"/>
      <c r="DG45" s="654">
        <v>16580182</v>
      </c>
      <c r="DH45" s="655"/>
      <c r="DI45" s="655"/>
      <c r="DJ45" s="655"/>
      <c r="DK45" s="655"/>
      <c r="DL45" s="655"/>
      <c r="DM45" s="655"/>
      <c r="DN45" s="655"/>
      <c r="DO45" s="655"/>
      <c r="DP45" s="655"/>
      <c r="DQ45" s="656"/>
      <c r="DR45" s="651">
        <v>2.9</v>
      </c>
      <c r="DS45" s="652"/>
      <c r="DT45" s="652"/>
      <c r="DU45" s="652"/>
      <c r="DV45" s="652"/>
      <c r="DW45" s="652"/>
      <c r="DX45" s="672"/>
    </row>
    <row r="46" spans="2:128" ht="11.25" customHeight="1" x14ac:dyDescent="0.2">
      <c r="B46" s="211"/>
      <c r="C46" s="211"/>
      <c r="D46" s="211"/>
      <c r="E46" s="211"/>
      <c r="F46" s="211"/>
      <c r="G46" s="211"/>
      <c r="H46" s="211"/>
      <c r="I46" s="211"/>
      <c r="J46" s="211"/>
      <c r="K46" s="211"/>
      <c r="L46" s="211"/>
      <c r="M46" s="211"/>
      <c r="N46" s="211"/>
      <c r="O46" s="211"/>
      <c r="P46" s="211"/>
      <c r="Q46" s="211"/>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680" t="s">
        <v>314</v>
      </c>
      <c r="AQ46" s="681"/>
      <c r="AR46" s="681"/>
      <c r="AS46" s="681"/>
      <c r="AT46" s="681"/>
      <c r="AU46" s="681"/>
      <c r="AV46" s="681"/>
      <c r="AW46" s="682"/>
      <c r="AX46" s="683" t="s">
        <v>315</v>
      </c>
      <c r="AY46" s="683"/>
      <c r="AZ46" s="683"/>
      <c r="BA46" s="683"/>
      <c r="BB46" s="683"/>
      <c r="BC46" s="683"/>
      <c r="BD46" s="684">
        <v>9117316</v>
      </c>
      <c r="BE46" s="685"/>
      <c r="BF46" s="685"/>
      <c r="BG46" s="685"/>
      <c r="BH46" s="685"/>
      <c r="BI46" s="685"/>
      <c r="BJ46" s="685"/>
      <c r="BK46" s="685"/>
      <c r="BL46" s="685"/>
      <c r="BM46" s="686"/>
      <c r="BN46" s="684">
        <v>8614600</v>
      </c>
      <c r="BO46" s="685"/>
      <c r="BP46" s="685"/>
      <c r="BQ46" s="685"/>
      <c r="BR46" s="685"/>
      <c r="BS46" s="685"/>
      <c r="BT46" s="685"/>
      <c r="BU46" s="685"/>
      <c r="BV46" s="685"/>
      <c r="BW46" s="686"/>
      <c r="BY46" s="645" t="s">
        <v>316</v>
      </c>
      <c r="BZ46" s="646"/>
      <c r="CA46" s="646"/>
      <c r="CB46" s="646"/>
      <c r="CC46" s="646"/>
      <c r="CD46" s="646"/>
      <c r="CE46" s="646"/>
      <c r="CF46" s="646"/>
      <c r="CG46" s="646"/>
      <c r="CH46" s="646"/>
      <c r="CI46" s="646"/>
      <c r="CJ46" s="646"/>
      <c r="CK46" s="646"/>
      <c r="CL46" s="647"/>
      <c r="CM46" s="648">
        <v>10443981</v>
      </c>
      <c r="CN46" s="655"/>
      <c r="CO46" s="655"/>
      <c r="CP46" s="655"/>
      <c r="CQ46" s="655"/>
      <c r="CR46" s="655"/>
      <c r="CS46" s="655"/>
      <c r="CT46" s="656"/>
      <c r="CU46" s="651">
        <v>1.1000000000000001</v>
      </c>
      <c r="CV46" s="652"/>
      <c r="CW46" s="652"/>
      <c r="CX46" s="653"/>
      <c r="CY46" s="654">
        <v>7407977</v>
      </c>
      <c r="CZ46" s="655"/>
      <c r="DA46" s="655"/>
      <c r="DB46" s="655"/>
      <c r="DC46" s="655"/>
      <c r="DD46" s="655"/>
      <c r="DE46" s="655"/>
      <c r="DF46" s="656"/>
      <c r="DG46" s="654">
        <v>7331415</v>
      </c>
      <c r="DH46" s="655"/>
      <c r="DI46" s="655"/>
      <c r="DJ46" s="655"/>
      <c r="DK46" s="655"/>
      <c r="DL46" s="655"/>
      <c r="DM46" s="655"/>
      <c r="DN46" s="655"/>
      <c r="DO46" s="655"/>
      <c r="DP46" s="655"/>
      <c r="DQ46" s="656"/>
      <c r="DR46" s="651">
        <v>1.3</v>
      </c>
      <c r="DS46" s="652"/>
      <c r="DT46" s="652"/>
      <c r="DU46" s="652"/>
      <c r="DV46" s="652"/>
      <c r="DW46" s="652"/>
      <c r="DX46" s="672"/>
    </row>
    <row r="47" spans="2:128" ht="11.25" customHeight="1" x14ac:dyDescent="0.2">
      <c r="B47" s="217"/>
      <c r="C47" s="217"/>
      <c r="D47" s="217"/>
      <c r="E47" s="217"/>
      <c r="F47" s="217"/>
      <c r="G47" s="217"/>
      <c r="H47" s="217"/>
      <c r="I47" s="217"/>
      <c r="J47" s="217"/>
      <c r="K47" s="217"/>
      <c r="L47" s="217"/>
      <c r="M47" s="217"/>
      <c r="N47" s="217"/>
      <c r="O47" s="217"/>
      <c r="P47" s="217"/>
      <c r="Q47" s="220"/>
      <c r="R47" s="218"/>
      <c r="S47" s="218"/>
      <c r="T47" s="218"/>
      <c r="U47" s="218"/>
      <c r="V47" s="218"/>
      <c r="W47" s="218"/>
      <c r="X47" s="218"/>
      <c r="Y47" s="218"/>
      <c r="Z47" s="219"/>
      <c r="AA47" s="219"/>
      <c r="AB47" s="219"/>
      <c r="AC47" s="219"/>
      <c r="AD47" s="218"/>
      <c r="AE47" s="218"/>
      <c r="AF47" s="218"/>
      <c r="AG47" s="218"/>
      <c r="AH47" s="218"/>
      <c r="AI47" s="218"/>
      <c r="AJ47" s="218"/>
      <c r="AK47" s="218"/>
      <c r="AL47" s="219"/>
      <c r="AM47" s="219"/>
      <c r="AN47" s="219"/>
      <c r="AO47" s="219"/>
      <c r="AP47" s="673" t="s">
        <v>317</v>
      </c>
      <c r="AQ47" s="674"/>
      <c r="AR47" s="674"/>
      <c r="AS47" s="674"/>
      <c r="AT47" s="674"/>
      <c r="AU47" s="674"/>
      <c r="AV47" s="674"/>
      <c r="AW47" s="675"/>
      <c r="AX47" s="676" t="s">
        <v>318</v>
      </c>
      <c r="AY47" s="676"/>
      <c r="AZ47" s="676"/>
      <c r="BA47" s="676"/>
      <c r="BB47" s="676"/>
      <c r="BC47" s="676"/>
      <c r="BD47" s="677">
        <v>9117316</v>
      </c>
      <c r="BE47" s="678"/>
      <c r="BF47" s="678"/>
      <c r="BG47" s="678"/>
      <c r="BH47" s="678"/>
      <c r="BI47" s="678"/>
      <c r="BJ47" s="678"/>
      <c r="BK47" s="678"/>
      <c r="BL47" s="678"/>
      <c r="BM47" s="679"/>
      <c r="BN47" s="677">
        <v>8614600</v>
      </c>
      <c r="BO47" s="678"/>
      <c r="BP47" s="678"/>
      <c r="BQ47" s="678"/>
      <c r="BR47" s="678"/>
      <c r="BS47" s="678"/>
      <c r="BT47" s="678"/>
      <c r="BU47" s="678"/>
      <c r="BV47" s="678"/>
      <c r="BW47" s="679"/>
      <c r="BY47" s="645" t="s">
        <v>319</v>
      </c>
      <c r="BZ47" s="646"/>
      <c r="CA47" s="646"/>
      <c r="CB47" s="646"/>
      <c r="CC47" s="646"/>
      <c r="CD47" s="646"/>
      <c r="CE47" s="646"/>
      <c r="CF47" s="646"/>
      <c r="CG47" s="646"/>
      <c r="CH47" s="646"/>
      <c r="CI47" s="646"/>
      <c r="CJ47" s="646"/>
      <c r="CK47" s="646"/>
      <c r="CL47" s="647"/>
      <c r="CM47" s="648">
        <v>270402618</v>
      </c>
      <c r="CN47" s="649"/>
      <c r="CO47" s="649"/>
      <c r="CP47" s="649"/>
      <c r="CQ47" s="649"/>
      <c r="CR47" s="649"/>
      <c r="CS47" s="649"/>
      <c r="CT47" s="650"/>
      <c r="CU47" s="651">
        <v>28.8</v>
      </c>
      <c r="CV47" s="652"/>
      <c r="CW47" s="652"/>
      <c r="CX47" s="653"/>
      <c r="CY47" s="654">
        <v>241634707</v>
      </c>
      <c r="CZ47" s="655"/>
      <c r="DA47" s="655"/>
      <c r="DB47" s="655"/>
      <c r="DC47" s="655"/>
      <c r="DD47" s="655"/>
      <c r="DE47" s="655"/>
      <c r="DF47" s="656"/>
      <c r="DG47" s="654">
        <v>156408643</v>
      </c>
      <c r="DH47" s="655"/>
      <c r="DI47" s="655"/>
      <c r="DJ47" s="655"/>
      <c r="DK47" s="655"/>
      <c r="DL47" s="655"/>
      <c r="DM47" s="655"/>
      <c r="DN47" s="655"/>
      <c r="DO47" s="655"/>
      <c r="DP47" s="655"/>
      <c r="DQ47" s="656"/>
      <c r="DR47" s="651">
        <v>27.7</v>
      </c>
      <c r="DS47" s="652"/>
      <c r="DT47" s="652"/>
      <c r="DU47" s="652"/>
      <c r="DV47" s="652"/>
      <c r="DW47" s="652"/>
      <c r="DX47" s="672"/>
    </row>
    <row r="48" spans="2:128" ht="11.25" customHeight="1" x14ac:dyDescent="0.2">
      <c r="B48" s="211"/>
      <c r="C48" s="211"/>
      <c r="D48" s="211"/>
      <c r="E48" s="211"/>
      <c r="F48" s="211"/>
      <c r="G48" s="211"/>
      <c r="H48" s="211"/>
      <c r="I48" s="211"/>
      <c r="J48" s="211"/>
      <c r="K48" s="211"/>
      <c r="L48" s="211"/>
      <c r="M48" s="211"/>
      <c r="N48" s="211"/>
      <c r="O48" s="211"/>
      <c r="P48" s="211"/>
      <c r="Q48" s="211"/>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671"/>
      <c r="AQ48" s="671"/>
      <c r="AR48" s="671"/>
      <c r="AS48" s="671"/>
      <c r="AT48" s="217"/>
      <c r="AU48" s="217"/>
      <c r="AV48" s="217"/>
      <c r="AW48" s="217"/>
      <c r="AX48" s="217"/>
      <c r="AY48" s="217"/>
      <c r="AZ48" s="217"/>
      <c r="BA48" s="217"/>
      <c r="BB48" s="217"/>
      <c r="BC48" s="217"/>
      <c r="BD48" s="664"/>
      <c r="BE48" s="664"/>
      <c r="BF48" s="664"/>
      <c r="BG48" s="664"/>
      <c r="BH48" s="664"/>
      <c r="BI48" s="664"/>
      <c r="BJ48" s="664"/>
      <c r="BK48" s="664"/>
      <c r="BL48" s="664"/>
      <c r="BM48" s="664"/>
      <c r="BN48" s="664"/>
      <c r="BO48" s="664"/>
      <c r="BP48" s="664"/>
      <c r="BQ48" s="664"/>
      <c r="BR48" s="664"/>
      <c r="BS48" s="664"/>
      <c r="BT48" s="664"/>
      <c r="BU48" s="664"/>
      <c r="BV48" s="664"/>
      <c r="BW48" s="664"/>
      <c r="BY48" s="645" t="s">
        <v>320</v>
      </c>
      <c r="BZ48" s="646"/>
      <c r="CA48" s="646"/>
      <c r="CB48" s="646"/>
      <c r="CC48" s="646"/>
      <c r="CD48" s="646"/>
      <c r="CE48" s="646"/>
      <c r="CF48" s="646"/>
      <c r="CG48" s="646"/>
      <c r="CH48" s="646"/>
      <c r="CI48" s="646"/>
      <c r="CJ48" s="646"/>
      <c r="CK48" s="646"/>
      <c r="CL48" s="647"/>
      <c r="CM48" s="648">
        <v>14912687</v>
      </c>
      <c r="CN48" s="655"/>
      <c r="CO48" s="655"/>
      <c r="CP48" s="655"/>
      <c r="CQ48" s="655"/>
      <c r="CR48" s="655"/>
      <c r="CS48" s="655"/>
      <c r="CT48" s="656"/>
      <c r="CU48" s="651">
        <v>1.6</v>
      </c>
      <c r="CV48" s="652"/>
      <c r="CW48" s="652"/>
      <c r="CX48" s="653"/>
      <c r="CY48" s="654">
        <v>14901960</v>
      </c>
      <c r="CZ48" s="655"/>
      <c r="DA48" s="655"/>
      <c r="DB48" s="655"/>
      <c r="DC48" s="655"/>
      <c r="DD48" s="655"/>
      <c r="DE48" s="655"/>
      <c r="DF48" s="656"/>
      <c r="DG48" s="654">
        <v>14848378</v>
      </c>
      <c r="DH48" s="655"/>
      <c r="DI48" s="655"/>
      <c r="DJ48" s="655"/>
      <c r="DK48" s="655"/>
      <c r="DL48" s="655"/>
      <c r="DM48" s="655"/>
      <c r="DN48" s="655"/>
      <c r="DO48" s="655"/>
      <c r="DP48" s="655"/>
      <c r="DQ48" s="656"/>
      <c r="DR48" s="651">
        <v>2.6</v>
      </c>
      <c r="DS48" s="652"/>
      <c r="DT48" s="652"/>
      <c r="DU48" s="652"/>
      <c r="DV48" s="652"/>
      <c r="DW48" s="652"/>
      <c r="DX48" s="672"/>
    </row>
    <row r="49" spans="2:128" ht="11.25" customHeight="1" x14ac:dyDescent="0.2">
      <c r="B49" s="225"/>
      <c r="C49" s="211"/>
      <c r="D49" s="211"/>
      <c r="E49" s="211"/>
      <c r="F49" s="211"/>
      <c r="G49" s="211"/>
      <c r="H49" s="211"/>
      <c r="I49" s="211"/>
      <c r="J49" s="211"/>
      <c r="K49" s="211"/>
      <c r="L49" s="211"/>
      <c r="M49" s="211"/>
      <c r="N49" s="211"/>
      <c r="O49" s="211"/>
      <c r="P49" s="211"/>
      <c r="Q49" s="211"/>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671"/>
      <c r="AQ49" s="671"/>
      <c r="AR49" s="671"/>
      <c r="AS49" s="671"/>
      <c r="AT49" s="217"/>
      <c r="AU49" s="217"/>
      <c r="AV49" s="217"/>
      <c r="AW49" s="217"/>
      <c r="AX49" s="217"/>
      <c r="AY49" s="217"/>
      <c r="AZ49" s="217"/>
      <c r="BA49" s="217"/>
      <c r="BB49" s="217"/>
      <c r="BC49" s="217"/>
      <c r="BD49" s="664"/>
      <c r="BE49" s="664"/>
      <c r="BF49" s="664"/>
      <c r="BG49" s="664"/>
      <c r="BH49" s="664"/>
      <c r="BI49" s="664"/>
      <c r="BJ49" s="664"/>
      <c r="BK49" s="664"/>
      <c r="BL49" s="664"/>
      <c r="BM49" s="664"/>
      <c r="BN49" s="664"/>
      <c r="BO49" s="664"/>
      <c r="BP49" s="664"/>
      <c r="BQ49" s="664"/>
      <c r="BR49" s="664"/>
      <c r="BS49" s="664"/>
      <c r="BT49" s="664"/>
      <c r="BU49" s="664"/>
      <c r="BV49" s="664"/>
      <c r="BW49" s="664"/>
      <c r="BY49" s="645" t="s">
        <v>321</v>
      </c>
      <c r="BZ49" s="646"/>
      <c r="CA49" s="646"/>
      <c r="CB49" s="646"/>
      <c r="CC49" s="646"/>
      <c r="CD49" s="646"/>
      <c r="CE49" s="646"/>
      <c r="CF49" s="646"/>
      <c r="CG49" s="646"/>
      <c r="CH49" s="646"/>
      <c r="CI49" s="646"/>
      <c r="CJ49" s="646"/>
      <c r="CK49" s="646"/>
      <c r="CL49" s="647"/>
      <c r="CM49" s="648">
        <v>13928976</v>
      </c>
      <c r="CN49" s="649"/>
      <c r="CO49" s="649"/>
      <c r="CP49" s="649"/>
      <c r="CQ49" s="649"/>
      <c r="CR49" s="649"/>
      <c r="CS49" s="649"/>
      <c r="CT49" s="650"/>
      <c r="CU49" s="651">
        <v>1.5</v>
      </c>
      <c r="CV49" s="652"/>
      <c r="CW49" s="652"/>
      <c r="CX49" s="653"/>
      <c r="CY49" s="654">
        <v>11426496</v>
      </c>
      <c r="CZ49" s="655"/>
      <c r="DA49" s="655"/>
      <c r="DB49" s="655"/>
      <c r="DC49" s="655"/>
      <c r="DD49" s="655"/>
      <c r="DE49" s="655"/>
      <c r="DF49" s="656"/>
      <c r="DG49" s="654" t="s">
        <v>225</v>
      </c>
      <c r="DH49" s="655"/>
      <c r="DI49" s="655"/>
      <c r="DJ49" s="655"/>
      <c r="DK49" s="655"/>
      <c r="DL49" s="655"/>
      <c r="DM49" s="655"/>
      <c r="DN49" s="655"/>
      <c r="DO49" s="655"/>
      <c r="DP49" s="655"/>
      <c r="DQ49" s="656"/>
      <c r="DR49" s="651" t="s">
        <v>118</v>
      </c>
      <c r="DS49" s="652"/>
      <c r="DT49" s="652"/>
      <c r="DU49" s="652"/>
      <c r="DV49" s="652"/>
      <c r="DW49" s="652"/>
      <c r="DX49" s="672"/>
    </row>
    <row r="50" spans="2:128" ht="11.25" customHeight="1" x14ac:dyDescent="0.2">
      <c r="B50" s="211" t="s">
        <v>322</v>
      </c>
      <c r="C50" s="211"/>
      <c r="F50" s="217"/>
      <c r="G50" s="217"/>
      <c r="H50" s="217"/>
      <c r="I50" s="217"/>
      <c r="J50" s="217"/>
      <c r="K50" s="217"/>
      <c r="L50" s="217"/>
      <c r="M50" s="217"/>
      <c r="N50" s="217"/>
      <c r="O50" s="217"/>
      <c r="P50" s="217"/>
      <c r="Q50" s="217"/>
      <c r="R50" s="218"/>
      <c r="S50" s="218"/>
      <c r="T50" s="218"/>
      <c r="U50" s="218"/>
      <c r="V50" s="218"/>
      <c r="W50" s="218"/>
      <c r="X50" s="218"/>
      <c r="Y50" s="218"/>
      <c r="Z50" s="219"/>
      <c r="AA50" s="219"/>
      <c r="AB50" s="219"/>
      <c r="AC50" s="219"/>
      <c r="AD50" s="218"/>
      <c r="AE50" s="218"/>
      <c r="AF50" s="218"/>
      <c r="AG50" s="218"/>
      <c r="AH50" s="218"/>
      <c r="AI50" s="218"/>
      <c r="AJ50" s="218"/>
      <c r="AK50" s="218"/>
      <c r="AL50" s="219"/>
      <c r="AM50" s="219"/>
      <c r="AN50" s="219"/>
      <c r="AO50" s="219"/>
      <c r="AP50" s="220"/>
      <c r="AQ50" s="221"/>
      <c r="AR50" s="221"/>
      <c r="AS50" s="221"/>
      <c r="AT50" s="221"/>
      <c r="AU50" s="221"/>
      <c r="AV50" s="221"/>
      <c r="AW50" s="221"/>
      <c r="AX50" s="221"/>
      <c r="AY50" s="220"/>
      <c r="AZ50" s="218"/>
      <c r="BA50" s="218"/>
      <c r="BB50" s="218"/>
      <c r="BC50" s="218"/>
      <c r="BD50" s="220"/>
      <c r="BE50" s="220"/>
      <c r="BF50" s="220"/>
      <c r="BG50" s="220"/>
      <c r="BH50" s="220"/>
      <c r="BI50" s="220"/>
      <c r="BJ50" s="220"/>
      <c r="BK50" s="220"/>
      <c r="BL50" s="220"/>
      <c r="BM50" s="220"/>
      <c r="BN50" s="220"/>
      <c r="BO50" s="220"/>
      <c r="BP50" s="220"/>
      <c r="BQ50" s="220"/>
      <c r="BR50" s="220"/>
      <c r="BS50" s="218"/>
      <c r="BT50" s="218"/>
      <c r="BU50" s="218"/>
      <c r="BV50" s="218"/>
      <c r="BW50" s="218"/>
      <c r="BY50" s="645" t="s">
        <v>323</v>
      </c>
      <c r="BZ50" s="646"/>
      <c r="CA50" s="646"/>
      <c r="CB50" s="646"/>
      <c r="CC50" s="646"/>
      <c r="CD50" s="646"/>
      <c r="CE50" s="646"/>
      <c r="CF50" s="646"/>
      <c r="CG50" s="646"/>
      <c r="CH50" s="646"/>
      <c r="CI50" s="646"/>
      <c r="CJ50" s="646"/>
      <c r="CK50" s="646"/>
      <c r="CL50" s="647"/>
      <c r="CM50" s="648">
        <v>4625956</v>
      </c>
      <c r="CN50" s="655"/>
      <c r="CO50" s="655"/>
      <c r="CP50" s="655"/>
      <c r="CQ50" s="655"/>
      <c r="CR50" s="655"/>
      <c r="CS50" s="655"/>
      <c r="CT50" s="656"/>
      <c r="CU50" s="651">
        <v>0.5</v>
      </c>
      <c r="CV50" s="652"/>
      <c r="CW50" s="652"/>
      <c r="CX50" s="653"/>
      <c r="CY50" s="654">
        <v>57756</v>
      </c>
      <c r="CZ50" s="655"/>
      <c r="DA50" s="655"/>
      <c r="DB50" s="655"/>
      <c r="DC50" s="655"/>
      <c r="DD50" s="655"/>
      <c r="DE50" s="655"/>
      <c r="DF50" s="656"/>
      <c r="DG50" s="654" t="s">
        <v>118</v>
      </c>
      <c r="DH50" s="655"/>
      <c r="DI50" s="655"/>
      <c r="DJ50" s="655"/>
      <c r="DK50" s="655"/>
      <c r="DL50" s="655"/>
      <c r="DM50" s="655"/>
      <c r="DN50" s="655"/>
      <c r="DO50" s="655"/>
      <c r="DP50" s="655"/>
      <c r="DQ50" s="656"/>
      <c r="DR50" s="651" t="s">
        <v>225</v>
      </c>
      <c r="DS50" s="652"/>
      <c r="DT50" s="652"/>
      <c r="DU50" s="652"/>
      <c r="DV50" s="652"/>
      <c r="DW50" s="652"/>
      <c r="DX50" s="672"/>
    </row>
    <row r="51" spans="2:128" ht="11.25" customHeight="1" x14ac:dyDescent="0.2">
      <c r="B51" s="225" t="s">
        <v>324</v>
      </c>
      <c r="C51" s="211"/>
      <c r="D51" s="217"/>
      <c r="E51" s="217"/>
      <c r="F51" s="217"/>
      <c r="G51" s="217"/>
      <c r="H51" s="217"/>
      <c r="I51" s="217"/>
      <c r="J51" s="217"/>
      <c r="K51" s="217"/>
      <c r="L51" s="217"/>
      <c r="M51" s="217"/>
      <c r="N51" s="217"/>
      <c r="O51" s="217"/>
      <c r="P51" s="217"/>
      <c r="Q51" s="217"/>
      <c r="R51" s="218"/>
      <c r="S51" s="218"/>
      <c r="T51" s="218"/>
      <c r="U51" s="218"/>
      <c r="V51" s="218"/>
      <c r="W51" s="218"/>
      <c r="X51" s="218"/>
      <c r="Y51" s="218"/>
      <c r="Z51" s="219"/>
      <c r="AA51" s="219"/>
      <c r="AB51" s="219"/>
      <c r="AC51" s="219"/>
      <c r="AD51" s="218"/>
      <c r="AE51" s="218"/>
      <c r="AF51" s="218"/>
      <c r="AG51" s="218"/>
      <c r="AH51" s="218"/>
      <c r="AI51" s="218"/>
      <c r="AJ51" s="218"/>
      <c r="AK51" s="218"/>
      <c r="AL51" s="219"/>
      <c r="AM51" s="219"/>
      <c r="AN51" s="219"/>
      <c r="AO51" s="219"/>
      <c r="AP51" s="220"/>
      <c r="AQ51" s="221"/>
      <c r="AR51" s="221"/>
      <c r="AS51" s="221"/>
      <c r="AT51" s="221"/>
      <c r="AU51" s="221"/>
      <c r="AV51" s="221"/>
      <c r="AW51" s="221"/>
      <c r="AX51" s="221"/>
      <c r="AY51" s="220"/>
      <c r="AZ51" s="218"/>
      <c r="BA51" s="218"/>
      <c r="BB51" s="218"/>
      <c r="BC51" s="218"/>
      <c r="BD51" s="220"/>
      <c r="BE51" s="220"/>
      <c r="BF51" s="220"/>
      <c r="BG51" s="220"/>
      <c r="BH51" s="220"/>
      <c r="BI51" s="220"/>
      <c r="BJ51" s="220"/>
      <c r="BK51" s="220"/>
      <c r="BL51" s="220"/>
      <c r="BM51" s="220"/>
      <c r="BN51" s="220"/>
      <c r="BO51" s="220"/>
      <c r="BP51" s="220"/>
      <c r="BQ51" s="220"/>
      <c r="BR51" s="220"/>
      <c r="BS51" s="218"/>
      <c r="BT51" s="218"/>
      <c r="BU51" s="218"/>
      <c r="BV51" s="218"/>
      <c r="BW51" s="218"/>
      <c r="BY51" s="645" t="s">
        <v>325</v>
      </c>
      <c r="BZ51" s="646"/>
      <c r="CA51" s="646"/>
      <c r="CB51" s="646"/>
      <c r="CC51" s="646"/>
      <c r="CD51" s="646"/>
      <c r="CE51" s="646"/>
      <c r="CF51" s="646"/>
      <c r="CG51" s="646"/>
      <c r="CH51" s="646"/>
      <c r="CI51" s="646"/>
      <c r="CJ51" s="646"/>
      <c r="CK51" s="646"/>
      <c r="CL51" s="647"/>
      <c r="CM51" s="648">
        <v>35141358</v>
      </c>
      <c r="CN51" s="649"/>
      <c r="CO51" s="649"/>
      <c r="CP51" s="649"/>
      <c r="CQ51" s="649"/>
      <c r="CR51" s="649"/>
      <c r="CS51" s="649"/>
      <c r="CT51" s="650"/>
      <c r="CU51" s="651">
        <v>3.7</v>
      </c>
      <c r="CV51" s="652"/>
      <c r="CW51" s="652"/>
      <c r="CX51" s="653"/>
      <c r="CY51" s="654">
        <v>182423</v>
      </c>
      <c r="CZ51" s="655"/>
      <c r="DA51" s="655"/>
      <c r="DB51" s="655"/>
      <c r="DC51" s="655"/>
      <c r="DD51" s="655"/>
      <c r="DE51" s="655"/>
      <c r="DF51" s="656"/>
      <c r="DG51" s="654">
        <v>28592</v>
      </c>
      <c r="DH51" s="655"/>
      <c r="DI51" s="655"/>
      <c r="DJ51" s="655"/>
      <c r="DK51" s="655"/>
      <c r="DL51" s="655"/>
      <c r="DM51" s="655"/>
      <c r="DN51" s="655"/>
      <c r="DO51" s="655"/>
      <c r="DP51" s="655"/>
      <c r="DQ51" s="656"/>
      <c r="DR51" s="651">
        <v>0</v>
      </c>
      <c r="DS51" s="652"/>
      <c r="DT51" s="652"/>
      <c r="DU51" s="652"/>
      <c r="DV51" s="652"/>
      <c r="DW51" s="652"/>
      <c r="DX51" s="672"/>
    </row>
    <row r="52" spans="2:128" ht="11.25" customHeight="1" x14ac:dyDescent="0.2">
      <c r="B52" s="226" t="s">
        <v>326</v>
      </c>
      <c r="D52" s="217"/>
      <c r="E52" s="217"/>
      <c r="F52" s="217"/>
      <c r="G52" s="217"/>
      <c r="H52" s="217"/>
      <c r="I52" s="217"/>
      <c r="J52" s="217"/>
      <c r="K52" s="217"/>
      <c r="L52" s="217"/>
      <c r="M52" s="217"/>
      <c r="N52" s="217"/>
      <c r="O52" s="217"/>
      <c r="P52" s="217"/>
      <c r="Q52" s="217"/>
      <c r="R52" s="218"/>
      <c r="S52" s="218"/>
      <c r="T52" s="218"/>
      <c r="U52" s="218"/>
      <c r="V52" s="218"/>
      <c r="W52" s="218"/>
      <c r="X52" s="218"/>
      <c r="Y52" s="218"/>
      <c r="Z52" s="219"/>
      <c r="AA52" s="219"/>
      <c r="AB52" s="219"/>
      <c r="AC52" s="219"/>
      <c r="AD52" s="218"/>
      <c r="AE52" s="218"/>
      <c r="AF52" s="218"/>
      <c r="AG52" s="218"/>
      <c r="AH52" s="218"/>
      <c r="AI52" s="218"/>
      <c r="AJ52" s="218"/>
      <c r="AK52" s="218"/>
      <c r="AL52" s="219"/>
      <c r="AM52" s="219"/>
      <c r="AN52" s="219"/>
      <c r="AO52" s="219"/>
      <c r="AP52" s="220"/>
      <c r="AQ52" s="221"/>
      <c r="AR52" s="221"/>
      <c r="AS52" s="221"/>
      <c r="AT52" s="221"/>
      <c r="AU52" s="221"/>
      <c r="AV52" s="221"/>
      <c r="AW52" s="221"/>
      <c r="AX52" s="221"/>
      <c r="AY52" s="220"/>
      <c r="AZ52" s="218"/>
      <c r="BA52" s="218"/>
      <c r="BB52" s="218"/>
      <c r="BC52" s="218"/>
      <c r="BD52" s="220"/>
      <c r="BE52" s="220"/>
      <c r="BF52" s="220"/>
      <c r="BG52" s="220"/>
      <c r="BH52" s="220"/>
      <c r="BI52" s="220"/>
      <c r="BJ52" s="220"/>
      <c r="BK52" s="220"/>
      <c r="BL52" s="220"/>
      <c r="BM52" s="220"/>
      <c r="BN52" s="220"/>
      <c r="BO52" s="220"/>
      <c r="BP52" s="220"/>
      <c r="BQ52" s="220"/>
      <c r="BR52" s="220"/>
      <c r="BS52" s="218"/>
      <c r="BT52" s="218"/>
      <c r="BU52" s="218"/>
      <c r="BV52" s="218"/>
      <c r="BW52" s="218"/>
      <c r="BY52" s="645" t="s">
        <v>327</v>
      </c>
      <c r="BZ52" s="646"/>
      <c r="CA52" s="646"/>
      <c r="CB52" s="646"/>
      <c r="CC52" s="646"/>
      <c r="CD52" s="646"/>
      <c r="CE52" s="646"/>
      <c r="CF52" s="646"/>
      <c r="CG52" s="646"/>
      <c r="CH52" s="646"/>
      <c r="CI52" s="646"/>
      <c r="CJ52" s="646"/>
      <c r="CK52" s="646"/>
      <c r="CL52" s="647"/>
      <c r="CM52" s="648" t="s">
        <v>118</v>
      </c>
      <c r="CN52" s="655"/>
      <c r="CO52" s="655"/>
      <c r="CP52" s="655"/>
      <c r="CQ52" s="655"/>
      <c r="CR52" s="655"/>
      <c r="CS52" s="655"/>
      <c r="CT52" s="656"/>
      <c r="CU52" s="651" t="s">
        <v>118</v>
      </c>
      <c r="CV52" s="652"/>
      <c r="CW52" s="652"/>
      <c r="CX52" s="653"/>
      <c r="CY52" s="654" t="s">
        <v>118</v>
      </c>
      <c r="CZ52" s="655"/>
      <c r="DA52" s="655"/>
      <c r="DB52" s="655"/>
      <c r="DC52" s="655"/>
      <c r="DD52" s="655"/>
      <c r="DE52" s="655"/>
      <c r="DF52" s="656"/>
      <c r="DG52" s="654" t="s">
        <v>328</v>
      </c>
      <c r="DH52" s="655"/>
      <c r="DI52" s="655"/>
      <c r="DJ52" s="655"/>
      <c r="DK52" s="655"/>
      <c r="DL52" s="655"/>
      <c r="DM52" s="655"/>
      <c r="DN52" s="655"/>
      <c r="DO52" s="655"/>
      <c r="DP52" s="655"/>
      <c r="DQ52" s="656"/>
      <c r="DR52" s="651" t="s">
        <v>118</v>
      </c>
      <c r="DS52" s="652"/>
      <c r="DT52" s="652"/>
      <c r="DU52" s="652"/>
      <c r="DV52" s="652"/>
      <c r="DW52" s="652"/>
      <c r="DX52" s="672"/>
    </row>
    <row r="53" spans="2:128" ht="11.25" customHeight="1" x14ac:dyDescent="0.2">
      <c r="AP53" s="671"/>
      <c r="AQ53" s="671"/>
      <c r="AR53" s="671"/>
      <c r="AS53" s="671"/>
      <c r="AT53" s="217"/>
      <c r="AU53" s="217"/>
      <c r="AV53" s="217"/>
      <c r="AW53" s="217"/>
      <c r="AX53" s="217"/>
      <c r="AY53" s="217"/>
      <c r="AZ53" s="217"/>
      <c r="BA53" s="217"/>
      <c r="BB53" s="217"/>
      <c r="BC53" s="217"/>
      <c r="BD53" s="664"/>
      <c r="BE53" s="664"/>
      <c r="BF53" s="664"/>
      <c r="BG53" s="664"/>
      <c r="BH53" s="664"/>
      <c r="BI53" s="664"/>
      <c r="BJ53" s="664"/>
      <c r="BK53" s="664"/>
      <c r="BL53" s="664"/>
      <c r="BM53" s="664"/>
      <c r="BN53" s="664"/>
      <c r="BO53" s="664"/>
      <c r="BP53" s="664"/>
      <c r="BQ53" s="664"/>
      <c r="BR53" s="664"/>
      <c r="BS53" s="664"/>
      <c r="BT53" s="664"/>
      <c r="BU53" s="664"/>
      <c r="BV53" s="664"/>
      <c r="BW53" s="664"/>
      <c r="BY53" s="645" t="s">
        <v>329</v>
      </c>
      <c r="BZ53" s="646"/>
      <c r="CA53" s="646"/>
      <c r="CB53" s="646"/>
      <c r="CC53" s="646"/>
      <c r="CD53" s="646"/>
      <c r="CE53" s="646"/>
      <c r="CF53" s="646"/>
      <c r="CG53" s="646"/>
      <c r="CH53" s="646"/>
      <c r="CI53" s="646"/>
      <c r="CJ53" s="646"/>
      <c r="CK53" s="646"/>
      <c r="CL53" s="647"/>
      <c r="CM53" s="648">
        <v>152398170</v>
      </c>
      <c r="CN53" s="649"/>
      <c r="CO53" s="649"/>
      <c r="CP53" s="649"/>
      <c r="CQ53" s="649"/>
      <c r="CR53" s="649"/>
      <c r="CS53" s="649"/>
      <c r="CT53" s="650"/>
      <c r="CU53" s="651">
        <v>16.2</v>
      </c>
      <c r="CV53" s="652"/>
      <c r="CW53" s="652"/>
      <c r="CX53" s="653"/>
      <c r="CY53" s="654">
        <v>12999144</v>
      </c>
      <c r="CZ53" s="655"/>
      <c r="DA53" s="655"/>
      <c r="DB53" s="655"/>
      <c r="DC53" s="655"/>
      <c r="DD53" s="655"/>
      <c r="DE53" s="655"/>
      <c r="DF53" s="656"/>
      <c r="DG53" s="657"/>
      <c r="DH53" s="658"/>
      <c r="DI53" s="658"/>
      <c r="DJ53" s="658"/>
      <c r="DK53" s="658"/>
      <c r="DL53" s="658"/>
      <c r="DM53" s="658"/>
      <c r="DN53" s="658"/>
      <c r="DO53" s="658"/>
      <c r="DP53" s="658"/>
      <c r="DQ53" s="659"/>
      <c r="DR53" s="660"/>
      <c r="DS53" s="661"/>
      <c r="DT53" s="661"/>
      <c r="DU53" s="661"/>
      <c r="DV53" s="661"/>
      <c r="DW53" s="661"/>
      <c r="DX53" s="662"/>
    </row>
    <row r="54" spans="2:128" ht="11.25" customHeight="1" x14ac:dyDescent="0.2">
      <c r="B54" s="211"/>
      <c r="C54" s="211"/>
      <c r="D54" s="211"/>
      <c r="E54" s="211"/>
      <c r="F54" s="211"/>
      <c r="G54" s="211"/>
      <c r="H54" s="211"/>
      <c r="I54" s="211"/>
      <c r="J54" s="211"/>
      <c r="K54" s="211"/>
      <c r="L54" s="211"/>
      <c r="M54" s="211"/>
      <c r="N54" s="211"/>
      <c r="O54" s="211"/>
      <c r="P54" s="211"/>
      <c r="Q54" s="211"/>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671"/>
      <c r="AQ54" s="671"/>
      <c r="AR54" s="671"/>
      <c r="AS54" s="671"/>
      <c r="AT54" s="217"/>
      <c r="AU54" s="217"/>
      <c r="AV54" s="217"/>
      <c r="AW54" s="217"/>
      <c r="AX54" s="217"/>
      <c r="AY54" s="217"/>
      <c r="AZ54" s="217"/>
      <c r="BA54" s="217"/>
      <c r="BB54" s="217"/>
      <c r="BC54" s="217"/>
      <c r="BD54" s="664"/>
      <c r="BE54" s="664"/>
      <c r="BF54" s="664"/>
      <c r="BG54" s="664"/>
      <c r="BH54" s="664"/>
      <c r="BI54" s="664"/>
      <c r="BJ54" s="664"/>
      <c r="BK54" s="664"/>
      <c r="BL54" s="664"/>
      <c r="BM54" s="664"/>
      <c r="BN54" s="664"/>
      <c r="BO54" s="664"/>
      <c r="BP54" s="664"/>
      <c r="BQ54" s="664"/>
      <c r="BR54" s="664"/>
      <c r="BS54" s="664"/>
      <c r="BT54" s="664"/>
      <c r="BU54" s="664"/>
      <c r="BV54" s="664"/>
      <c r="BW54" s="664"/>
      <c r="BY54" s="645" t="s">
        <v>330</v>
      </c>
      <c r="BZ54" s="646"/>
      <c r="CA54" s="646"/>
      <c r="CB54" s="646"/>
      <c r="CC54" s="646"/>
      <c r="CD54" s="646"/>
      <c r="CE54" s="646"/>
      <c r="CF54" s="646"/>
      <c r="CG54" s="646"/>
      <c r="CH54" s="646"/>
      <c r="CI54" s="646"/>
      <c r="CJ54" s="646"/>
      <c r="CK54" s="646"/>
      <c r="CL54" s="647"/>
      <c r="CM54" s="648">
        <v>3574327</v>
      </c>
      <c r="CN54" s="649"/>
      <c r="CO54" s="649"/>
      <c r="CP54" s="649"/>
      <c r="CQ54" s="649"/>
      <c r="CR54" s="649"/>
      <c r="CS54" s="649"/>
      <c r="CT54" s="650"/>
      <c r="CU54" s="651">
        <v>0.4</v>
      </c>
      <c r="CV54" s="652"/>
      <c r="CW54" s="652"/>
      <c r="CX54" s="653"/>
      <c r="CY54" s="654">
        <v>233628</v>
      </c>
      <c r="CZ54" s="655"/>
      <c r="DA54" s="655"/>
      <c r="DB54" s="655"/>
      <c r="DC54" s="655"/>
      <c r="DD54" s="655"/>
      <c r="DE54" s="655"/>
      <c r="DF54" s="656"/>
      <c r="DG54" s="657"/>
      <c r="DH54" s="658"/>
      <c r="DI54" s="658"/>
      <c r="DJ54" s="658"/>
      <c r="DK54" s="658"/>
      <c r="DL54" s="658"/>
      <c r="DM54" s="658"/>
      <c r="DN54" s="658"/>
      <c r="DO54" s="658"/>
      <c r="DP54" s="658"/>
      <c r="DQ54" s="659"/>
      <c r="DR54" s="660"/>
      <c r="DS54" s="661"/>
      <c r="DT54" s="661"/>
      <c r="DU54" s="661"/>
      <c r="DV54" s="661"/>
      <c r="DW54" s="661"/>
      <c r="DX54" s="662"/>
    </row>
    <row r="55" spans="2:128" ht="11.25" customHeight="1" x14ac:dyDescent="0.2">
      <c r="B55" s="211"/>
      <c r="C55" s="211"/>
      <c r="D55" s="211"/>
      <c r="E55" s="211"/>
      <c r="F55" s="211"/>
      <c r="G55" s="211"/>
      <c r="H55" s="211"/>
      <c r="I55" s="211"/>
      <c r="J55" s="211"/>
      <c r="K55" s="211"/>
      <c r="L55" s="211"/>
      <c r="M55" s="211"/>
      <c r="N55" s="211"/>
      <c r="O55" s="211"/>
      <c r="P55" s="211"/>
      <c r="Q55" s="211"/>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671"/>
      <c r="AQ55" s="671"/>
      <c r="AR55" s="671"/>
      <c r="AS55" s="671"/>
      <c r="AT55" s="217"/>
      <c r="AU55" s="217"/>
      <c r="AV55" s="217"/>
      <c r="AW55" s="217"/>
      <c r="AX55" s="217"/>
      <c r="AY55" s="217"/>
      <c r="AZ55" s="217"/>
      <c r="BA55" s="217"/>
      <c r="BB55" s="217"/>
      <c r="BC55" s="217"/>
      <c r="BD55" s="664"/>
      <c r="BE55" s="664"/>
      <c r="BF55" s="664"/>
      <c r="BG55" s="664"/>
      <c r="BH55" s="664"/>
      <c r="BI55" s="664"/>
      <c r="BJ55" s="664"/>
      <c r="BK55" s="664"/>
      <c r="BL55" s="664"/>
      <c r="BM55" s="664"/>
      <c r="BN55" s="664"/>
      <c r="BO55" s="664"/>
      <c r="BP55" s="664"/>
      <c r="BQ55" s="664"/>
      <c r="BR55" s="664"/>
      <c r="BS55" s="664"/>
      <c r="BT55" s="664"/>
      <c r="BU55" s="664"/>
      <c r="BV55" s="664"/>
      <c r="BW55" s="664"/>
      <c r="BY55" s="665" t="s">
        <v>299</v>
      </c>
      <c r="BZ55" s="666"/>
      <c r="CA55" s="645" t="s">
        <v>331</v>
      </c>
      <c r="CB55" s="646"/>
      <c r="CC55" s="646"/>
      <c r="CD55" s="646"/>
      <c r="CE55" s="646"/>
      <c r="CF55" s="646"/>
      <c r="CG55" s="646"/>
      <c r="CH55" s="646"/>
      <c r="CI55" s="646"/>
      <c r="CJ55" s="646"/>
      <c r="CK55" s="646"/>
      <c r="CL55" s="647"/>
      <c r="CM55" s="648">
        <v>123839137</v>
      </c>
      <c r="CN55" s="649"/>
      <c r="CO55" s="649"/>
      <c r="CP55" s="649"/>
      <c r="CQ55" s="649"/>
      <c r="CR55" s="649"/>
      <c r="CS55" s="649"/>
      <c r="CT55" s="650"/>
      <c r="CU55" s="651">
        <v>13.2</v>
      </c>
      <c r="CV55" s="652"/>
      <c r="CW55" s="652"/>
      <c r="CX55" s="653"/>
      <c r="CY55" s="654">
        <v>11641658</v>
      </c>
      <c r="CZ55" s="655"/>
      <c r="DA55" s="655"/>
      <c r="DB55" s="655"/>
      <c r="DC55" s="655"/>
      <c r="DD55" s="655"/>
      <c r="DE55" s="655"/>
      <c r="DF55" s="656"/>
      <c r="DG55" s="657"/>
      <c r="DH55" s="658"/>
      <c r="DI55" s="658"/>
      <c r="DJ55" s="658"/>
      <c r="DK55" s="658"/>
      <c r="DL55" s="658"/>
      <c r="DM55" s="658"/>
      <c r="DN55" s="658"/>
      <c r="DO55" s="658"/>
      <c r="DP55" s="658"/>
      <c r="DQ55" s="659"/>
      <c r="DR55" s="660"/>
      <c r="DS55" s="661"/>
      <c r="DT55" s="661"/>
      <c r="DU55" s="661"/>
      <c r="DV55" s="661"/>
      <c r="DW55" s="661"/>
      <c r="DX55" s="662"/>
    </row>
    <row r="56" spans="2:128" ht="11.25" customHeight="1" x14ac:dyDescent="0.2">
      <c r="B56" s="211"/>
      <c r="C56" s="211"/>
      <c r="D56" s="211"/>
      <c r="E56" s="211"/>
      <c r="F56" s="211"/>
      <c r="G56" s="211"/>
      <c r="H56" s="211"/>
      <c r="I56" s="211"/>
      <c r="J56" s="211"/>
      <c r="K56" s="211"/>
      <c r="L56" s="211"/>
      <c r="M56" s="211"/>
      <c r="N56" s="211"/>
      <c r="O56" s="211"/>
      <c r="P56" s="211"/>
      <c r="Q56" s="211"/>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1"/>
      <c r="AQ56" s="221"/>
      <c r="AR56" s="217"/>
      <c r="AS56" s="217"/>
      <c r="AT56" s="217"/>
      <c r="AU56" s="217"/>
      <c r="AV56" s="217"/>
      <c r="AW56" s="217"/>
      <c r="AX56" s="217"/>
      <c r="AY56" s="217"/>
      <c r="AZ56" s="217"/>
      <c r="BA56" s="217"/>
      <c r="BB56" s="217"/>
      <c r="BC56" s="217"/>
      <c r="BD56" s="221"/>
      <c r="BE56" s="221"/>
      <c r="BF56" s="221"/>
      <c r="BG56" s="221"/>
      <c r="BH56" s="221"/>
      <c r="BI56" s="221"/>
      <c r="BJ56" s="221"/>
      <c r="BK56" s="221"/>
      <c r="BL56" s="221"/>
      <c r="BM56" s="221"/>
      <c r="BN56" s="221"/>
      <c r="BO56" s="221"/>
      <c r="BP56" s="221"/>
      <c r="BQ56" s="221"/>
      <c r="BR56" s="221"/>
      <c r="BS56" s="221"/>
      <c r="BT56" s="221"/>
      <c r="BU56" s="221"/>
      <c r="BV56" s="221"/>
      <c r="BW56" s="221"/>
      <c r="BY56" s="667"/>
      <c r="BZ56" s="668"/>
      <c r="CA56" s="645" t="s">
        <v>332</v>
      </c>
      <c r="CB56" s="646"/>
      <c r="CC56" s="646"/>
      <c r="CD56" s="646"/>
      <c r="CE56" s="646"/>
      <c r="CF56" s="646"/>
      <c r="CG56" s="646"/>
      <c r="CH56" s="646"/>
      <c r="CI56" s="646"/>
      <c r="CJ56" s="646"/>
      <c r="CK56" s="646"/>
      <c r="CL56" s="647"/>
      <c r="CM56" s="648">
        <v>66979483</v>
      </c>
      <c r="CN56" s="649"/>
      <c r="CO56" s="649"/>
      <c r="CP56" s="649"/>
      <c r="CQ56" s="649"/>
      <c r="CR56" s="649"/>
      <c r="CS56" s="649"/>
      <c r="CT56" s="650"/>
      <c r="CU56" s="651">
        <v>7.1</v>
      </c>
      <c r="CV56" s="652"/>
      <c r="CW56" s="652"/>
      <c r="CX56" s="653"/>
      <c r="CY56" s="654">
        <v>1971312</v>
      </c>
      <c r="CZ56" s="655"/>
      <c r="DA56" s="655"/>
      <c r="DB56" s="655"/>
      <c r="DC56" s="655"/>
      <c r="DD56" s="655"/>
      <c r="DE56" s="655"/>
      <c r="DF56" s="656"/>
      <c r="DG56" s="657"/>
      <c r="DH56" s="658"/>
      <c r="DI56" s="658"/>
      <c r="DJ56" s="658"/>
      <c r="DK56" s="658"/>
      <c r="DL56" s="658"/>
      <c r="DM56" s="658"/>
      <c r="DN56" s="658"/>
      <c r="DO56" s="658"/>
      <c r="DP56" s="658"/>
      <c r="DQ56" s="659"/>
      <c r="DR56" s="660"/>
      <c r="DS56" s="661"/>
      <c r="DT56" s="661"/>
      <c r="DU56" s="661"/>
      <c r="DV56" s="661"/>
      <c r="DW56" s="661"/>
      <c r="DX56" s="662"/>
    </row>
    <row r="57" spans="2:128" ht="11.25" customHeight="1" x14ac:dyDescent="0.2">
      <c r="B57" s="225"/>
      <c r="C57" s="211"/>
      <c r="D57" s="211"/>
      <c r="E57" s="211"/>
      <c r="F57" s="211"/>
      <c r="G57" s="211"/>
      <c r="H57" s="211"/>
      <c r="I57" s="211"/>
      <c r="J57" s="211"/>
      <c r="K57" s="211"/>
      <c r="L57" s="211"/>
      <c r="M57" s="211"/>
      <c r="N57" s="211"/>
      <c r="O57" s="211"/>
      <c r="P57" s="211"/>
      <c r="Q57" s="211"/>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1"/>
      <c r="AQ57" s="663"/>
      <c r="AR57" s="663"/>
      <c r="AS57" s="663"/>
      <c r="AT57" s="663"/>
      <c r="AU57" s="663"/>
      <c r="AV57" s="663"/>
      <c r="AW57" s="663"/>
      <c r="AX57" s="663"/>
      <c r="AY57" s="663"/>
      <c r="AZ57" s="663"/>
      <c r="BA57" s="663"/>
      <c r="BB57" s="663"/>
      <c r="BC57" s="663"/>
      <c r="BD57" s="663"/>
      <c r="BE57" s="663"/>
      <c r="BF57" s="663"/>
      <c r="BG57" s="663"/>
      <c r="BH57" s="663"/>
      <c r="BI57" s="663"/>
      <c r="BJ57" s="663"/>
      <c r="BK57" s="663"/>
      <c r="BL57" s="663"/>
      <c r="BM57" s="663"/>
      <c r="BN57" s="663"/>
      <c r="BO57" s="663"/>
      <c r="BP57" s="663"/>
      <c r="BQ57" s="663"/>
      <c r="BR57" s="663"/>
      <c r="BS57" s="663"/>
      <c r="BT57" s="663"/>
      <c r="BU57" s="663"/>
      <c r="BV57" s="663"/>
      <c r="BW57" s="663"/>
      <c r="BY57" s="667"/>
      <c r="BZ57" s="668"/>
      <c r="CA57" s="645" t="s">
        <v>333</v>
      </c>
      <c r="CB57" s="646"/>
      <c r="CC57" s="646"/>
      <c r="CD57" s="646"/>
      <c r="CE57" s="646"/>
      <c r="CF57" s="646"/>
      <c r="CG57" s="646"/>
      <c r="CH57" s="646"/>
      <c r="CI57" s="646"/>
      <c r="CJ57" s="646"/>
      <c r="CK57" s="646"/>
      <c r="CL57" s="647"/>
      <c r="CM57" s="648">
        <v>41057922</v>
      </c>
      <c r="CN57" s="649"/>
      <c r="CO57" s="649"/>
      <c r="CP57" s="649"/>
      <c r="CQ57" s="649"/>
      <c r="CR57" s="649"/>
      <c r="CS57" s="649"/>
      <c r="CT57" s="650"/>
      <c r="CU57" s="651">
        <v>4.4000000000000004</v>
      </c>
      <c r="CV57" s="652"/>
      <c r="CW57" s="652"/>
      <c r="CX57" s="653"/>
      <c r="CY57" s="654">
        <v>9668394</v>
      </c>
      <c r="CZ57" s="655"/>
      <c r="DA57" s="655"/>
      <c r="DB57" s="655"/>
      <c r="DC57" s="655"/>
      <c r="DD57" s="655"/>
      <c r="DE57" s="655"/>
      <c r="DF57" s="656"/>
      <c r="DG57" s="657"/>
      <c r="DH57" s="658"/>
      <c r="DI57" s="658"/>
      <c r="DJ57" s="658"/>
      <c r="DK57" s="658"/>
      <c r="DL57" s="658"/>
      <c r="DM57" s="658"/>
      <c r="DN57" s="658"/>
      <c r="DO57" s="658"/>
      <c r="DP57" s="658"/>
      <c r="DQ57" s="659"/>
      <c r="DR57" s="660"/>
      <c r="DS57" s="661"/>
      <c r="DT57" s="661"/>
      <c r="DU57" s="661"/>
      <c r="DV57" s="661"/>
      <c r="DW57" s="661"/>
      <c r="DX57" s="662"/>
    </row>
    <row r="58" spans="2:128" ht="11.25" customHeight="1" x14ac:dyDescent="0.2">
      <c r="B58" s="226"/>
      <c r="AP58" s="221"/>
      <c r="AQ58" s="217"/>
      <c r="AR58" s="217"/>
      <c r="AS58" s="217"/>
      <c r="AT58" s="217"/>
      <c r="AU58" s="217"/>
      <c r="AV58" s="217"/>
      <c r="AW58" s="217"/>
      <c r="AX58" s="217"/>
      <c r="AY58" s="217"/>
      <c r="AZ58" s="626"/>
      <c r="BA58" s="626"/>
      <c r="BB58" s="626"/>
      <c r="BC58" s="626"/>
      <c r="BD58" s="217"/>
      <c r="BE58" s="217"/>
      <c r="BF58" s="217"/>
      <c r="BG58" s="217"/>
      <c r="BH58" s="217"/>
      <c r="BI58" s="217"/>
      <c r="BJ58" s="217"/>
      <c r="BK58" s="217"/>
      <c r="BL58" s="217"/>
      <c r="BM58" s="217"/>
      <c r="BN58" s="217"/>
      <c r="BO58" s="217"/>
      <c r="BP58" s="217"/>
      <c r="BQ58" s="217"/>
      <c r="BR58" s="217"/>
      <c r="BS58" s="626"/>
      <c r="BT58" s="626"/>
      <c r="BU58" s="626"/>
      <c r="BV58" s="626"/>
      <c r="BW58" s="626"/>
      <c r="BY58" s="667"/>
      <c r="BZ58" s="668"/>
      <c r="CA58" s="645" t="s">
        <v>334</v>
      </c>
      <c r="CB58" s="646"/>
      <c r="CC58" s="646"/>
      <c r="CD58" s="646"/>
      <c r="CE58" s="646"/>
      <c r="CF58" s="646"/>
      <c r="CG58" s="646"/>
      <c r="CH58" s="646"/>
      <c r="CI58" s="646"/>
      <c r="CJ58" s="646"/>
      <c r="CK58" s="646"/>
      <c r="CL58" s="647"/>
      <c r="CM58" s="648">
        <v>28559033</v>
      </c>
      <c r="CN58" s="649"/>
      <c r="CO58" s="649"/>
      <c r="CP58" s="649"/>
      <c r="CQ58" s="649"/>
      <c r="CR58" s="649"/>
      <c r="CS58" s="649"/>
      <c r="CT58" s="650"/>
      <c r="CU58" s="651">
        <v>3</v>
      </c>
      <c r="CV58" s="652"/>
      <c r="CW58" s="652"/>
      <c r="CX58" s="653"/>
      <c r="CY58" s="654">
        <v>1357486</v>
      </c>
      <c r="CZ58" s="655"/>
      <c r="DA58" s="655"/>
      <c r="DB58" s="655"/>
      <c r="DC58" s="655"/>
      <c r="DD58" s="655"/>
      <c r="DE58" s="655"/>
      <c r="DF58" s="656"/>
      <c r="DG58" s="657"/>
      <c r="DH58" s="658"/>
      <c r="DI58" s="658"/>
      <c r="DJ58" s="658"/>
      <c r="DK58" s="658"/>
      <c r="DL58" s="658"/>
      <c r="DM58" s="658"/>
      <c r="DN58" s="658"/>
      <c r="DO58" s="658"/>
      <c r="DP58" s="658"/>
      <c r="DQ58" s="659"/>
      <c r="DR58" s="660"/>
      <c r="DS58" s="661"/>
      <c r="DT58" s="661"/>
      <c r="DU58" s="661"/>
      <c r="DV58" s="661"/>
      <c r="DW58" s="661"/>
      <c r="DX58" s="662"/>
    </row>
    <row r="59" spans="2:128" ht="11.25" customHeight="1" x14ac:dyDescent="0.2">
      <c r="AP59" s="217"/>
      <c r="AQ59" s="221"/>
      <c r="AR59" s="221"/>
      <c r="AS59" s="221"/>
      <c r="AT59" s="221"/>
      <c r="AU59" s="221"/>
      <c r="AV59" s="221"/>
      <c r="AW59" s="221"/>
      <c r="AX59" s="221"/>
      <c r="AY59" s="217"/>
      <c r="AZ59" s="626"/>
      <c r="BA59" s="626"/>
      <c r="BB59" s="626"/>
      <c r="BC59" s="626"/>
      <c r="BD59" s="217"/>
      <c r="BE59" s="217"/>
      <c r="BF59" s="217"/>
      <c r="BG59" s="217"/>
      <c r="BH59" s="217"/>
      <c r="BI59" s="217"/>
      <c r="BJ59" s="217"/>
      <c r="BK59" s="217"/>
      <c r="BL59" s="217"/>
      <c r="BM59" s="217"/>
      <c r="BN59" s="217"/>
      <c r="BO59" s="217"/>
      <c r="BP59" s="217"/>
      <c r="BQ59" s="217"/>
      <c r="BR59" s="217"/>
      <c r="BS59" s="626"/>
      <c r="BT59" s="626"/>
      <c r="BU59" s="626"/>
      <c r="BV59" s="626"/>
      <c r="BW59" s="626"/>
      <c r="BY59" s="669"/>
      <c r="BZ59" s="670"/>
      <c r="CA59" s="645" t="s">
        <v>335</v>
      </c>
      <c r="CB59" s="646"/>
      <c r="CC59" s="646"/>
      <c r="CD59" s="646"/>
      <c r="CE59" s="646"/>
      <c r="CF59" s="646"/>
      <c r="CG59" s="646"/>
      <c r="CH59" s="646"/>
      <c r="CI59" s="646"/>
      <c r="CJ59" s="646"/>
      <c r="CK59" s="646"/>
      <c r="CL59" s="647"/>
      <c r="CM59" s="648" t="s">
        <v>118</v>
      </c>
      <c r="CN59" s="649"/>
      <c r="CO59" s="649"/>
      <c r="CP59" s="649"/>
      <c r="CQ59" s="649"/>
      <c r="CR59" s="649"/>
      <c r="CS59" s="649"/>
      <c r="CT59" s="650"/>
      <c r="CU59" s="651" t="s">
        <v>118</v>
      </c>
      <c r="CV59" s="652"/>
      <c r="CW59" s="652"/>
      <c r="CX59" s="653"/>
      <c r="CY59" s="654" t="s">
        <v>158</v>
      </c>
      <c r="CZ59" s="655"/>
      <c r="DA59" s="655"/>
      <c r="DB59" s="655"/>
      <c r="DC59" s="655"/>
      <c r="DD59" s="655"/>
      <c r="DE59" s="655"/>
      <c r="DF59" s="656"/>
      <c r="DG59" s="657"/>
      <c r="DH59" s="658"/>
      <c r="DI59" s="658"/>
      <c r="DJ59" s="658"/>
      <c r="DK59" s="658"/>
      <c r="DL59" s="658"/>
      <c r="DM59" s="658"/>
      <c r="DN59" s="658"/>
      <c r="DO59" s="658"/>
      <c r="DP59" s="658"/>
      <c r="DQ59" s="659"/>
      <c r="DR59" s="660"/>
      <c r="DS59" s="661"/>
      <c r="DT59" s="661"/>
      <c r="DU59" s="661"/>
      <c r="DV59" s="661"/>
      <c r="DW59" s="661"/>
      <c r="DX59" s="662"/>
    </row>
    <row r="60" spans="2:128" ht="11.25" customHeight="1" x14ac:dyDescent="0.2">
      <c r="AP60" s="217"/>
      <c r="AQ60" s="221"/>
      <c r="AR60" s="221"/>
      <c r="AS60" s="221"/>
      <c r="AT60" s="221"/>
      <c r="AU60" s="221"/>
      <c r="AV60" s="221"/>
      <c r="AW60" s="221"/>
      <c r="AX60" s="221"/>
      <c r="AY60" s="217"/>
      <c r="AZ60" s="626"/>
      <c r="BA60" s="626"/>
      <c r="BB60" s="626"/>
      <c r="BC60" s="626"/>
      <c r="BD60" s="217"/>
      <c r="BE60" s="217"/>
      <c r="BF60" s="217"/>
      <c r="BG60" s="217"/>
      <c r="BH60" s="217"/>
      <c r="BI60" s="217"/>
      <c r="BJ60" s="217"/>
      <c r="BK60" s="217"/>
      <c r="BL60" s="217"/>
      <c r="BM60" s="217"/>
      <c r="BN60" s="217"/>
      <c r="BO60" s="217"/>
      <c r="BP60" s="217"/>
      <c r="BQ60" s="217"/>
      <c r="BR60" s="217"/>
      <c r="BS60" s="626"/>
      <c r="BT60" s="626"/>
      <c r="BU60" s="626"/>
      <c r="BV60" s="626"/>
      <c r="BW60" s="626"/>
      <c r="BY60" s="627" t="s">
        <v>336</v>
      </c>
      <c r="BZ60" s="628"/>
      <c r="CA60" s="628"/>
      <c r="CB60" s="628"/>
      <c r="CC60" s="628"/>
      <c r="CD60" s="628"/>
      <c r="CE60" s="628"/>
      <c r="CF60" s="628"/>
      <c r="CG60" s="628"/>
      <c r="CH60" s="628"/>
      <c r="CI60" s="628"/>
      <c r="CJ60" s="628"/>
      <c r="CK60" s="628"/>
      <c r="CL60" s="629"/>
      <c r="CM60" s="630">
        <v>938507796</v>
      </c>
      <c r="CN60" s="631"/>
      <c r="CO60" s="631"/>
      <c r="CP60" s="631"/>
      <c r="CQ60" s="631"/>
      <c r="CR60" s="631"/>
      <c r="CS60" s="631"/>
      <c r="CT60" s="632"/>
      <c r="CU60" s="633">
        <v>100</v>
      </c>
      <c r="CV60" s="634"/>
      <c r="CW60" s="634"/>
      <c r="CX60" s="635"/>
      <c r="CY60" s="636">
        <v>660968251</v>
      </c>
      <c r="CZ60" s="637"/>
      <c r="DA60" s="637"/>
      <c r="DB60" s="637"/>
      <c r="DC60" s="637"/>
      <c r="DD60" s="637"/>
      <c r="DE60" s="637"/>
      <c r="DF60" s="638"/>
      <c r="DG60" s="639"/>
      <c r="DH60" s="640"/>
      <c r="DI60" s="640"/>
      <c r="DJ60" s="640"/>
      <c r="DK60" s="640"/>
      <c r="DL60" s="640"/>
      <c r="DM60" s="640"/>
      <c r="DN60" s="640"/>
      <c r="DO60" s="640"/>
      <c r="DP60" s="640"/>
      <c r="DQ60" s="641"/>
      <c r="DR60" s="642"/>
      <c r="DS60" s="643"/>
      <c r="DT60" s="643"/>
      <c r="DU60" s="643"/>
      <c r="DV60" s="643"/>
      <c r="DW60" s="643"/>
      <c r="DX60" s="644"/>
    </row>
    <row r="61" spans="2:128" ht="11.25" customHeight="1" x14ac:dyDescent="0.2">
      <c r="AP61" s="217"/>
      <c r="AQ61" s="221"/>
      <c r="AR61" s="221"/>
      <c r="AS61" s="221"/>
      <c r="AT61" s="221"/>
      <c r="AU61" s="221"/>
      <c r="AV61" s="221"/>
      <c r="AW61" s="221"/>
      <c r="AX61" s="221"/>
      <c r="AY61" s="217"/>
      <c r="AZ61" s="218"/>
      <c r="BA61" s="218"/>
      <c r="BB61" s="218"/>
      <c r="BC61" s="218"/>
      <c r="BD61" s="217"/>
      <c r="BE61" s="217"/>
      <c r="BF61" s="217"/>
      <c r="BG61" s="217"/>
      <c r="BH61" s="217"/>
      <c r="BI61" s="217"/>
      <c r="BJ61" s="217"/>
      <c r="BK61" s="217"/>
      <c r="BL61" s="217"/>
      <c r="BM61" s="217"/>
      <c r="BN61" s="217"/>
      <c r="BO61" s="217"/>
      <c r="BP61" s="217"/>
      <c r="BQ61" s="217"/>
      <c r="BR61" s="217"/>
      <c r="BS61" s="218"/>
      <c r="BT61" s="218"/>
      <c r="BU61" s="218"/>
      <c r="BV61" s="218"/>
      <c r="BW61" s="218"/>
    </row>
    <row r="62" spans="2:128" ht="11.25" customHeight="1" x14ac:dyDescent="0.2">
      <c r="AP62" s="217"/>
      <c r="AQ62" s="221"/>
      <c r="AR62" s="221"/>
      <c r="AS62" s="221"/>
      <c r="AT62" s="221"/>
      <c r="AU62" s="221"/>
      <c r="AV62" s="221"/>
      <c r="AW62" s="221"/>
      <c r="AX62" s="221"/>
      <c r="AY62" s="217"/>
      <c r="AZ62" s="218"/>
      <c r="BA62" s="218"/>
      <c r="BB62" s="218"/>
      <c r="BC62" s="218"/>
      <c r="BD62" s="227"/>
      <c r="BE62" s="227"/>
      <c r="BF62" s="227"/>
      <c r="BG62" s="227"/>
      <c r="BH62" s="227"/>
      <c r="BI62" s="227"/>
      <c r="BJ62" s="217"/>
      <c r="BK62" s="217"/>
      <c r="BL62" s="217"/>
      <c r="BM62" s="217"/>
      <c r="BN62" s="217"/>
      <c r="BO62" s="217"/>
      <c r="BP62" s="217"/>
      <c r="BQ62" s="217"/>
      <c r="BR62" s="217"/>
      <c r="BS62" s="218"/>
      <c r="BT62" s="218"/>
      <c r="BU62" s="218"/>
      <c r="BV62" s="218"/>
      <c r="BW62" s="218"/>
    </row>
    <row r="63" spans="2:128" ht="11.25" customHeight="1" x14ac:dyDescent="0.2">
      <c r="AP63" s="217"/>
      <c r="AQ63" s="217"/>
      <c r="AR63" s="217"/>
      <c r="AS63" s="217"/>
      <c r="AT63" s="217"/>
      <c r="AU63" s="217"/>
      <c r="AV63" s="217"/>
      <c r="AW63" s="217"/>
      <c r="AX63" s="217"/>
      <c r="AY63" s="217"/>
      <c r="AZ63" s="218"/>
      <c r="BA63" s="218"/>
      <c r="BB63" s="218"/>
      <c r="BC63" s="218"/>
      <c r="BD63" s="227"/>
      <c r="BE63" s="227"/>
      <c r="BF63" s="227"/>
      <c r="BG63" s="227"/>
      <c r="BH63" s="227"/>
      <c r="BI63" s="227"/>
      <c r="BJ63" s="217"/>
      <c r="BK63" s="217"/>
      <c r="BL63" s="217"/>
      <c r="BM63" s="217"/>
      <c r="BN63" s="217"/>
      <c r="BO63" s="217"/>
      <c r="BP63" s="217"/>
      <c r="BQ63" s="217"/>
      <c r="BR63" s="217"/>
      <c r="BS63" s="218"/>
      <c r="BT63" s="218"/>
      <c r="BU63" s="218"/>
      <c r="BV63" s="218"/>
      <c r="BW63" s="218"/>
    </row>
    <row r="64" spans="2:128" ht="11.25" customHeight="1" x14ac:dyDescent="0.2">
      <c r="AP64" s="217"/>
      <c r="AQ64" s="217"/>
      <c r="AR64" s="217"/>
      <c r="AS64" s="217"/>
      <c r="AT64" s="217"/>
      <c r="AU64" s="217"/>
      <c r="AV64" s="217"/>
      <c r="AW64" s="217"/>
      <c r="AX64" s="217"/>
      <c r="AY64" s="217"/>
      <c r="AZ64" s="218"/>
      <c r="BA64" s="218"/>
      <c r="BB64" s="218"/>
      <c r="BC64" s="218"/>
      <c r="BD64" s="227"/>
      <c r="BE64" s="227"/>
      <c r="BF64" s="227"/>
      <c r="BG64" s="227"/>
      <c r="BH64" s="227"/>
      <c r="BI64" s="227"/>
      <c r="BJ64" s="217"/>
      <c r="BK64" s="217"/>
      <c r="BL64" s="217"/>
      <c r="BM64" s="217"/>
      <c r="BN64" s="217"/>
      <c r="BO64" s="217"/>
      <c r="BP64" s="217"/>
      <c r="BQ64" s="217"/>
      <c r="BR64" s="217"/>
      <c r="BS64" s="218"/>
      <c r="BT64" s="218"/>
      <c r="BU64" s="218"/>
      <c r="BV64" s="218"/>
      <c r="BW64" s="218"/>
    </row>
    <row r="65" spans="42:75" ht="11.25" customHeight="1" x14ac:dyDescent="0.2">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row>
    <row r="66" spans="42:75" ht="11.25" customHeight="1" x14ac:dyDescent="0.2">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row>
    <row r="67" spans="42:75" ht="11.25" hidden="1" customHeight="1" x14ac:dyDescent="0.2">
      <c r="AP67" s="227"/>
      <c r="AQ67" s="227"/>
      <c r="AR67" s="227"/>
      <c r="AS67" s="227"/>
      <c r="AT67" s="228"/>
      <c r="AU67" s="217"/>
      <c r="AV67" s="217"/>
      <c r="AW67" s="217"/>
      <c r="AX67" s="217"/>
      <c r="AY67" s="217"/>
      <c r="AZ67" s="217"/>
      <c r="BA67" s="217"/>
      <c r="BB67" s="217"/>
      <c r="BC67" s="217"/>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7"/>
      <c r="AQ68" s="227"/>
      <c r="AR68" s="227"/>
      <c r="AS68" s="227"/>
      <c r="AT68" s="228"/>
      <c r="AU68" s="217"/>
      <c r="AV68" s="217"/>
      <c r="AW68" s="217"/>
      <c r="AX68" s="217"/>
      <c r="AY68" s="217"/>
      <c r="AZ68" s="217"/>
      <c r="BA68" s="217"/>
      <c r="BB68" s="217"/>
      <c r="BC68" s="217"/>
      <c r="BD68" s="219"/>
      <c r="BE68" s="219"/>
      <c r="BF68" s="219"/>
      <c r="BG68" s="219"/>
      <c r="BH68" s="219"/>
      <c r="BI68" s="219"/>
      <c r="BJ68" s="219"/>
      <c r="BK68" s="219"/>
      <c r="BL68" s="219"/>
      <c r="BM68" s="219"/>
      <c r="BN68" s="219"/>
      <c r="BO68" s="219"/>
      <c r="BP68" s="219"/>
      <c r="BQ68" s="219"/>
      <c r="BR68" s="219"/>
      <c r="BS68" s="219"/>
      <c r="BT68" s="219"/>
      <c r="BU68" s="219"/>
      <c r="BV68" s="219"/>
      <c r="BW68" s="219"/>
    </row>
    <row r="69" spans="42:75" ht="0" hidden="1" customHeight="1" x14ac:dyDescent="0.2">
      <c r="AP69" s="227"/>
      <c r="AQ69" s="227"/>
      <c r="AR69" s="227"/>
      <c r="AS69" s="227"/>
      <c r="AT69" s="228"/>
      <c r="AU69" s="217"/>
      <c r="AV69" s="217"/>
      <c r="AW69" s="217"/>
      <c r="AX69" s="217"/>
      <c r="AY69" s="217"/>
      <c r="AZ69" s="217"/>
      <c r="BA69" s="217"/>
      <c r="BB69" s="217"/>
      <c r="BC69" s="217"/>
      <c r="BD69" s="219"/>
      <c r="BE69" s="219"/>
      <c r="BF69" s="219"/>
      <c r="BG69" s="219"/>
      <c r="BH69" s="219"/>
      <c r="BI69" s="219"/>
      <c r="BJ69" s="219"/>
      <c r="BK69" s="219"/>
      <c r="BL69" s="219"/>
      <c r="BM69" s="219"/>
      <c r="BN69" s="219"/>
      <c r="BO69" s="219"/>
      <c r="BP69" s="219"/>
      <c r="BQ69" s="219"/>
      <c r="BR69" s="219"/>
      <c r="BS69" s="219"/>
      <c r="BT69" s="219"/>
      <c r="BU69" s="219"/>
      <c r="BV69" s="219"/>
      <c r="BW69" s="219"/>
    </row>
  </sheetData>
  <sheetProtection algorithmName="SHA-512" hashValue="vVYCWkZatOxqt+uc7kVjOaIkiOvHHhuWWoSu9GyLLGIl9SSTSIhD0iR67+hZYtpREtVZnNfCInlanb1IVvw09Q==" saltValue="UsfURSSBfG+LFu6PPICcf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76" customWidth="1"/>
    <col min="131" max="131" width="1.6328125" style="276" customWidth="1"/>
    <col min="132" max="16384" width="9" style="276" hidden="1"/>
  </cols>
  <sheetData>
    <row r="1" spans="1:131" s="234" customFormat="1" ht="11.25" customHeight="1" thickBot="1" x14ac:dyDescent="0.25">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1"/>
      <c r="DQ1" s="232"/>
      <c r="DR1" s="232"/>
      <c r="DS1" s="232"/>
      <c r="DT1" s="232"/>
      <c r="DU1" s="232"/>
      <c r="DV1" s="232"/>
      <c r="DW1" s="232"/>
      <c r="DX1" s="232"/>
      <c r="DY1" s="232"/>
      <c r="DZ1" s="232"/>
      <c r="EA1" s="233"/>
    </row>
    <row r="2" spans="1:131" s="238" customFormat="1" ht="26.25" customHeight="1" thickBot="1" x14ac:dyDescent="0.25">
      <c r="A2" s="235" t="s">
        <v>337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1159" t="s">
        <v>338</v>
      </c>
      <c r="DK2" s="1160"/>
      <c r="DL2" s="1160"/>
      <c r="DM2" s="1160"/>
      <c r="DN2" s="1160"/>
      <c r="DO2" s="1161"/>
      <c r="DP2" s="236"/>
      <c r="DQ2" s="1159" t="s">
        <v>339</v>
      </c>
      <c r="DR2" s="1160"/>
      <c r="DS2" s="1160"/>
      <c r="DT2" s="1160"/>
      <c r="DU2" s="1160"/>
      <c r="DV2" s="1160"/>
      <c r="DW2" s="1160"/>
      <c r="DX2" s="1160"/>
      <c r="DY2" s="1160"/>
      <c r="DZ2" s="1161"/>
      <c r="EA2" s="237"/>
    </row>
    <row r="3" spans="1:131" s="234" customFormat="1" ht="11.25" customHeight="1" x14ac:dyDescent="0.2">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3"/>
    </row>
    <row r="4" spans="1:131" s="242" customFormat="1" ht="26.25" customHeight="1" thickBot="1" x14ac:dyDescent="0.25">
      <c r="A4" s="1103" t="s">
        <v>340</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239"/>
      <c r="BA4" s="239"/>
      <c r="BB4" s="239"/>
      <c r="BC4" s="239"/>
      <c r="BD4" s="239"/>
      <c r="BE4" s="240"/>
      <c r="BF4" s="240"/>
      <c r="BG4" s="240"/>
      <c r="BH4" s="240"/>
      <c r="BI4" s="240"/>
      <c r="BJ4" s="240"/>
      <c r="BK4" s="240"/>
      <c r="BL4" s="240"/>
      <c r="BM4" s="240"/>
      <c r="BN4" s="240"/>
      <c r="BO4" s="240"/>
      <c r="BP4" s="240"/>
      <c r="BQ4" s="239" t="s">
        <v>341</v>
      </c>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41"/>
    </row>
    <row r="5" spans="1:131" s="242" customFormat="1" ht="26.25" customHeight="1" x14ac:dyDescent="0.2">
      <c r="A5" s="1029" t="s">
        <v>342</v>
      </c>
      <c r="B5" s="1030"/>
      <c r="C5" s="1030"/>
      <c r="D5" s="1030"/>
      <c r="E5" s="1030"/>
      <c r="F5" s="1030"/>
      <c r="G5" s="1030"/>
      <c r="H5" s="1030"/>
      <c r="I5" s="1030"/>
      <c r="J5" s="1030"/>
      <c r="K5" s="1030"/>
      <c r="L5" s="1030"/>
      <c r="M5" s="1030"/>
      <c r="N5" s="1030"/>
      <c r="O5" s="1030"/>
      <c r="P5" s="1031"/>
      <c r="Q5" s="1035" t="s">
        <v>343</v>
      </c>
      <c r="R5" s="1036"/>
      <c r="S5" s="1036"/>
      <c r="T5" s="1036"/>
      <c r="U5" s="1037"/>
      <c r="V5" s="1035" t="s">
        <v>344</v>
      </c>
      <c r="W5" s="1036"/>
      <c r="X5" s="1036"/>
      <c r="Y5" s="1036"/>
      <c r="Z5" s="1037"/>
      <c r="AA5" s="1035" t="s">
        <v>345</v>
      </c>
      <c r="AB5" s="1036"/>
      <c r="AC5" s="1036"/>
      <c r="AD5" s="1036"/>
      <c r="AE5" s="1036"/>
      <c r="AF5" s="1162" t="s">
        <v>346</v>
      </c>
      <c r="AG5" s="1036"/>
      <c r="AH5" s="1036"/>
      <c r="AI5" s="1036"/>
      <c r="AJ5" s="1051"/>
      <c r="AK5" s="1036" t="s">
        <v>347</v>
      </c>
      <c r="AL5" s="1036"/>
      <c r="AM5" s="1036"/>
      <c r="AN5" s="1036"/>
      <c r="AO5" s="1037"/>
      <c r="AP5" s="1035" t="s">
        <v>348</v>
      </c>
      <c r="AQ5" s="1036"/>
      <c r="AR5" s="1036"/>
      <c r="AS5" s="1036"/>
      <c r="AT5" s="1037"/>
      <c r="AU5" s="1035" t="s">
        <v>349</v>
      </c>
      <c r="AV5" s="1036"/>
      <c r="AW5" s="1036"/>
      <c r="AX5" s="1036"/>
      <c r="AY5" s="1051"/>
      <c r="AZ5" s="243"/>
      <c r="BA5" s="243"/>
      <c r="BB5" s="243"/>
      <c r="BC5" s="243"/>
      <c r="BD5" s="243"/>
      <c r="BE5" s="244"/>
      <c r="BF5" s="244"/>
      <c r="BG5" s="244"/>
      <c r="BH5" s="244"/>
      <c r="BI5" s="244"/>
      <c r="BJ5" s="244"/>
      <c r="BK5" s="244"/>
      <c r="BL5" s="244"/>
      <c r="BM5" s="244"/>
      <c r="BN5" s="244"/>
      <c r="BO5" s="244"/>
      <c r="BP5" s="244"/>
      <c r="BQ5" s="1029" t="s">
        <v>350</v>
      </c>
      <c r="BR5" s="1030"/>
      <c r="BS5" s="1030"/>
      <c r="BT5" s="1030"/>
      <c r="BU5" s="1030"/>
      <c r="BV5" s="1030"/>
      <c r="BW5" s="1030"/>
      <c r="BX5" s="1030"/>
      <c r="BY5" s="1030"/>
      <c r="BZ5" s="1030"/>
      <c r="CA5" s="1030"/>
      <c r="CB5" s="1030"/>
      <c r="CC5" s="1030"/>
      <c r="CD5" s="1030"/>
      <c r="CE5" s="1030"/>
      <c r="CF5" s="1030"/>
      <c r="CG5" s="1031"/>
      <c r="CH5" s="1035" t="s">
        <v>351</v>
      </c>
      <c r="CI5" s="1036"/>
      <c r="CJ5" s="1036"/>
      <c r="CK5" s="1036"/>
      <c r="CL5" s="1037"/>
      <c r="CM5" s="1035" t="s">
        <v>352</v>
      </c>
      <c r="CN5" s="1036"/>
      <c r="CO5" s="1036"/>
      <c r="CP5" s="1036"/>
      <c r="CQ5" s="1037"/>
      <c r="CR5" s="1035" t="s">
        <v>353</v>
      </c>
      <c r="CS5" s="1036"/>
      <c r="CT5" s="1036"/>
      <c r="CU5" s="1036"/>
      <c r="CV5" s="1037"/>
      <c r="CW5" s="1035" t="s">
        <v>354</v>
      </c>
      <c r="CX5" s="1036"/>
      <c r="CY5" s="1036"/>
      <c r="CZ5" s="1036"/>
      <c r="DA5" s="1037"/>
      <c r="DB5" s="1035" t="s">
        <v>355</v>
      </c>
      <c r="DC5" s="1036"/>
      <c r="DD5" s="1036"/>
      <c r="DE5" s="1036"/>
      <c r="DF5" s="1037"/>
      <c r="DG5" s="1147" t="s">
        <v>356</v>
      </c>
      <c r="DH5" s="1148"/>
      <c r="DI5" s="1148"/>
      <c r="DJ5" s="1148"/>
      <c r="DK5" s="1149"/>
      <c r="DL5" s="1147" t="s">
        <v>357</v>
      </c>
      <c r="DM5" s="1148"/>
      <c r="DN5" s="1148"/>
      <c r="DO5" s="1148"/>
      <c r="DP5" s="1149"/>
      <c r="DQ5" s="1035" t="s">
        <v>358</v>
      </c>
      <c r="DR5" s="1036"/>
      <c r="DS5" s="1036"/>
      <c r="DT5" s="1036"/>
      <c r="DU5" s="1037"/>
      <c r="DV5" s="1035" t="s">
        <v>349</v>
      </c>
      <c r="DW5" s="1036"/>
      <c r="DX5" s="1036"/>
      <c r="DY5" s="1036"/>
      <c r="DZ5" s="1051"/>
      <c r="EA5" s="241"/>
    </row>
    <row r="6" spans="1:131" s="242" customFormat="1" ht="26.25" customHeight="1" thickBot="1" x14ac:dyDescent="0.25">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63"/>
      <c r="AG6" s="1039"/>
      <c r="AH6" s="1039"/>
      <c r="AI6" s="1039"/>
      <c r="AJ6" s="1052"/>
      <c r="AK6" s="1039"/>
      <c r="AL6" s="1039"/>
      <c r="AM6" s="1039"/>
      <c r="AN6" s="1039"/>
      <c r="AO6" s="1040"/>
      <c r="AP6" s="1038"/>
      <c r="AQ6" s="1039"/>
      <c r="AR6" s="1039"/>
      <c r="AS6" s="1039"/>
      <c r="AT6" s="1040"/>
      <c r="AU6" s="1038"/>
      <c r="AV6" s="1039"/>
      <c r="AW6" s="1039"/>
      <c r="AX6" s="1039"/>
      <c r="AY6" s="1052"/>
      <c r="AZ6" s="239"/>
      <c r="BA6" s="239"/>
      <c r="BB6" s="239"/>
      <c r="BC6" s="239"/>
      <c r="BD6" s="239"/>
      <c r="BE6" s="240"/>
      <c r="BF6" s="240"/>
      <c r="BG6" s="240"/>
      <c r="BH6" s="240"/>
      <c r="BI6" s="240"/>
      <c r="BJ6" s="240"/>
      <c r="BK6" s="240"/>
      <c r="BL6" s="240"/>
      <c r="BM6" s="240"/>
      <c r="BN6" s="240"/>
      <c r="BO6" s="240"/>
      <c r="BP6" s="240"/>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50"/>
      <c r="DH6" s="1151"/>
      <c r="DI6" s="1151"/>
      <c r="DJ6" s="1151"/>
      <c r="DK6" s="1152"/>
      <c r="DL6" s="1150"/>
      <c r="DM6" s="1151"/>
      <c r="DN6" s="1151"/>
      <c r="DO6" s="1151"/>
      <c r="DP6" s="1152"/>
      <c r="DQ6" s="1038"/>
      <c r="DR6" s="1039"/>
      <c r="DS6" s="1039"/>
      <c r="DT6" s="1039"/>
      <c r="DU6" s="1040"/>
      <c r="DV6" s="1038"/>
      <c r="DW6" s="1039"/>
      <c r="DX6" s="1039"/>
      <c r="DY6" s="1039"/>
      <c r="DZ6" s="1052"/>
      <c r="EA6" s="241"/>
    </row>
    <row r="7" spans="1:131" s="242" customFormat="1" ht="26.25" customHeight="1" thickTop="1" x14ac:dyDescent="0.2">
      <c r="A7" s="245">
        <v>1</v>
      </c>
      <c r="B7" s="1090" t="s">
        <v>359</v>
      </c>
      <c r="C7" s="1091"/>
      <c r="D7" s="1091"/>
      <c r="E7" s="1091"/>
      <c r="F7" s="1091"/>
      <c r="G7" s="1091"/>
      <c r="H7" s="1091"/>
      <c r="I7" s="1091"/>
      <c r="J7" s="1091"/>
      <c r="K7" s="1091"/>
      <c r="L7" s="1091"/>
      <c r="M7" s="1091"/>
      <c r="N7" s="1091"/>
      <c r="O7" s="1091"/>
      <c r="P7" s="1092"/>
      <c r="Q7" s="1153">
        <v>1012533</v>
      </c>
      <c r="R7" s="1154"/>
      <c r="S7" s="1154"/>
      <c r="T7" s="1154"/>
      <c r="U7" s="1154"/>
      <c r="V7" s="1154">
        <v>993751</v>
      </c>
      <c r="W7" s="1154"/>
      <c r="X7" s="1154"/>
      <c r="Y7" s="1154"/>
      <c r="Z7" s="1154"/>
      <c r="AA7" s="1154">
        <v>18782</v>
      </c>
      <c r="AB7" s="1154"/>
      <c r="AC7" s="1154"/>
      <c r="AD7" s="1154"/>
      <c r="AE7" s="1155"/>
      <c r="AF7" s="1156">
        <v>4357</v>
      </c>
      <c r="AG7" s="1157"/>
      <c r="AH7" s="1157"/>
      <c r="AI7" s="1157"/>
      <c r="AJ7" s="1158"/>
      <c r="AK7" s="1140">
        <v>269</v>
      </c>
      <c r="AL7" s="1141"/>
      <c r="AM7" s="1141"/>
      <c r="AN7" s="1141"/>
      <c r="AO7" s="1141"/>
      <c r="AP7" s="1141">
        <v>2322720</v>
      </c>
      <c r="AQ7" s="1141"/>
      <c r="AR7" s="1141"/>
      <c r="AS7" s="1141"/>
      <c r="AT7" s="1141"/>
      <c r="AU7" s="1142"/>
      <c r="AV7" s="1142"/>
      <c r="AW7" s="1142"/>
      <c r="AX7" s="1142"/>
      <c r="AY7" s="1143"/>
      <c r="AZ7" s="239"/>
      <c r="BA7" s="239"/>
      <c r="BB7" s="239"/>
      <c r="BC7" s="239"/>
      <c r="BD7" s="239"/>
      <c r="BE7" s="240"/>
      <c r="BF7" s="240"/>
      <c r="BG7" s="240"/>
      <c r="BH7" s="240"/>
      <c r="BI7" s="240"/>
      <c r="BJ7" s="240"/>
      <c r="BK7" s="240"/>
      <c r="BL7" s="240"/>
      <c r="BM7" s="240"/>
      <c r="BN7" s="240"/>
      <c r="BO7" s="240"/>
      <c r="BP7" s="240"/>
      <c r="BQ7" s="246">
        <v>1</v>
      </c>
      <c r="BR7" s="247"/>
      <c r="BS7" s="1144" t="s">
        <v>561</v>
      </c>
      <c r="BT7" s="1145"/>
      <c r="BU7" s="1145"/>
      <c r="BV7" s="1145"/>
      <c r="BW7" s="1145"/>
      <c r="BX7" s="1145"/>
      <c r="BY7" s="1145"/>
      <c r="BZ7" s="1145"/>
      <c r="CA7" s="1145"/>
      <c r="CB7" s="1145"/>
      <c r="CC7" s="1145"/>
      <c r="CD7" s="1145"/>
      <c r="CE7" s="1145"/>
      <c r="CF7" s="1145"/>
      <c r="CG7" s="1146"/>
      <c r="CH7" s="1137">
        <v>0</v>
      </c>
      <c r="CI7" s="1138"/>
      <c r="CJ7" s="1138"/>
      <c r="CK7" s="1138"/>
      <c r="CL7" s="1139"/>
      <c r="CM7" s="1137">
        <v>1049</v>
      </c>
      <c r="CN7" s="1138"/>
      <c r="CO7" s="1138"/>
      <c r="CP7" s="1138"/>
      <c r="CQ7" s="1139"/>
      <c r="CR7" s="1137">
        <v>800</v>
      </c>
      <c r="CS7" s="1138"/>
      <c r="CT7" s="1138"/>
      <c r="CU7" s="1138"/>
      <c r="CV7" s="1139"/>
      <c r="CW7" s="1137" t="s">
        <v>495</v>
      </c>
      <c r="CX7" s="1138"/>
      <c r="CY7" s="1138"/>
      <c r="CZ7" s="1138"/>
      <c r="DA7" s="1139"/>
      <c r="DB7" s="1137" t="s">
        <v>495</v>
      </c>
      <c r="DC7" s="1138"/>
      <c r="DD7" s="1138"/>
      <c r="DE7" s="1138"/>
      <c r="DF7" s="1139"/>
      <c r="DG7" s="1137" t="s">
        <v>495</v>
      </c>
      <c r="DH7" s="1138"/>
      <c r="DI7" s="1138"/>
      <c r="DJ7" s="1138"/>
      <c r="DK7" s="1139"/>
      <c r="DL7" s="1137" t="s">
        <v>495</v>
      </c>
      <c r="DM7" s="1138"/>
      <c r="DN7" s="1138"/>
      <c r="DO7" s="1138"/>
      <c r="DP7" s="1139"/>
      <c r="DQ7" s="1137" t="s">
        <v>495</v>
      </c>
      <c r="DR7" s="1138"/>
      <c r="DS7" s="1138"/>
      <c r="DT7" s="1138"/>
      <c r="DU7" s="1139"/>
      <c r="DV7" s="1164"/>
      <c r="DW7" s="1165"/>
      <c r="DX7" s="1165"/>
      <c r="DY7" s="1165"/>
      <c r="DZ7" s="1166"/>
      <c r="EA7" s="241"/>
    </row>
    <row r="8" spans="1:131" s="242" customFormat="1" ht="26.25" customHeight="1" x14ac:dyDescent="0.2">
      <c r="A8" s="248">
        <v>2</v>
      </c>
      <c r="B8" s="1077" t="s">
        <v>360</v>
      </c>
      <c r="C8" s="1078"/>
      <c r="D8" s="1078"/>
      <c r="E8" s="1078"/>
      <c r="F8" s="1078"/>
      <c r="G8" s="1078"/>
      <c r="H8" s="1078"/>
      <c r="I8" s="1078"/>
      <c r="J8" s="1078"/>
      <c r="K8" s="1078"/>
      <c r="L8" s="1078"/>
      <c r="M8" s="1078"/>
      <c r="N8" s="1078"/>
      <c r="O8" s="1078"/>
      <c r="P8" s="1079"/>
      <c r="Q8" s="1084">
        <v>3787</v>
      </c>
      <c r="R8" s="1081"/>
      <c r="S8" s="1081"/>
      <c r="T8" s="1081"/>
      <c r="U8" s="1081"/>
      <c r="V8" s="1081">
        <v>3733</v>
      </c>
      <c r="W8" s="1081"/>
      <c r="X8" s="1081"/>
      <c r="Y8" s="1081"/>
      <c r="Z8" s="1081"/>
      <c r="AA8" s="1081">
        <v>54</v>
      </c>
      <c r="AB8" s="1081"/>
      <c r="AC8" s="1081"/>
      <c r="AD8" s="1081"/>
      <c r="AE8" s="1085"/>
      <c r="AF8" s="1132">
        <v>54</v>
      </c>
      <c r="AG8" s="1133"/>
      <c r="AH8" s="1133"/>
      <c r="AI8" s="1133"/>
      <c r="AJ8" s="1134"/>
      <c r="AK8" s="1135" t="s">
        <v>560</v>
      </c>
      <c r="AL8" s="1136"/>
      <c r="AM8" s="1136"/>
      <c r="AN8" s="1136"/>
      <c r="AO8" s="1136"/>
      <c r="AP8" s="1136" t="s">
        <v>560</v>
      </c>
      <c r="AQ8" s="1136"/>
      <c r="AR8" s="1136"/>
      <c r="AS8" s="1136"/>
      <c r="AT8" s="1136"/>
      <c r="AU8" s="1130"/>
      <c r="AV8" s="1130"/>
      <c r="AW8" s="1130"/>
      <c r="AX8" s="1130"/>
      <c r="AY8" s="1131"/>
      <c r="AZ8" s="239"/>
      <c r="BA8" s="239"/>
      <c r="BB8" s="239"/>
      <c r="BC8" s="239"/>
      <c r="BD8" s="239"/>
      <c r="BE8" s="240"/>
      <c r="BF8" s="240"/>
      <c r="BG8" s="240"/>
      <c r="BH8" s="240"/>
      <c r="BI8" s="240"/>
      <c r="BJ8" s="240"/>
      <c r="BK8" s="240"/>
      <c r="BL8" s="240"/>
      <c r="BM8" s="240"/>
      <c r="BN8" s="240"/>
      <c r="BO8" s="240"/>
      <c r="BP8" s="240"/>
      <c r="BQ8" s="249">
        <v>2</v>
      </c>
      <c r="BR8" s="250"/>
      <c r="BS8" s="1048" t="s">
        <v>562</v>
      </c>
      <c r="BT8" s="1049"/>
      <c r="BU8" s="1049"/>
      <c r="BV8" s="1049"/>
      <c r="BW8" s="1049"/>
      <c r="BX8" s="1049"/>
      <c r="BY8" s="1049"/>
      <c r="BZ8" s="1049"/>
      <c r="CA8" s="1049"/>
      <c r="CB8" s="1049"/>
      <c r="CC8" s="1049"/>
      <c r="CD8" s="1049"/>
      <c r="CE8" s="1049"/>
      <c r="CF8" s="1049"/>
      <c r="CG8" s="1050"/>
      <c r="CH8" s="1023">
        <v>-6</v>
      </c>
      <c r="CI8" s="1024"/>
      <c r="CJ8" s="1024"/>
      <c r="CK8" s="1024"/>
      <c r="CL8" s="1025"/>
      <c r="CM8" s="1023">
        <v>1161</v>
      </c>
      <c r="CN8" s="1024"/>
      <c r="CO8" s="1024"/>
      <c r="CP8" s="1024"/>
      <c r="CQ8" s="1025"/>
      <c r="CR8" s="1023">
        <v>748</v>
      </c>
      <c r="CS8" s="1024"/>
      <c r="CT8" s="1024"/>
      <c r="CU8" s="1024"/>
      <c r="CV8" s="1025"/>
      <c r="CW8" s="1023">
        <v>32</v>
      </c>
      <c r="CX8" s="1024"/>
      <c r="CY8" s="1024"/>
      <c r="CZ8" s="1024"/>
      <c r="DA8" s="1025"/>
      <c r="DB8" s="1023" t="s">
        <v>495</v>
      </c>
      <c r="DC8" s="1024"/>
      <c r="DD8" s="1024"/>
      <c r="DE8" s="1024"/>
      <c r="DF8" s="1025"/>
      <c r="DG8" s="1023" t="s">
        <v>495</v>
      </c>
      <c r="DH8" s="1024"/>
      <c r="DI8" s="1024"/>
      <c r="DJ8" s="1024"/>
      <c r="DK8" s="1025"/>
      <c r="DL8" s="1023" t="s">
        <v>495</v>
      </c>
      <c r="DM8" s="1024"/>
      <c r="DN8" s="1024"/>
      <c r="DO8" s="1024"/>
      <c r="DP8" s="1025"/>
      <c r="DQ8" s="1023" t="s">
        <v>495</v>
      </c>
      <c r="DR8" s="1024"/>
      <c r="DS8" s="1024"/>
      <c r="DT8" s="1024"/>
      <c r="DU8" s="1025"/>
      <c r="DV8" s="1026"/>
      <c r="DW8" s="1027"/>
      <c r="DX8" s="1027"/>
      <c r="DY8" s="1027"/>
      <c r="DZ8" s="1028"/>
      <c r="EA8" s="241"/>
    </row>
    <row r="9" spans="1:131" s="242" customFormat="1" ht="26.25" customHeight="1" x14ac:dyDescent="0.2">
      <c r="A9" s="248">
        <v>3</v>
      </c>
      <c r="B9" s="1077" t="s">
        <v>361</v>
      </c>
      <c r="C9" s="1078"/>
      <c r="D9" s="1078"/>
      <c r="E9" s="1078"/>
      <c r="F9" s="1078"/>
      <c r="G9" s="1078"/>
      <c r="H9" s="1078"/>
      <c r="I9" s="1078"/>
      <c r="J9" s="1078"/>
      <c r="K9" s="1078"/>
      <c r="L9" s="1078"/>
      <c r="M9" s="1078"/>
      <c r="N9" s="1078"/>
      <c r="O9" s="1078"/>
      <c r="P9" s="1079"/>
      <c r="Q9" s="1084">
        <v>574</v>
      </c>
      <c r="R9" s="1081"/>
      <c r="S9" s="1081"/>
      <c r="T9" s="1081"/>
      <c r="U9" s="1081"/>
      <c r="V9" s="1081">
        <v>565</v>
      </c>
      <c r="W9" s="1081"/>
      <c r="X9" s="1081"/>
      <c r="Y9" s="1081"/>
      <c r="Z9" s="1081"/>
      <c r="AA9" s="1081">
        <v>10</v>
      </c>
      <c r="AB9" s="1081"/>
      <c r="AC9" s="1081"/>
      <c r="AD9" s="1081"/>
      <c r="AE9" s="1085"/>
      <c r="AF9" s="1132">
        <v>10</v>
      </c>
      <c r="AG9" s="1133"/>
      <c r="AH9" s="1133"/>
      <c r="AI9" s="1133"/>
      <c r="AJ9" s="1134"/>
      <c r="AK9" s="1135" t="s">
        <v>560</v>
      </c>
      <c r="AL9" s="1136"/>
      <c r="AM9" s="1136"/>
      <c r="AN9" s="1136"/>
      <c r="AO9" s="1136"/>
      <c r="AP9" s="1136" t="s">
        <v>560</v>
      </c>
      <c r="AQ9" s="1136"/>
      <c r="AR9" s="1136"/>
      <c r="AS9" s="1136"/>
      <c r="AT9" s="1136"/>
      <c r="AU9" s="1130"/>
      <c r="AV9" s="1130"/>
      <c r="AW9" s="1130"/>
      <c r="AX9" s="1130"/>
      <c r="AY9" s="1131"/>
      <c r="AZ9" s="239"/>
      <c r="BA9" s="239"/>
      <c r="BB9" s="239"/>
      <c r="BC9" s="239"/>
      <c r="BD9" s="239"/>
      <c r="BE9" s="240"/>
      <c r="BF9" s="240"/>
      <c r="BG9" s="240"/>
      <c r="BH9" s="240"/>
      <c r="BI9" s="240"/>
      <c r="BJ9" s="240"/>
      <c r="BK9" s="240"/>
      <c r="BL9" s="240"/>
      <c r="BM9" s="240"/>
      <c r="BN9" s="240"/>
      <c r="BO9" s="240"/>
      <c r="BP9" s="240"/>
      <c r="BQ9" s="249">
        <v>3</v>
      </c>
      <c r="BR9" s="250"/>
      <c r="BS9" s="1048" t="s">
        <v>563</v>
      </c>
      <c r="BT9" s="1049"/>
      <c r="BU9" s="1049"/>
      <c r="BV9" s="1049"/>
      <c r="BW9" s="1049"/>
      <c r="BX9" s="1049"/>
      <c r="BY9" s="1049"/>
      <c r="BZ9" s="1049"/>
      <c r="CA9" s="1049"/>
      <c r="CB9" s="1049"/>
      <c r="CC9" s="1049"/>
      <c r="CD9" s="1049"/>
      <c r="CE9" s="1049"/>
      <c r="CF9" s="1049"/>
      <c r="CG9" s="1050"/>
      <c r="CH9" s="1023">
        <v>2</v>
      </c>
      <c r="CI9" s="1024"/>
      <c r="CJ9" s="1024"/>
      <c r="CK9" s="1024"/>
      <c r="CL9" s="1025"/>
      <c r="CM9" s="1023">
        <v>535</v>
      </c>
      <c r="CN9" s="1024"/>
      <c r="CO9" s="1024"/>
      <c r="CP9" s="1024"/>
      <c r="CQ9" s="1025"/>
      <c r="CR9" s="1023">
        <v>440</v>
      </c>
      <c r="CS9" s="1024"/>
      <c r="CT9" s="1024"/>
      <c r="CU9" s="1024"/>
      <c r="CV9" s="1025"/>
      <c r="CW9" s="1023" t="s">
        <v>495</v>
      </c>
      <c r="CX9" s="1024"/>
      <c r="CY9" s="1024"/>
      <c r="CZ9" s="1024"/>
      <c r="DA9" s="1025"/>
      <c r="DB9" s="1023" t="s">
        <v>495</v>
      </c>
      <c r="DC9" s="1024"/>
      <c r="DD9" s="1024"/>
      <c r="DE9" s="1024"/>
      <c r="DF9" s="1025"/>
      <c r="DG9" s="1023" t="s">
        <v>495</v>
      </c>
      <c r="DH9" s="1024"/>
      <c r="DI9" s="1024"/>
      <c r="DJ9" s="1024"/>
      <c r="DK9" s="1025"/>
      <c r="DL9" s="1023" t="s">
        <v>495</v>
      </c>
      <c r="DM9" s="1024"/>
      <c r="DN9" s="1024"/>
      <c r="DO9" s="1024"/>
      <c r="DP9" s="1025"/>
      <c r="DQ9" s="1023" t="s">
        <v>495</v>
      </c>
      <c r="DR9" s="1024"/>
      <c r="DS9" s="1024"/>
      <c r="DT9" s="1024"/>
      <c r="DU9" s="1025"/>
      <c r="DV9" s="1026"/>
      <c r="DW9" s="1027"/>
      <c r="DX9" s="1027"/>
      <c r="DY9" s="1027"/>
      <c r="DZ9" s="1028"/>
      <c r="EA9" s="241"/>
    </row>
    <row r="10" spans="1:131" s="242" customFormat="1" ht="26.25" customHeight="1" x14ac:dyDescent="0.2">
      <c r="A10" s="248">
        <v>4</v>
      </c>
      <c r="B10" s="1077" t="s">
        <v>362</v>
      </c>
      <c r="C10" s="1078"/>
      <c r="D10" s="1078"/>
      <c r="E10" s="1078"/>
      <c r="F10" s="1078"/>
      <c r="G10" s="1078"/>
      <c r="H10" s="1078"/>
      <c r="I10" s="1078"/>
      <c r="J10" s="1078"/>
      <c r="K10" s="1078"/>
      <c r="L10" s="1078"/>
      <c r="M10" s="1078"/>
      <c r="N10" s="1078"/>
      <c r="O10" s="1078"/>
      <c r="P10" s="1079"/>
      <c r="Q10" s="1084" t="s">
        <v>495</v>
      </c>
      <c r="R10" s="1081"/>
      <c r="S10" s="1081"/>
      <c r="T10" s="1081"/>
      <c r="U10" s="1081"/>
      <c r="V10" s="1081" t="s">
        <v>495</v>
      </c>
      <c r="W10" s="1081"/>
      <c r="X10" s="1081"/>
      <c r="Y10" s="1081"/>
      <c r="Z10" s="1081"/>
      <c r="AA10" s="1081" t="s">
        <v>495</v>
      </c>
      <c r="AB10" s="1081"/>
      <c r="AC10" s="1081"/>
      <c r="AD10" s="1081"/>
      <c r="AE10" s="1085"/>
      <c r="AF10" s="1132" t="s">
        <v>118</v>
      </c>
      <c r="AG10" s="1133"/>
      <c r="AH10" s="1133"/>
      <c r="AI10" s="1133"/>
      <c r="AJ10" s="1134"/>
      <c r="AK10" s="1135" t="s">
        <v>560</v>
      </c>
      <c r="AL10" s="1136"/>
      <c r="AM10" s="1136"/>
      <c r="AN10" s="1136"/>
      <c r="AO10" s="1136"/>
      <c r="AP10" s="1136" t="s">
        <v>560</v>
      </c>
      <c r="AQ10" s="1136"/>
      <c r="AR10" s="1136"/>
      <c r="AS10" s="1136"/>
      <c r="AT10" s="1136"/>
      <c r="AU10" s="1130"/>
      <c r="AV10" s="1130"/>
      <c r="AW10" s="1130"/>
      <c r="AX10" s="1130"/>
      <c r="AY10" s="1131"/>
      <c r="AZ10" s="239"/>
      <c r="BA10" s="239"/>
      <c r="BB10" s="239"/>
      <c r="BC10" s="239"/>
      <c r="BD10" s="239"/>
      <c r="BE10" s="240"/>
      <c r="BF10" s="240"/>
      <c r="BG10" s="240"/>
      <c r="BH10" s="240"/>
      <c r="BI10" s="240"/>
      <c r="BJ10" s="240"/>
      <c r="BK10" s="240"/>
      <c r="BL10" s="240"/>
      <c r="BM10" s="240"/>
      <c r="BN10" s="240"/>
      <c r="BO10" s="240"/>
      <c r="BP10" s="240"/>
      <c r="BQ10" s="249">
        <v>4</v>
      </c>
      <c r="BR10" s="250"/>
      <c r="BS10" s="1048" t="s">
        <v>564</v>
      </c>
      <c r="BT10" s="1049"/>
      <c r="BU10" s="1049"/>
      <c r="BV10" s="1049"/>
      <c r="BW10" s="1049"/>
      <c r="BX10" s="1049"/>
      <c r="BY10" s="1049"/>
      <c r="BZ10" s="1049"/>
      <c r="CA10" s="1049"/>
      <c r="CB10" s="1049"/>
      <c r="CC10" s="1049"/>
      <c r="CD10" s="1049"/>
      <c r="CE10" s="1049"/>
      <c r="CF10" s="1049"/>
      <c r="CG10" s="1050"/>
      <c r="CH10" s="1023">
        <v>-5</v>
      </c>
      <c r="CI10" s="1024"/>
      <c r="CJ10" s="1024"/>
      <c r="CK10" s="1024"/>
      <c r="CL10" s="1025"/>
      <c r="CM10" s="1023">
        <v>84</v>
      </c>
      <c r="CN10" s="1024"/>
      <c r="CO10" s="1024"/>
      <c r="CP10" s="1024"/>
      <c r="CQ10" s="1025"/>
      <c r="CR10" s="1023">
        <v>30</v>
      </c>
      <c r="CS10" s="1024"/>
      <c r="CT10" s="1024"/>
      <c r="CU10" s="1024"/>
      <c r="CV10" s="1025"/>
      <c r="CW10" s="1023">
        <v>37</v>
      </c>
      <c r="CX10" s="1024"/>
      <c r="CY10" s="1024"/>
      <c r="CZ10" s="1024"/>
      <c r="DA10" s="1025"/>
      <c r="DB10" s="1023" t="s">
        <v>495</v>
      </c>
      <c r="DC10" s="1024"/>
      <c r="DD10" s="1024"/>
      <c r="DE10" s="1024"/>
      <c r="DF10" s="1025"/>
      <c r="DG10" s="1023" t="s">
        <v>495</v>
      </c>
      <c r="DH10" s="1024"/>
      <c r="DI10" s="1024"/>
      <c r="DJ10" s="1024"/>
      <c r="DK10" s="1025"/>
      <c r="DL10" s="1023" t="s">
        <v>495</v>
      </c>
      <c r="DM10" s="1024"/>
      <c r="DN10" s="1024"/>
      <c r="DO10" s="1024"/>
      <c r="DP10" s="1025"/>
      <c r="DQ10" s="1023" t="s">
        <v>495</v>
      </c>
      <c r="DR10" s="1024"/>
      <c r="DS10" s="1024"/>
      <c r="DT10" s="1024"/>
      <c r="DU10" s="1025"/>
      <c r="DV10" s="1026"/>
      <c r="DW10" s="1027"/>
      <c r="DX10" s="1027"/>
      <c r="DY10" s="1027"/>
      <c r="DZ10" s="1028"/>
      <c r="EA10" s="241"/>
    </row>
    <row r="11" spans="1:131" s="242" customFormat="1" ht="26.25" customHeight="1" x14ac:dyDescent="0.2">
      <c r="A11" s="248">
        <v>5</v>
      </c>
      <c r="B11" s="1077" t="s">
        <v>363</v>
      </c>
      <c r="C11" s="1078"/>
      <c r="D11" s="1078"/>
      <c r="E11" s="1078"/>
      <c r="F11" s="1078"/>
      <c r="G11" s="1078"/>
      <c r="H11" s="1078"/>
      <c r="I11" s="1078"/>
      <c r="J11" s="1078"/>
      <c r="K11" s="1078"/>
      <c r="L11" s="1078"/>
      <c r="M11" s="1078"/>
      <c r="N11" s="1078"/>
      <c r="O11" s="1078"/>
      <c r="P11" s="1079"/>
      <c r="Q11" s="1084">
        <v>777</v>
      </c>
      <c r="R11" s="1081"/>
      <c r="S11" s="1081"/>
      <c r="T11" s="1081"/>
      <c r="U11" s="1081"/>
      <c r="V11" s="1081">
        <v>293</v>
      </c>
      <c r="W11" s="1081"/>
      <c r="X11" s="1081"/>
      <c r="Y11" s="1081"/>
      <c r="Z11" s="1081"/>
      <c r="AA11" s="1081">
        <v>484</v>
      </c>
      <c r="AB11" s="1081"/>
      <c r="AC11" s="1081"/>
      <c r="AD11" s="1081"/>
      <c r="AE11" s="1085"/>
      <c r="AF11" s="1132" t="s">
        <v>118</v>
      </c>
      <c r="AG11" s="1133"/>
      <c r="AH11" s="1133"/>
      <c r="AI11" s="1133"/>
      <c r="AJ11" s="1134"/>
      <c r="AK11" s="1135">
        <v>2</v>
      </c>
      <c r="AL11" s="1136"/>
      <c r="AM11" s="1136"/>
      <c r="AN11" s="1136"/>
      <c r="AO11" s="1136"/>
      <c r="AP11" s="1136">
        <v>1118</v>
      </c>
      <c r="AQ11" s="1136"/>
      <c r="AR11" s="1136"/>
      <c r="AS11" s="1136"/>
      <c r="AT11" s="1136"/>
      <c r="AU11" s="1130"/>
      <c r="AV11" s="1130"/>
      <c r="AW11" s="1130"/>
      <c r="AX11" s="1130"/>
      <c r="AY11" s="1131"/>
      <c r="AZ11" s="239"/>
      <c r="BA11" s="239"/>
      <c r="BB11" s="239"/>
      <c r="BC11" s="239"/>
      <c r="BD11" s="239"/>
      <c r="BE11" s="240"/>
      <c r="BF11" s="240"/>
      <c r="BG11" s="240"/>
      <c r="BH11" s="240"/>
      <c r="BI11" s="240"/>
      <c r="BJ11" s="240"/>
      <c r="BK11" s="240"/>
      <c r="BL11" s="240"/>
      <c r="BM11" s="240"/>
      <c r="BN11" s="240"/>
      <c r="BO11" s="240"/>
      <c r="BP11" s="240"/>
      <c r="BQ11" s="249">
        <v>5</v>
      </c>
      <c r="BR11" s="250"/>
      <c r="BS11" s="1048" t="s">
        <v>565</v>
      </c>
      <c r="BT11" s="1049"/>
      <c r="BU11" s="1049"/>
      <c r="BV11" s="1049"/>
      <c r="BW11" s="1049"/>
      <c r="BX11" s="1049"/>
      <c r="BY11" s="1049"/>
      <c r="BZ11" s="1049"/>
      <c r="CA11" s="1049"/>
      <c r="CB11" s="1049"/>
      <c r="CC11" s="1049"/>
      <c r="CD11" s="1049"/>
      <c r="CE11" s="1049"/>
      <c r="CF11" s="1049"/>
      <c r="CG11" s="1050"/>
      <c r="CH11" s="1023">
        <v>4</v>
      </c>
      <c r="CI11" s="1024"/>
      <c r="CJ11" s="1024"/>
      <c r="CK11" s="1024"/>
      <c r="CL11" s="1025"/>
      <c r="CM11" s="1023">
        <v>22</v>
      </c>
      <c r="CN11" s="1024"/>
      <c r="CO11" s="1024"/>
      <c r="CP11" s="1024"/>
      <c r="CQ11" s="1025"/>
      <c r="CR11" s="1023">
        <v>5</v>
      </c>
      <c r="CS11" s="1024"/>
      <c r="CT11" s="1024"/>
      <c r="CU11" s="1024"/>
      <c r="CV11" s="1025"/>
      <c r="CW11" s="1023" t="s">
        <v>495</v>
      </c>
      <c r="CX11" s="1024"/>
      <c r="CY11" s="1024"/>
      <c r="CZ11" s="1024"/>
      <c r="DA11" s="1025"/>
      <c r="DB11" s="1023" t="s">
        <v>495</v>
      </c>
      <c r="DC11" s="1024"/>
      <c r="DD11" s="1024"/>
      <c r="DE11" s="1024"/>
      <c r="DF11" s="1025"/>
      <c r="DG11" s="1023" t="s">
        <v>495</v>
      </c>
      <c r="DH11" s="1024"/>
      <c r="DI11" s="1024"/>
      <c r="DJ11" s="1024"/>
      <c r="DK11" s="1025"/>
      <c r="DL11" s="1023" t="s">
        <v>495</v>
      </c>
      <c r="DM11" s="1024"/>
      <c r="DN11" s="1024"/>
      <c r="DO11" s="1024"/>
      <c r="DP11" s="1025"/>
      <c r="DQ11" s="1023" t="s">
        <v>495</v>
      </c>
      <c r="DR11" s="1024"/>
      <c r="DS11" s="1024"/>
      <c r="DT11" s="1024"/>
      <c r="DU11" s="1025"/>
      <c r="DV11" s="1026"/>
      <c r="DW11" s="1027"/>
      <c r="DX11" s="1027"/>
      <c r="DY11" s="1027"/>
      <c r="DZ11" s="1028"/>
      <c r="EA11" s="241"/>
    </row>
    <row r="12" spans="1:131" s="242" customFormat="1" ht="26.25" customHeight="1" x14ac:dyDescent="0.2">
      <c r="A12" s="248">
        <v>6</v>
      </c>
      <c r="B12" s="1077" t="s">
        <v>364</v>
      </c>
      <c r="C12" s="1078"/>
      <c r="D12" s="1078"/>
      <c r="E12" s="1078"/>
      <c r="F12" s="1078"/>
      <c r="G12" s="1078"/>
      <c r="H12" s="1078"/>
      <c r="I12" s="1078"/>
      <c r="J12" s="1078"/>
      <c r="K12" s="1078"/>
      <c r="L12" s="1078"/>
      <c r="M12" s="1078"/>
      <c r="N12" s="1078"/>
      <c r="O12" s="1078"/>
      <c r="P12" s="1079"/>
      <c r="Q12" s="1084">
        <v>1910</v>
      </c>
      <c r="R12" s="1081"/>
      <c r="S12" s="1081"/>
      <c r="T12" s="1081"/>
      <c r="U12" s="1081"/>
      <c r="V12" s="1081">
        <v>818</v>
      </c>
      <c r="W12" s="1081"/>
      <c r="X12" s="1081"/>
      <c r="Y12" s="1081"/>
      <c r="Z12" s="1081"/>
      <c r="AA12" s="1081">
        <v>1092</v>
      </c>
      <c r="AB12" s="1081"/>
      <c r="AC12" s="1081"/>
      <c r="AD12" s="1081"/>
      <c r="AE12" s="1085"/>
      <c r="AF12" s="1132" t="s">
        <v>118</v>
      </c>
      <c r="AG12" s="1133"/>
      <c r="AH12" s="1133"/>
      <c r="AI12" s="1133"/>
      <c r="AJ12" s="1134"/>
      <c r="AK12" s="1135">
        <v>24</v>
      </c>
      <c r="AL12" s="1136"/>
      <c r="AM12" s="1136"/>
      <c r="AN12" s="1136"/>
      <c r="AO12" s="1136"/>
      <c r="AP12" s="1136">
        <v>11203</v>
      </c>
      <c r="AQ12" s="1136"/>
      <c r="AR12" s="1136"/>
      <c r="AS12" s="1136"/>
      <c r="AT12" s="1136"/>
      <c r="AU12" s="1130"/>
      <c r="AV12" s="1130"/>
      <c r="AW12" s="1130"/>
      <c r="AX12" s="1130"/>
      <c r="AY12" s="1131"/>
      <c r="AZ12" s="239"/>
      <c r="BA12" s="239"/>
      <c r="BB12" s="239"/>
      <c r="BC12" s="239"/>
      <c r="BD12" s="239"/>
      <c r="BE12" s="240"/>
      <c r="BF12" s="240"/>
      <c r="BG12" s="240"/>
      <c r="BH12" s="240"/>
      <c r="BI12" s="240"/>
      <c r="BJ12" s="240"/>
      <c r="BK12" s="240"/>
      <c r="BL12" s="240"/>
      <c r="BM12" s="240"/>
      <c r="BN12" s="240"/>
      <c r="BO12" s="240"/>
      <c r="BP12" s="240"/>
      <c r="BQ12" s="249">
        <v>6</v>
      </c>
      <c r="BR12" s="250"/>
      <c r="BS12" s="1048" t="s">
        <v>566</v>
      </c>
      <c r="BT12" s="1049"/>
      <c r="BU12" s="1049"/>
      <c r="BV12" s="1049"/>
      <c r="BW12" s="1049"/>
      <c r="BX12" s="1049"/>
      <c r="BY12" s="1049"/>
      <c r="BZ12" s="1049"/>
      <c r="CA12" s="1049"/>
      <c r="CB12" s="1049"/>
      <c r="CC12" s="1049"/>
      <c r="CD12" s="1049"/>
      <c r="CE12" s="1049"/>
      <c r="CF12" s="1049"/>
      <c r="CG12" s="1050"/>
      <c r="CH12" s="1023">
        <v>6</v>
      </c>
      <c r="CI12" s="1024"/>
      <c r="CJ12" s="1024"/>
      <c r="CK12" s="1024"/>
      <c r="CL12" s="1025"/>
      <c r="CM12" s="1023">
        <v>69</v>
      </c>
      <c r="CN12" s="1024"/>
      <c r="CO12" s="1024"/>
      <c r="CP12" s="1024"/>
      <c r="CQ12" s="1025"/>
      <c r="CR12" s="1023">
        <v>14</v>
      </c>
      <c r="CS12" s="1024"/>
      <c r="CT12" s="1024"/>
      <c r="CU12" s="1024"/>
      <c r="CV12" s="1025"/>
      <c r="CW12" s="1023" t="s">
        <v>495</v>
      </c>
      <c r="CX12" s="1024"/>
      <c r="CY12" s="1024"/>
      <c r="CZ12" s="1024"/>
      <c r="DA12" s="1025"/>
      <c r="DB12" s="1023" t="s">
        <v>495</v>
      </c>
      <c r="DC12" s="1024"/>
      <c r="DD12" s="1024"/>
      <c r="DE12" s="1024"/>
      <c r="DF12" s="1025"/>
      <c r="DG12" s="1023" t="s">
        <v>495</v>
      </c>
      <c r="DH12" s="1024"/>
      <c r="DI12" s="1024"/>
      <c r="DJ12" s="1024"/>
      <c r="DK12" s="1025"/>
      <c r="DL12" s="1023" t="s">
        <v>495</v>
      </c>
      <c r="DM12" s="1024"/>
      <c r="DN12" s="1024"/>
      <c r="DO12" s="1024"/>
      <c r="DP12" s="1025"/>
      <c r="DQ12" s="1023" t="s">
        <v>495</v>
      </c>
      <c r="DR12" s="1024"/>
      <c r="DS12" s="1024"/>
      <c r="DT12" s="1024"/>
      <c r="DU12" s="1025"/>
      <c r="DV12" s="1026"/>
      <c r="DW12" s="1027"/>
      <c r="DX12" s="1027"/>
      <c r="DY12" s="1027"/>
      <c r="DZ12" s="1028"/>
      <c r="EA12" s="241"/>
    </row>
    <row r="13" spans="1:131" s="242" customFormat="1" ht="26.25" customHeight="1" x14ac:dyDescent="0.2">
      <c r="A13" s="248">
        <v>7</v>
      </c>
      <c r="B13" s="1077" t="s">
        <v>365</v>
      </c>
      <c r="C13" s="1078"/>
      <c r="D13" s="1078"/>
      <c r="E13" s="1078"/>
      <c r="F13" s="1078"/>
      <c r="G13" s="1078"/>
      <c r="H13" s="1078"/>
      <c r="I13" s="1078"/>
      <c r="J13" s="1078"/>
      <c r="K13" s="1078"/>
      <c r="L13" s="1078"/>
      <c r="M13" s="1078"/>
      <c r="N13" s="1078"/>
      <c r="O13" s="1078"/>
      <c r="P13" s="1079"/>
      <c r="Q13" s="1084">
        <v>98</v>
      </c>
      <c r="R13" s="1081"/>
      <c r="S13" s="1081"/>
      <c r="T13" s="1081"/>
      <c r="U13" s="1081"/>
      <c r="V13" s="1081">
        <v>8</v>
      </c>
      <c r="W13" s="1081"/>
      <c r="X13" s="1081"/>
      <c r="Y13" s="1081"/>
      <c r="Z13" s="1081"/>
      <c r="AA13" s="1081">
        <v>89</v>
      </c>
      <c r="AB13" s="1081"/>
      <c r="AC13" s="1081"/>
      <c r="AD13" s="1081"/>
      <c r="AE13" s="1085"/>
      <c r="AF13" s="1132" t="s">
        <v>366</v>
      </c>
      <c r="AG13" s="1133"/>
      <c r="AH13" s="1133"/>
      <c r="AI13" s="1133"/>
      <c r="AJ13" s="1134"/>
      <c r="AK13" s="1135">
        <v>0</v>
      </c>
      <c r="AL13" s="1136"/>
      <c r="AM13" s="1136"/>
      <c r="AN13" s="1136"/>
      <c r="AO13" s="1136"/>
      <c r="AP13" s="1136">
        <v>7</v>
      </c>
      <c r="AQ13" s="1136"/>
      <c r="AR13" s="1136"/>
      <c r="AS13" s="1136"/>
      <c r="AT13" s="1136"/>
      <c r="AU13" s="1130"/>
      <c r="AV13" s="1130"/>
      <c r="AW13" s="1130"/>
      <c r="AX13" s="1130"/>
      <c r="AY13" s="1131"/>
      <c r="AZ13" s="239"/>
      <c r="BA13" s="239"/>
      <c r="BB13" s="239"/>
      <c r="BC13" s="239"/>
      <c r="BD13" s="239"/>
      <c r="BE13" s="240"/>
      <c r="BF13" s="240"/>
      <c r="BG13" s="240"/>
      <c r="BH13" s="240"/>
      <c r="BI13" s="240"/>
      <c r="BJ13" s="240"/>
      <c r="BK13" s="240"/>
      <c r="BL13" s="240"/>
      <c r="BM13" s="240"/>
      <c r="BN13" s="240"/>
      <c r="BO13" s="240"/>
      <c r="BP13" s="240"/>
      <c r="BQ13" s="249">
        <v>7</v>
      </c>
      <c r="BR13" s="250"/>
      <c r="BS13" s="1048" t="s">
        <v>567</v>
      </c>
      <c r="BT13" s="1049"/>
      <c r="BU13" s="1049"/>
      <c r="BV13" s="1049"/>
      <c r="BW13" s="1049"/>
      <c r="BX13" s="1049"/>
      <c r="BY13" s="1049"/>
      <c r="BZ13" s="1049"/>
      <c r="CA13" s="1049"/>
      <c r="CB13" s="1049"/>
      <c r="CC13" s="1049"/>
      <c r="CD13" s="1049"/>
      <c r="CE13" s="1049"/>
      <c r="CF13" s="1049"/>
      <c r="CG13" s="1050"/>
      <c r="CH13" s="1023">
        <v>-353</v>
      </c>
      <c r="CI13" s="1024"/>
      <c r="CJ13" s="1024"/>
      <c r="CK13" s="1024"/>
      <c r="CL13" s="1025"/>
      <c r="CM13" s="1023">
        <v>3941</v>
      </c>
      <c r="CN13" s="1024"/>
      <c r="CO13" s="1024"/>
      <c r="CP13" s="1024"/>
      <c r="CQ13" s="1025"/>
      <c r="CR13" s="1023">
        <v>400</v>
      </c>
      <c r="CS13" s="1024"/>
      <c r="CT13" s="1024"/>
      <c r="CU13" s="1024"/>
      <c r="CV13" s="1025"/>
      <c r="CW13" s="1023" t="s">
        <v>495</v>
      </c>
      <c r="CX13" s="1024"/>
      <c r="CY13" s="1024"/>
      <c r="CZ13" s="1024"/>
      <c r="DA13" s="1025"/>
      <c r="DB13" s="1023" t="s">
        <v>495</v>
      </c>
      <c r="DC13" s="1024"/>
      <c r="DD13" s="1024"/>
      <c r="DE13" s="1024"/>
      <c r="DF13" s="1025"/>
      <c r="DG13" s="1023" t="s">
        <v>495</v>
      </c>
      <c r="DH13" s="1024"/>
      <c r="DI13" s="1024"/>
      <c r="DJ13" s="1024"/>
      <c r="DK13" s="1025"/>
      <c r="DL13" s="1023" t="s">
        <v>495</v>
      </c>
      <c r="DM13" s="1024"/>
      <c r="DN13" s="1024"/>
      <c r="DO13" s="1024"/>
      <c r="DP13" s="1025"/>
      <c r="DQ13" s="1023" t="s">
        <v>495</v>
      </c>
      <c r="DR13" s="1024"/>
      <c r="DS13" s="1024"/>
      <c r="DT13" s="1024"/>
      <c r="DU13" s="1025"/>
      <c r="DV13" s="1026"/>
      <c r="DW13" s="1027"/>
      <c r="DX13" s="1027"/>
      <c r="DY13" s="1027"/>
      <c r="DZ13" s="1028"/>
      <c r="EA13" s="241"/>
    </row>
    <row r="14" spans="1:131" s="242" customFormat="1" ht="26.25" customHeight="1" x14ac:dyDescent="0.2">
      <c r="A14" s="248">
        <v>8</v>
      </c>
      <c r="B14" s="1077" t="s">
        <v>367</v>
      </c>
      <c r="C14" s="1078"/>
      <c r="D14" s="1078"/>
      <c r="E14" s="1078"/>
      <c r="F14" s="1078"/>
      <c r="G14" s="1078"/>
      <c r="H14" s="1078"/>
      <c r="I14" s="1078"/>
      <c r="J14" s="1078"/>
      <c r="K14" s="1078"/>
      <c r="L14" s="1078"/>
      <c r="M14" s="1078"/>
      <c r="N14" s="1078"/>
      <c r="O14" s="1078"/>
      <c r="P14" s="1079"/>
      <c r="Q14" s="1084">
        <v>744</v>
      </c>
      <c r="R14" s="1081"/>
      <c r="S14" s="1081"/>
      <c r="T14" s="1081"/>
      <c r="U14" s="1081"/>
      <c r="V14" s="1081">
        <v>672</v>
      </c>
      <c r="W14" s="1081"/>
      <c r="X14" s="1081"/>
      <c r="Y14" s="1081"/>
      <c r="Z14" s="1081"/>
      <c r="AA14" s="1081">
        <v>72</v>
      </c>
      <c r="AB14" s="1081"/>
      <c r="AC14" s="1081"/>
      <c r="AD14" s="1081"/>
      <c r="AE14" s="1085"/>
      <c r="AF14" s="1132" t="s">
        <v>366</v>
      </c>
      <c r="AG14" s="1133"/>
      <c r="AH14" s="1133"/>
      <c r="AI14" s="1133"/>
      <c r="AJ14" s="1134"/>
      <c r="AK14" s="1135">
        <v>136</v>
      </c>
      <c r="AL14" s="1136"/>
      <c r="AM14" s="1136"/>
      <c r="AN14" s="1136"/>
      <c r="AO14" s="1136"/>
      <c r="AP14" s="1136">
        <v>1312</v>
      </c>
      <c r="AQ14" s="1136"/>
      <c r="AR14" s="1136"/>
      <c r="AS14" s="1136"/>
      <c r="AT14" s="1136"/>
      <c r="AU14" s="1130"/>
      <c r="AV14" s="1130"/>
      <c r="AW14" s="1130"/>
      <c r="AX14" s="1130"/>
      <c r="AY14" s="1131"/>
      <c r="AZ14" s="239"/>
      <c r="BA14" s="239"/>
      <c r="BB14" s="239"/>
      <c r="BC14" s="239"/>
      <c r="BD14" s="239"/>
      <c r="BE14" s="240"/>
      <c r="BF14" s="240"/>
      <c r="BG14" s="240"/>
      <c r="BH14" s="240"/>
      <c r="BI14" s="240"/>
      <c r="BJ14" s="240"/>
      <c r="BK14" s="240"/>
      <c r="BL14" s="240"/>
      <c r="BM14" s="240"/>
      <c r="BN14" s="240"/>
      <c r="BO14" s="240"/>
      <c r="BP14" s="240"/>
      <c r="BQ14" s="249">
        <v>8</v>
      </c>
      <c r="BR14" s="250"/>
      <c r="BS14" s="1048" t="s">
        <v>568</v>
      </c>
      <c r="BT14" s="1049"/>
      <c r="BU14" s="1049"/>
      <c r="BV14" s="1049"/>
      <c r="BW14" s="1049"/>
      <c r="BX14" s="1049"/>
      <c r="BY14" s="1049"/>
      <c r="BZ14" s="1049"/>
      <c r="CA14" s="1049"/>
      <c r="CB14" s="1049"/>
      <c r="CC14" s="1049"/>
      <c r="CD14" s="1049"/>
      <c r="CE14" s="1049"/>
      <c r="CF14" s="1049"/>
      <c r="CG14" s="1050"/>
      <c r="CH14" s="1023">
        <v>303</v>
      </c>
      <c r="CI14" s="1024"/>
      <c r="CJ14" s="1024"/>
      <c r="CK14" s="1024"/>
      <c r="CL14" s="1025"/>
      <c r="CM14" s="1023">
        <v>4324</v>
      </c>
      <c r="CN14" s="1024"/>
      <c r="CO14" s="1024"/>
      <c r="CP14" s="1024"/>
      <c r="CQ14" s="1025"/>
      <c r="CR14" s="1023">
        <v>250</v>
      </c>
      <c r="CS14" s="1024"/>
      <c r="CT14" s="1024"/>
      <c r="CU14" s="1024"/>
      <c r="CV14" s="1025"/>
      <c r="CW14" s="1023" t="s">
        <v>495</v>
      </c>
      <c r="CX14" s="1024"/>
      <c r="CY14" s="1024"/>
      <c r="CZ14" s="1024"/>
      <c r="DA14" s="1025"/>
      <c r="DB14" s="1023" t="s">
        <v>495</v>
      </c>
      <c r="DC14" s="1024"/>
      <c r="DD14" s="1024"/>
      <c r="DE14" s="1024"/>
      <c r="DF14" s="1025"/>
      <c r="DG14" s="1023" t="s">
        <v>495</v>
      </c>
      <c r="DH14" s="1024"/>
      <c r="DI14" s="1024"/>
      <c r="DJ14" s="1024"/>
      <c r="DK14" s="1025"/>
      <c r="DL14" s="1023" t="s">
        <v>495</v>
      </c>
      <c r="DM14" s="1024"/>
      <c r="DN14" s="1024"/>
      <c r="DO14" s="1024"/>
      <c r="DP14" s="1025"/>
      <c r="DQ14" s="1023" t="s">
        <v>495</v>
      </c>
      <c r="DR14" s="1024"/>
      <c r="DS14" s="1024"/>
      <c r="DT14" s="1024"/>
      <c r="DU14" s="1025"/>
      <c r="DV14" s="1026"/>
      <c r="DW14" s="1027"/>
      <c r="DX14" s="1027"/>
      <c r="DY14" s="1027"/>
      <c r="DZ14" s="1028"/>
      <c r="EA14" s="241"/>
    </row>
    <row r="15" spans="1:131" s="242" customFormat="1" ht="26.25" customHeight="1" x14ac:dyDescent="0.2">
      <c r="A15" s="248">
        <v>9</v>
      </c>
      <c r="B15" s="1077" t="s">
        <v>368</v>
      </c>
      <c r="C15" s="1078"/>
      <c r="D15" s="1078"/>
      <c r="E15" s="1078"/>
      <c r="F15" s="1078"/>
      <c r="G15" s="1078"/>
      <c r="H15" s="1078"/>
      <c r="I15" s="1078"/>
      <c r="J15" s="1078"/>
      <c r="K15" s="1078"/>
      <c r="L15" s="1078"/>
      <c r="M15" s="1078"/>
      <c r="N15" s="1078"/>
      <c r="O15" s="1078"/>
      <c r="P15" s="1079"/>
      <c r="Q15" s="1084">
        <v>5761</v>
      </c>
      <c r="R15" s="1081"/>
      <c r="S15" s="1081"/>
      <c r="T15" s="1081"/>
      <c r="U15" s="1081"/>
      <c r="V15" s="1081">
        <v>4808</v>
      </c>
      <c r="W15" s="1081"/>
      <c r="X15" s="1081"/>
      <c r="Y15" s="1081"/>
      <c r="Z15" s="1081"/>
      <c r="AA15" s="1081">
        <v>953</v>
      </c>
      <c r="AB15" s="1081"/>
      <c r="AC15" s="1081"/>
      <c r="AD15" s="1081"/>
      <c r="AE15" s="1085"/>
      <c r="AF15" s="1132">
        <v>953</v>
      </c>
      <c r="AG15" s="1133"/>
      <c r="AH15" s="1133"/>
      <c r="AI15" s="1133"/>
      <c r="AJ15" s="1134"/>
      <c r="AK15" s="1135">
        <v>9</v>
      </c>
      <c r="AL15" s="1136"/>
      <c r="AM15" s="1136"/>
      <c r="AN15" s="1136"/>
      <c r="AO15" s="1136"/>
      <c r="AP15" s="1136">
        <v>12725</v>
      </c>
      <c r="AQ15" s="1136"/>
      <c r="AR15" s="1136"/>
      <c r="AS15" s="1136"/>
      <c r="AT15" s="1136"/>
      <c r="AU15" s="1130"/>
      <c r="AV15" s="1130"/>
      <c r="AW15" s="1130"/>
      <c r="AX15" s="1130"/>
      <c r="AY15" s="1131"/>
      <c r="AZ15" s="239"/>
      <c r="BA15" s="239"/>
      <c r="BB15" s="239"/>
      <c r="BC15" s="239"/>
      <c r="BD15" s="239"/>
      <c r="BE15" s="240"/>
      <c r="BF15" s="240"/>
      <c r="BG15" s="240"/>
      <c r="BH15" s="240"/>
      <c r="BI15" s="240"/>
      <c r="BJ15" s="240"/>
      <c r="BK15" s="240"/>
      <c r="BL15" s="240"/>
      <c r="BM15" s="240"/>
      <c r="BN15" s="240"/>
      <c r="BO15" s="240"/>
      <c r="BP15" s="240"/>
      <c r="BQ15" s="249">
        <v>9</v>
      </c>
      <c r="BR15" s="250"/>
      <c r="BS15" s="1048" t="s">
        <v>569</v>
      </c>
      <c r="BT15" s="1049"/>
      <c r="BU15" s="1049"/>
      <c r="BV15" s="1049"/>
      <c r="BW15" s="1049"/>
      <c r="BX15" s="1049"/>
      <c r="BY15" s="1049"/>
      <c r="BZ15" s="1049"/>
      <c r="CA15" s="1049"/>
      <c r="CB15" s="1049"/>
      <c r="CC15" s="1049"/>
      <c r="CD15" s="1049"/>
      <c r="CE15" s="1049"/>
      <c r="CF15" s="1049"/>
      <c r="CG15" s="1050"/>
      <c r="CH15" s="1023">
        <v>54</v>
      </c>
      <c r="CI15" s="1024"/>
      <c r="CJ15" s="1024"/>
      <c r="CK15" s="1024"/>
      <c r="CL15" s="1025"/>
      <c r="CM15" s="1023">
        <v>16299</v>
      </c>
      <c r="CN15" s="1024"/>
      <c r="CO15" s="1024"/>
      <c r="CP15" s="1024"/>
      <c r="CQ15" s="1025"/>
      <c r="CR15" s="1023">
        <v>18650</v>
      </c>
      <c r="CS15" s="1024"/>
      <c r="CT15" s="1024"/>
      <c r="CU15" s="1024"/>
      <c r="CV15" s="1025"/>
      <c r="CW15" s="1023">
        <v>4634</v>
      </c>
      <c r="CX15" s="1024"/>
      <c r="CY15" s="1024"/>
      <c r="CZ15" s="1024"/>
      <c r="DA15" s="1025"/>
      <c r="DB15" s="1023" t="s">
        <v>495</v>
      </c>
      <c r="DC15" s="1024"/>
      <c r="DD15" s="1024"/>
      <c r="DE15" s="1024"/>
      <c r="DF15" s="1025"/>
      <c r="DG15" s="1023" t="s">
        <v>495</v>
      </c>
      <c r="DH15" s="1024"/>
      <c r="DI15" s="1024"/>
      <c r="DJ15" s="1024"/>
      <c r="DK15" s="1025"/>
      <c r="DL15" s="1023" t="s">
        <v>495</v>
      </c>
      <c r="DM15" s="1024"/>
      <c r="DN15" s="1024"/>
      <c r="DO15" s="1024"/>
      <c r="DP15" s="1025"/>
      <c r="DQ15" s="1023" t="s">
        <v>495</v>
      </c>
      <c r="DR15" s="1024"/>
      <c r="DS15" s="1024"/>
      <c r="DT15" s="1024"/>
      <c r="DU15" s="1025"/>
      <c r="DV15" s="1026"/>
      <c r="DW15" s="1027"/>
      <c r="DX15" s="1027"/>
      <c r="DY15" s="1027"/>
      <c r="DZ15" s="1028"/>
      <c r="EA15" s="241"/>
    </row>
    <row r="16" spans="1:131" s="242" customFormat="1" ht="26.25" customHeight="1" x14ac:dyDescent="0.2">
      <c r="A16" s="248">
        <v>10</v>
      </c>
      <c r="B16" s="1077" t="s">
        <v>369</v>
      </c>
      <c r="C16" s="1078"/>
      <c r="D16" s="1078"/>
      <c r="E16" s="1078"/>
      <c r="F16" s="1078"/>
      <c r="G16" s="1078"/>
      <c r="H16" s="1078"/>
      <c r="I16" s="1078"/>
      <c r="J16" s="1078"/>
      <c r="K16" s="1078"/>
      <c r="L16" s="1078"/>
      <c r="M16" s="1078"/>
      <c r="N16" s="1078"/>
      <c r="O16" s="1078"/>
      <c r="P16" s="1079"/>
      <c r="Q16" s="1084">
        <v>4571</v>
      </c>
      <c r="R16" s="1081"/>
      <c r="S16" s="1081"/>
      <c r="T16" s="1081"/>
      <c r="U16" s="1081"/>
      <c r="V16" s="1081">
        <v>226</v>
      </c>
      <c r="W16" s="1081"/>
      <c r="X16" s="1081"/>
      <c r="Y16" s="1081"/>
      <c r="Z16" s="1081"/>
      <c r="AA16" s="1081">
        <v>4345</v>
      </c>
      <c r="AB16" s="1081"/>
      <c r="AC16" s="1081"/>
      <c r="AD16" s="1081"/>
      <c r="AE16" s="1085"/>
      <c r="AF16" s="1132" t="s">
        <v>118</v>
      </c>
      <c r="AG16" s="1133"/>
      <c r="AH16" s="1133"/>
      <c r="AI16" s="1133"/>
      <c r="AJ16" s="1134"/>
      <c r="AK16" s="1135">
        <v>10</v>
      </c>
      <c r="AL16" s="1136"/>
      <c r="AM16" s="1136"/>
      <c r="AN16" s="1136"/>
      <c r="AO16" s="1136"/>
      <c r="AP16" s="1136" t="s">
        <v>495</v>
      </c>
      <c r="AQ16" s="1136"/>
      <c r="AR16" s="1136"/>
      <c r="AS16" s="1136"/>
      <c r="AT16" s="1136"/>
      <c r="AU16" s="1130"/>
      <c r="AV16" s="1130"/>
      <c r="AW16" s="1130"/>
      <c r="AX16" s="1130"/>
      <c r="AY16" s="1131"/>
      <c r="AZ16" s="239"/>
      <c r="BA16" s="239"/>
      <c r="BB16" s="239"/>
      <c r="BC16" s="239"/>
      <c r="BD16" s="239"/>
      <c r="BE16" s="240"/>
      <c r="BF16" s="240"/>
      <c r="BG16" s="240"/>
      <c r="BH16" s="240"/>
      <c r="BI16" s="240"/>
      <c r="BJ16" s="240"/>
      <c r="BK16" s="240"/>
      <c r="BL16" s="240"/>
      <c r="BM16" s="240"/>
      <c r="BN16" s="240"/>
      <c r="BO16" s="240"/>
      <c r="BP16" s="240"/>
      <c r="BQ16" s="249">
        <v>10</v>
      </c>
      <c r="BR16" s="250"/>
      <c r="BS16" s="1048" t="s">
        <v>570</v>
      </c>
      <c r="BT16" s="1049"/>
      <c r="BU16" s="1049"/>
      <c r="BV16" s="1049"/>
      <c r="BW16" s="1049"/>
      <c r="BX16" s="1049"/>
      <c r="BY16" s="1049"/>
      <c r="BZ16" s="1049"/>
      <c r="CA16" s="1049"/>
      <c r="CB16" s="1049"/>
      <c r="CC16" s="1049"/>
      <c r="CD16" s="1049"/>
      <c r="CE16" s="1049"/>
      <c r="CF16" s="1049"/>
      <c r="CG16" s="1050"/>
      <c r="CH16" s="1023">
        <v>-2</v>
      </c>
      <c r="CI16" s="1024"/>
      <c r="CJ16" s="1024"/>
      <c r="CK16" s="1024"/>
      <c r="CL16" s="1025"/>
      <c r="CM16" s="1023">
        <v>87</v>
      </c>
      <c r="CN16" s="1024"/>
      <c r="CO16" s="1024"/>
      <c r="CP16" s="1024"/>
      <c r="CQ16" s="1025"/>
      <c r="CR16" s="1023">
        <v>50</v>
      </c>
      <c r="CS16" s="1024"/>
      <c r="CT16" s="1024"/>
      <c r="CU16" s="1024"/>
      <c r="CV16" s="1025"/>
      <c r="CW16" s="1023" t="s">
        <v>495</v>
      </c>
      <c r="CX16" s="1024"/>
      <c r="CY16" s="1024"/>
      <c r="CZ16" s="1024"/>
      <c r="DA16" s="1025"/>
      <c r="DB16" s="1023" t="s">
        <v>495</v>
      </c>
      <c r="DC16" s="1024"/>
      <c r="DD16" s="1024"/>
      <c r="DE16" s="1024"/>
      <c r="DF16" s="1025"/>
      <c r="DG16" s="1023" t="s">
        <v>495</v>
      </c>
      <c r="DH16" s="1024"/>
      <c r="DI16" s="1024"/>
      <c r="DJ16" s="1024"/>
      <c r="DK16" s="1025"/>
      <c r="DL16" s="1023" t="s">
        <v>495</v>
      </c>
      <c r="DM16" s="1024"/>
      <c r="DN16" s="1024"/>
      <c r="DO16" s="1024"/>
      <c r="DP16" s="1025"/>
      <c r="DQ16" s="1023" t="s">
        <v>495</v>
      </c>
      <c r="DR16" s="1024"/>
      <c r="DS16" s="1024"/>
      <c r="DT16" s="1024"/>
      <c r="DU16" s="1025"/>
      <c r="DV16" s="1026"/>
      <c r="DW16" s="1027"/>
      <c r="DX16" s="1027"/>
      <c r="DY16" s="1027"/>
      <c r="DZ16" s="1028"/>
      <c r="EA16" s="241"/>
    </row>
    <row r="17" spans="1:131" s="242" customFormat="1" ht="26.25" customHeight="1" x14ac:dyDescent="0.2">
      <c r="A17" s="248">
        <v>11</v>
      </c>
      <c r="B17" s="1077" t="s">
        <v>370</v>
      </c>
      <c r="C17" s="1078"/>
      <c r="D17" s="1078"/>
      <c r="E17" s="1078"/>
      <c r="F17" s="1078"/>
      <c r="G17" s="1078"/>
      <c r="H17" s="1078"/>
      <c r="I17" s="1078"/>
      <c r="J17" s="1078"/>
      <c r="K17" s="1078"/>
      <c r="L17" s="1078"/>
      <c r="M17" s="1078"/>
      <c r="N17" s="1078"/>
      <c r="O17" s="1078"/>
      <c r="P17" s="1079"/>
      <c r="Q17" s="1084">
        <v>276213</v>
      </c>
      <c r="R17" s="1081"/>
      <c r="S17" s="1081"/>
      <c r="T17" s="1081"/>
      <c r="U17" s="1081"/>
      <c r="V17" s="1081">
        <v>276213</v>
      </c>
      <c r="W17" s="1081"/>
      <c r="X17" s="1081"/>
      <c r="Y17" s="1081"/>
      <c r="Z17" s="1081"/>
      <c r="AA17" s="1081">
        <v>0</v>
      </c>
      <c r="AB17" s="1081"/>
      <c r="AC17" s="1081"/>
      <c r="AD17" s="1081"/>
      <c r="AE17" s="1085"/>
      <c r="AF17" s="1132" t="s">
        <v>366</v>
      </c>
      <c r="AG17" s="1133"/>
      <c r="AH17" s="1133"/>
      <c r="AI17" s="1133"/>
      <c r="AJ17" s="1134"/>
      <c r="AK17" s="1135">
        <v>148592</v>
      </c>
      <c r="AL17" s="1136"/>
      <c r="AM17" s="1136"/>
      <c r="AN17" s="1136"/>
      <c r="AO17" s="1136"/>
      <c r="AP17" s="1136" t="s">
        <v>495</v>
      </c>
      <c r="AQ17" s="1136"/>
      <c r="AR17" s="1136"/>
      <c r="AS17" s="1136"/>
      <c r="AT17" s="1136"/>
      <c r="AU17" s="1130"/>
      <c r="AV17" s="1130"/>
      <c r="AW17" s="1130"/>
      <c r="AX17" s="1130"/>
      <c r="AY17" s="1131"/>
      <c r="AZ17" s="239"/>
      <c r="BA17" s="239"/>
      <c r="BB17" s="239"/>
      <c r="BC17" s="239"/>
      <c r="BD17" s="239"/>
      <c r="BE17" s="240"/>
      <c r="BF17" s="240"/>
      <c r="BG17" s="240"/>
      <c r="BH17" s="240"/>
      <c r="BI17" s="240"/>
      <c r="BJ17" s="240"/>
      <c r="BK17" s="240"/>
      <c r="BL17" s="240"/>
      <c r="BM17" s="240"/>
      <c r="BN17" s="240"/>
      <c r="BO17" s="240"/>
      <c r="BP17" s="240"/>
      <c r="BQ17" s="249">
        <v>11</v>
      </c>
      <c r="BR17" s="250"/>
      <c r="BS17" s="1048" t="s">
        <v>571</v>
      </c>
      <c r="BT17" s="1049"/>
      <c r="BU17" s="1049"/>
      <c r="BV17" s="1049"/>
      <c r="BW17" s="1049"/>
      <c r="BX17" s="1049"/>
      <c r="BY17" s="1049"/>
      <c r="BZ17" s="1049"/>
      <c r="CA17" s="1049"/>
      <c r="CB17" s="1049"/>
      <c r="CC17" s="1049"/>
      <c r="CD17" s="1049"/>
      <c r="CE17" s="1049"/>
      <c r="CF17" s="1049"/>
      <c r="CG17" s="1050"/>
      <c r="CH17" s="1023">
        <v>-88</v>
      </c>
      <c r="CI17" s="1024"/>
      <c r="CJ17" s="1024"/>
      <c r="CK17" s="1024"/>
      <c r="CL17" s="1025"/>
      <c r="CM17" s="1023">
        <v>778</v>
      </c>
      <c r="CN17" s="1024"/>
      <c r="CO17" s="1024"/>
      <c r="CP17" s="1024"/>
      <c r="CQ17" s="1025"/>
      <c r="CR17" s="1023">
        <v>394</v>
      </c>
      <c r="CS17" s="1024"/>
      <c r="CT17" s="1024"/>
      <c r="CU17" s="1024"/>
      <c r="CV17" s="1025"/>
      <c r="CW17" s="1023" t="s">
        <v>495</v>
      </c>
      <c r="CX17" s="1024"/>
      <c r="CY17" s="1024"/>
      <c r="CZ17" s="1024"/>
      <c r="DA17" s="1025"/>
      <c r="DB17" s="1023" t="s">
        <v>495</v>
      </c>
      <c r="DC17" s="1024"/>
      <c r="DD17" s="1024"/>
      <c r="DE17" s="1024"/>
      <c r="DF17" s="1025"/>
      <c r="DG17" s="1023" t="s">
        <v>495</v>
      </c>
      <c r="DH17" s="1024"/>
      <c r="DI17" s="1024"/>
      <c r="DJ17" s="1024"/>
      <c r="DK17" s="1025"/>
      <c r="DL17" s="1023" t="s">
        <v>495</v>
      </c>
      <c r="DM17" s="1024"/>
      <c r="DN17" s="1024"/>
      <c r="DO17" s="1024"/>
      <c r="DP17" s="1025"/>
      <c r="DQ17" s="1023" t="s">
        <v>495</v>
      </c>
      <c r="DR17" s="1024"/>
      <c r="DS17" s="1024"/>
      <c r="DT17" s="1024"/>
      <c r="DU17" s="1025"/>
      <c r="DV17" s="1026"/>
      <c r="DW17" s="1027"/>
      <c r="DX17" s="1027"/>
      <c r="DY17" s="1027"/>
      <c r="DZ17" s="1028"/>
      <c r="EA17" s="241"/>
    </row>
    <row r="18" spans="1:131" s="242" customFormat="1" ht="26.25" customHeight="1" x14ac:dyDescent="0.2">
      <c r="A18" s="248">
        <v>12</v>
      </c>
      <c r="B18" s="1077"/>
      <c r="C18" s="1078"/>
      <c r="D18" s="1078"/>
      <c r="E18" s="1078"/>
      <c r="F18" s="1078"/>
      <c r="G18" s="1078"/>
      <c r="H18" s="1078"/>
      <c r="I18" s="1078"/>
      <c r="J18" s="1078"/>
      <c r="K18" s="1078"/>
      <c r="L18" s="1078"/>
      <c r="M18" s="1078"/>
      <c r="N18" s="1078"/>
      <c r="O18" s="1078"/>
      <c r="P18" s="1079"/>
      <c r="Q18" s="1084"/>
      <c r="R18" s="1081"/>
      <c r="S18" s="1081"/>
      <c r="T18" s="1081"/>
      <c r="U18" s="1081"/>
      <c r="V18" s="1081"/>
      <c r="W18" s="1081"/>
      <c r="X18" s="1081"/>
      <c r="Y18" s="1081"/>
      <c r="Z18" s="1081"/>
      <c r="AA18" s="1081"/>
      <c r="AB18" s="1081"/>
      <c r="AC18" s="1081"/>
      <c r="AD18" s="1081"/>
      <c r="AE18" s="1085"/>
      <c r="AF18" s="1132"/>
      <c r="AG18" s="1133"/>
      <c r="AH18" s="1133"/>
      <c r="AI18" s="1133"/>
      <c r="AJ18" s="1134"/>
      <c r="AK18" s="1135"/>
      <c r="AL18" s="1136"/>
      <c r="AM18" s="1136"/>
      <c r="AN18" s="1136"/>
      <c r="AO18" s="1136"/>
      <c r="AP18" s="1136"/>
      <c r="AQ18" s="1136"/>
      <c r="AR18" s="1136"/>
      <c r="AS18" s="1136"/>
      <c r="AT18" s="1136"/>
      <c r="AU18" s="1130"/>
      <c r="AV18" s="1130"/>
      <c r="AW18" s="1130"/>
      <c r="AX18" s="1130"/>
      <c r="AY18" s="1131"/>
      <c r="AZ18" s="239"/>
      <c r="BA18" s="239"/>
      <c r="BB18" s="239"/>
      <c r="BC18" s="239"/>
      <c r="BD18" s="239"/>
      <c r="BE18" s="240"/>
      <c r="BF18" s="240"/>
      <c r="BG18" s="240"/>
      <c r="BH18" s="240"/>
      <c r="BI18" s="240"/>
      <c r="BJ18" s="240"/>
      <c r="BK18" s="240"/>
      <c r="BL18" s="240"/>
      <c r="BM18" s="240"/>
      <c r="BN18" s="240"/>
      <c r="BO18" s="240"/>
      <c r="BP18" s="240"/>
      <c r="BQ18" s="249">
        <v>12</v>
      </c>
      <c r="BR18" s="250"/>
      <c r="BS18" s="1048" t="s">
        <v>572</v>
      </c>
      <c r="BT18" s="1049"/>
      <c r="BU18" s="1049"/>
      <c r="BV18" s="1049"/>
      <c r="BW18" s="1049"/>
      <c r="BX18" s="1049"/>
      <c r="BY18" s="1049"/>
      <c r="BZ18" s="1049"/>
      <c r="CA18" s="1049"/>
      <c r="CB18" s="1049"/>
      <c r="CC18" s="1049"/>
      <c r="CD18" s="1049"/>
      <c r="CE18" s="1049"/>
      <c r="CF18" s="1049"/>
      <c r="CG18" s="1050"/>
      <c r="CH18" s="1023">
        <v>113</v>
      </c>
      <c r="CI18" s="1024"/>
      <c r="CJ18" s="1024"/>
      <c r="CK18" s="1024"/>
      <c r="CL18" s="1025"/>
      <c r="CM18" s="1023">
        <v>1058</v>
      </c>
      <c r="CN18" s="1024"/>
      <c r="CO18" s="1024"/>
      <c r="CP18" s="1024"/>
      <c r="CQ18" s="1025"/>
      <c r="CR18" s="1023">
        <v>40</v>
      </c>
      <c r="CS18" s="1024"/>
      <c r="CT18" s="1024"/>
      <c r="CU18" s="1024"/>
      <c r="CV18" s="1025"/>
      <c r="CW18" s="1023" t="s">
        <v>495</v>
      </c>
      <c r="CX18" s="1024"/>
      <c r="CY18" s="1024"/>
      <c r="CZ18" s="1024"/>
      <c r="DA18" s="1025"/>
      <c r="DB18" s="1023" t="s">
        <v>495</v>
      </c>
      <c r="DC18" s="1024"/>
      <c r="DD18" s="1024"/>
      <c r="DE18" s="1024"/>
      <c r="DF18" s="1025"/>
      <c r="DG18" s="1023" t="s">
        <v>495</v>
      </c>
      <c r="DH18" s="1024"/>
      <c r="DI18" s="1024"/>
      <c r="DJ18" s="1024"/>
      <c r="DK18" s="1025"/>
      <c r="DL18" s="1023" t="s">
        <v>495</v>
      </c>
      <c r="DM18" s="1024"/>
      <c r="DN18" s="1024"/>
      <c r="DO18" s="1024"/>
      <c r="DP18" s="1025"/>
      <c r="DQ18" s="1023" t="s">
        <v>495</v>
      </c>
      <c r="DR18" s="1024"/>
      <c r="DS18" s="1024"/>
      <c r="DT18" s="1024"/>
      <c r="DU18" s="1025"/>
      <c r="DV18" s="1026"/>
      <c r="DW18" s="1027"/>
      <c r="DX18" s="1027"/>
      <c r="DY18" s="1027"/>
      <c r="DZ18" s="1028"/>
      <c r="EA18" s="241"/>
    </row>
    <row r="19" spans="1:131" s="242" customFormat="1" ht="26.25" customHeight="1" x14ac:dyDescent="0.2">
      <c r="A19" s="248">
        <v>13</v>
      </c>
      <c r="B19" s="1077"/>
      <c r="C19" s="1078"/>
      <c r="D19" s="1078"/>
      <c r="E19" s="1078"/>
      <c r="F19" s="1078"/>
      <c r="G19" s="1078"/>
      <c r="H19" s="1078"/>
      <c r="I19" s="1078"/>
      <c r="J19" s="1078"/>
      <c r="K19" s="1078"/>
      <c r="L19" s="1078"/>
      <c r="M19" s="1078"/>
      <c r="N19" s="1078"/>
      <c r="O19" s="1078"/>
      <c r="P19" s="1079"/>
      <c r="Q19" s="1084"/>
      <c r="R19" s="1081"/>
      <c r="S19" s="1081"/>
      <c r="T19" s="1081"/>
      <c r="U19" s="1081"/>
      <c r="V19" s="1081"/>
      <c r="W19" s="1081"/>
      <c r="X19" s="1081"/>
      <c r="Y19" s="1081"/>
      <c r="Z19" s="1081"/>
      <c r="AA19" s="1081"/>
      <c r="AB19" s="1081"/>
      <c r="AC19" s="1081"/>
      <c r="AD19" s="1081"/>
      <c r="AE19" s="1085"/>
      <c r="AF19" s="1132"/>
      <c r="AG19" s="1133"/>
      <c r="AH19" s="1133"/>
      <c r="AI19" s="1133"/>
      <c r="AJ19" s="1134"/>
      <c r="AK19" s="1135"/>
      <c r="AL19" s="1136"/>
      <c r="AM19" s="1136"/>
      <c r="AN19" s="1136"/>
      <c r="AO19" s="1136"/>
      <c r="AP19" s="1136"/>
      <c r="AQ19" s="1136"/>
      <c r="AR19" s="1136"/>
      <c r="AS19" s="1136"/>
      <c r="AT19" s="1136"/>
      <c r="AU19" s="1130"/>
      <c r="AV19" s="1130"/>
      <c r="AW19" s="1130"/>
      <c r="AX19" s="1130"/>
      <c r="AY19" s="1131"/>
      <c r="AZ19" s="239"/>
      <c r="BA19" s="239"/>
      <c r="BB19" s="239"/>
      <c r="BC19" s="239"/>
      <c r="BD19" s="239"/>
      <c r="BE19" s="240"/>
      <c r="BF19" s="240"/>
      <c r="BG19" s="240"/>
      <c r="BH19" s="240"/>
      <c r="BI19" s="240"/>
      <c r="BJ19" s="240"/>
      <c r="BK19" s="240"/>
      <c r="BL19" s="240"/>
      <c r="BM19" s="240"/>
      <c r="BN19" s="240"/>
      <c r="BO19" s="240"/>
      <c r="BP19" s="240"/>
      <c r="BQ19" s="249">
        <v>13</v>
      </c>
      <c r="BR19" s="250"/>
      <c r="BS19" s="1048" t="s">
        <v>573</v>
      </c>
      <c r="BT19" s="1049"/>
      <c r="BU19" s="1049"/>
      <c r="BV19" s="1049"/>
      <c r="BW19" s="1049"/>
      <c r="BX19" s="1049"/>
      <c r="BY19" s="1049"/>
      <c r="BZ19" s="1049"/>
      <c r="CA19" s="1049"/>
      <c r="CB19" s="1049"/>
      <c r="CC19" s="1049"/>
      <c r="CD19" s="1049"/>
      <c r="CE19" s="1049"/>
      <c r="CF19" s="1049"/>
      <c r="CG19" s="1050"/>
      <c r="CH19" s="1023">
        <v>10</v>
      </c>
      <c r="CI19" s="1024"/>
      <c r="CJ19" s="1024"/>
      <c r="CK19" s="1024"/>
      <c r="CL19" s="1025"/>
      <c r="CM19" s="1023">
        <v>2185</v>
      </c>
      <c r="CN19" s="1024"/>
      <c r="CO19" s="1024"/>
      <c r="CP19" s="1024"/>
      <c r="CQ19" s="1025"/>
      <c r="CR19" s="1023">
        <v>66</v>
      </c>
      <c r="CS19" s="1024"/>
      <c r="CT19" s="1024"/>
      <c r="CU19" s="1024"/>
      <c r="CV19" s="1025"/>
      <c r="CW19" s="1023">
        <v>369</v>
      </c>
      <c r="CX19" s="1024"/>
      <c r="CY19" s="1024"/>
      <c r="CZ19" s="1024"/>
      <c r="DA19" s="1025"/>
      <c r="DB19" s="1023">
        <v>6577</v>
      </c>
      <c r="DC19" s="1024"/>
      <c r="DD19" s="1024"/>
      <c r="DE19" s="1024"/>
      <c r="DF19" s="1025"/>
      <c r="DG19" s="1023" t="s">
        <v>495</v>
      </c>
      <c r="DH19" s="1024"/>
      <c r="DI19" s="1024"/>
      <c r="DJ19" s="1024"/>
      <c r="DK19" s="1025"/>
      <c r="DL19" s="1023" t="s">
        <v>495</v>
      </c>
      <c r="DM19" s="1024"/>
      <c r="DN19" s="1024"/>
      <c r="DO19" s="1024"/>
      <c r="DP19" s="1025"/>
      <c r="DQ19" s="1023" t="s">
        <v>495</v>
      </c>
      <c r="DR19" s="1024"/>
      <c r="DS19" s="1024"/>
      <c r="DT19" s="1024"/>
      <c r="DU19" s="1025"/>
      <c r="DV19" s="1026"/>
      <c r="DW19" s="1027"/>
      <c r="DX19" s="1027"/>
      <c r="DY19" s="1027"/>
      <c r="DZ19" s="1028"/>
      <c r="EA19" s="241"/>
    </row>
    <row r="20" spans="1:131" s="242" customFormat="1" ht="26.25" customHeight="1" x14ac:dyDescent="0.2">
      <c r="A20" s="248">
        <v>14</v>
      </c>
      <c r="B20" s="1077"/>
      <c r="C20" s="1078"/>
      <c r="D20" s="1078"/>
      <c r="E20" s="1078"/>
      <c r="F20" s="1078"/>
      <c r="G20" s="1078"/>
      <c r="H20" s="1078"/>
      <c r="I20" s="1078"/>
      <c r="J20" s="1078"/>
      <c r="K20" s="1078"/>
      <c r="L20" s="1078"/>
      <c r="M20" s="1078"/>
      <c r="N20" s="1078"/>
      <c r="O20" s="1078"/>
      <c r="P20" s="1079"/>
      <c r="Q20" s="1084"/>
      <c r="R20" s="1081"/>
      <c r="S20" s="1081"/>
      <c r="T20" s="1081"/>
      <c r="U20" s="1081"/>
      <c r="V20" s="1081"/>
      <c r="W20" s="1081"/>
      <c r="X20" s="1081"/>
      <c r="Y20" s="1081"/>
      <c r="Z20" s="1081"/>
      <c r="AA20" s="1081"/>
      <c r="AB20" s="1081"/>
      <c r="AC20" s="1081"/>
      <c r="AD20" s="1081"/>
      <c r="AE20" s="1085"/>
      <c r="AF20" s="1132"/>
      <c r="AG20" s="1133"/>
      <c r="AH20" s="1133"/>
      <c r="AI20" s="1133"/>
      <c r="AJ20" s="1134"/>
      <c r="AK20" s="1135"/>
      <c r="AL20" s="1136"/>
      <c r="AM20" s="1136"/>
      <c r="AN20" s="1136"/>
      <c r="AO20" s="1136"/>
      <c r="AP20" s="1136"/>
      <c r="AQ20" s="1136"/>
      <c r="AR20" s="1136"/>
      <c r="AS20" s="1136"/>
      <c r="AT20" s="1136"/>
      <c r="AU20" s="1130"/>
      <c r="AV20" s="1130"/>
      <c r="AW20" s="1130"/>
      <c r="AX20" s="1130"/>
      <c r="AY20" s="1131"/>
      <c r="AZ20" s="239"/>
      <c r="BA20" s="239"/>
      <c r="BB20" s="239"/>
      <c r="BC20" s="239"/>
      <c r="BD20" s="239"/>
      <c r="BE20" s="240"/>
      <c r="BF20" s="240"/>
      <c r="BG20" s="240"/>
      <c r="BH20" s="240"/>
      <c r="BI20" s="240"/>
      <c r="BJ20" s="240"/>
      <c r="BK20" s="240"/>
      <c r="BL20" s="240"/>
      <c r="BM20" s="240"/>
      <c r="BN20" s="240"/>
      <c r="BO20" s="240"/>
      <c r="BP20" s="240"/>
      <c r="BQ20" s="249">
        <v>14</v>
      </c>
      <c r="BR20" s="250"/>
      <c r="BS20" s="1048" t="s">
        <v>574</v>
      </c>
      <c r="BT20" s="1049"/>
      <c r="BU20" s="1049"/>
      <c r="BV20" s="1049"/>
      <c r="BW20" s="1049"/>
      <c r="BX20" s="1049"/>
      <c r="BY20" s="1049"/>
      <c r="BZ20" s="1049"/>
      <c r="CA20" s="1049"/>
      <c r="CB20" s="1049"/>
      <c r="CC20" s="1049"/>
      <c r="CD20" s="1049"/>
      <c r="CE20" s="1049"/>
      <c r="CF20" s="1049"/>
      <c r="CG20" s="1050"/>
      <c r="CH20" s="1023">
        <v>51</v>
      </c>
      <c r="CI20" s="1024"/>
      <c r="CJ20" s="1024"/>
      <c r="CK20" s="1024"/>
      <c r="CL20" s="1025"/>
      <c r="CM20" s="1023">
        <v>2011</v>
      </c>
      <c r="CN20" s="1024"/>
      <c r="CO20" s="1024"/>
      <c r="CP20" s="1024"/>
      <c r="CQ20" s="1025"/>
      <c r="CR20" s="1023">
        <v>800</v>
      </c>
      <c r="CS20" s="1024"/>
      <c r="CT20" s="1024"/>
      <c r="CU20" s="1024"/>
      <c r="CV20" s="1025"/>
      <c r="CW20" s="1023" t="s">
        <v>495</v>
      </c>
      <c r="CX20" s="1024"/>
      <c r="CY20" s="1024"/>
      <c r="CZ20" s="1024"/>
      <c r="DA20" s="1025"/>
      <c r="DB20" s="1023" t="s">
        <v>495</v>
      </c>
      <c r="DC20" s="1024"/>
      <c r="DD20" s="1024"/>
      <c r="DE20" s="1024"/>
      <c r="DF20" s="1025"/>
      <c r="DG20" s="1023" t="s">
        <v>495</v>
      </c>
      <c r="DH20" s="1024"/>
      <c r="DI20" s="1024"/>
      <c r="DJ20" s="1024"/>
      <c r="DK20" s="1025"/>
      <c r="DL20" s="1023" t="s">
        <v>495</v>
      </c>
      <c r="DM20" s="1024"/>
      <c r="DN20" s="1024"/>
      <c r="DO20" s="1024"/>
      <c r="DP20" s="1025"/>
      <c r="DQ20" s="1023" t="s">
        <v>495</v>
      </c>
      <c r="DR20" s="1024"/>
      <c r="DS20" s="1024"/>
      <c r="DT20" s="1024"/>
      <c r="DU20" s="1025"/>
      <c r="DV20" s="1026"/>
      <c r="DW20" s="1027"/>
      <c r="DX20" s="1027"/>
      <c r="DY20" s="1027"/>
      <c r="DZ20" s="1028"/>
      <c r="EA20" s="241"/>
    </row>
    <row r="21" spans="1:131" s="242" customFormat="1" ht="26.25" customHeight="1" thickBot="1" x14ac:dyDescent="0.25">
      <c r="A21" s="248">
        <v>15</v>
      </c>
      <c r="B21" s="1077"/>
      <c r="C21" s="1078"/>
      <c r="D21" s="1078"/>
      <c r="E21" s="1078"/>
      <c r="F21" s="1078"/>
      <c r="G21" s="1078"/>
      <c r="H21" s="1078"/>
      <c r="I21" s="1078"/>
      <c r="J21" s="1078"/>
      <c r="K21" s="1078"/>
      <c r="L21" s="1078"/>
      <c r="M21" s="1078"/>
      <c r="N21" s="1078"/>
      <c r="O21" s="1078"/>
      <c r="P21" s="1079"/>
      <c r="Q21" s="1084"/>
      <c r="R21" s="1081"/>
      <c r="S21" s="1081"/>
      <c r="T21" s="1081"/>
      <c r="U21" s="1081"/>
      <c r="V21" s="1081"/>
      <c r="W21" s="1081"/>
      <c r="X21" s="1081"/>
      <c r="Y21" s="1081"/>
      <c r="Z21" s="1081"/>
      <c r="AA21" s="1081"/>
      <c r="AB21" s="1081"/>
      <c r="AC21" s="1081"/>
      <c r="AD21" s="1081"/>
      <c r="AE21" s="1085"/>
      <c r="AF21" s="1132"/>
      <c r="AG21" s="1133"/>
      <c r="AH21" s="1133"/>
      <c r="AI21" s="1133"/>
      <c r="AJ21" s="1134"/>
      <c r="AK21" s="1135"/>
      <c r="AL21" s="1136"/>
      <c r="AM21" s="1136"/>
      <c r="AN21" s="1136"/>
      <c r="AO21" s="1136"/>
      <c r="AP21" s="1136"/>
      <c r="AQ21" s="1136"/>
      <c r="AR21" s="1136"/>
      <c r="AS21" s="1136"/>
      <c r="AT21" s="1136"/>
      <c r="AU21" s="1130"/>
      <c r="AV21" s="1130"/>
      <c r="AW21" s="1130"/>
      <c r="AX21" s="1130"/>
      <c r="AY21" s="1131"/>
      <c r="AZ21" s="239"/>
      <c r="BA21" s="239"/>
      <c r="BB21" s="239"/>
      <c r="BC21" s="239"/>
      <c r="BD21" s="239"/>
      <c r="BE21" s="240"/>
      <c r="BF21" s="240"/>
      <c r="BG21" s="240"/>
      <c r="BH21" s="240"/>
      <c r="BI21" s="240"/>
      <c r="BJ21" s="240"/>
      <c r="BK21" s="240"/>
      <c r="BL21" s="240"/>
      <c r="BM21" s="240"/>
      <c r="BN21" s="240"/>
      <c r="BO21" s="240"/>
      <c r="BP21" s="240"/>
      <c r="BQ21" s="249">
        <v>15</v>
      </c>
      <c r="BR21" s="250"/>
      <c r="BS21" s="1048" t="s">
        <v>575</v>
      </c>
      <c r="BT21" s="1049"/>
      <c r="BU21" s="1049"/>
      <c r="BV21" s="1049"/>
      <c r="BW21" s="1049"/>
      <c r="BX21" s="1049"/>
      <c r="BY21" s="1049"/>
      <c r="BZ21" s="1049"/>
      <c r="CA21" s="1049"/>
      <c r="CB21" s="1049"/>
      <c r="CC21" s="1049"/>
      <c r="CD21" s="1049"/>
      <c r="CE21" s="1049"/>
      <c r="CF21" s="1049"/>
      <c r="CG21" s="1050"/>
      <c r="CH21" s="1023">
        <v>-45</v>
      </c>
      <c r="CI21" s="1024"/>
      <c r="CJ21" s="1024"/>
      <c r="CK21" s="1024"/>
      <c r="CL21" s="1025"/>
      <c r="CM21" s="1023">
        <v>198</v>
      </c>
      <c r="CN21" s="1024"/>
      <c r="CO21" s="1024"/>
      <c r="CP21" s="1024"/>
      <c r="CQ21" s="1025"/>
      <c r="CR21" s="1023">
        <v>100</v>
      </c>
      <c r="CS21" s="1024"/>
      <c r="CT21" s="1024"/>
      <c r="CU21" s="1024"/>
      <c r="CV21" s="1025"/>
      <c r="CW21" s="1023">
        <v>2</v>
      </c>
      <c r="CX21" s="1024"/>
      <c r="CY21" s="1024"/>
      <c r="CZ21" s="1024"/>
      <c r="DA21" s="1025"/>
      <c r="DB21" s="1023" t="s">
        <v>495</v>
      </c>
      <c r="DC21" s="1024"/>
      <c r="DD21" s="1024"/>
      <c r="DE21" s="1024"/>
      <c r="DF21" s="1025"/>
      <c r="DG21" s="1023" t="s">
        <v>495</v>
      </c>
      <c r="DH21" s="1024"/>
      <c r="DI21" s="1024"/>
      <c r="DJ21" s="1024"/>
      <c r="DK21" s="1025"/>
      <c r="DL21" s="1023" t="s">
        <v>495</v>
      </c>
      <c r="DM21" s="1024"/>
      <c r="DN21" s="1024"/>
      <c r="DO21" s="1024"/>
      <c r="DP21" s="1025"/>
      <c r="DQ21" s="1023" t="s">
        <v>495</v>
      </c>
      <c r="DR21" s="1024"/>
      <c r="DS21" s="1024"/>
      <c r="DT21" s="1024"/>
      <c r="DU21" s="1025"/>
      <c r="DV21" s="1026"/>
      <c r="DW21" s="1027"/>
      <c r="DX21" s="1027"/>
      <c r="DY21" s="1027"/>
      <c r="DZ21" s="1028"/>
      <c r="EA21" s="241"/>
    </row>
    <row r="22" spans="1:131" s="242" customFormat="1" ht="26.25" customHeight="1" x14ac:dyDescent="0.2">
      <c r="A22" s="248">
        <v>16</v>
      </c>
      <c r="B22" s="1121"/>
      <c r="C22" s="1122"/>
      <c r="D22" s="1122"/>
      <c r="E22" s="1122"/>
      <c r="F22" s="1122"/>
      <c r="G22" s="1122"/>
      <c r="H22" s="1122"/>
      <c r="I22" s="1122"/>
      <c r="J22" s="1122"/>
      <c r="K22" s="1122"/>
      <c r="L22" s="1122"/>
      <c r="M22" s="1122"/>
      <c r="N22" s="1122"/>
      <c r="O22" s="1122"/>
      <c r="P22" s="1123"/>
      <c r="Q22" s="1124"/>
      <c r="R22" s="1125"/>
      <c r="S22" s="1125"/>
      <c r="T22" s="1125"/>
      <c r="U22" s="1125"/>
      <c r="V22" s="1125"/>
      <c r="W22" s="1125"/>
      <c r="X22" s="1125"/>
      <c r="Y22" s="1125"/>
      <c r="Z22" s="1125"/>
      <c r="AA22" s="1125"/>
      <c r="AB22" s="1125"/>
      <c r="AC22" s="1125"/>
      <c r="AD22" s="1125"/>
      <c r="AE22" s="1126"/>
      <c r="AF22" s="1127"/>
      <c r="AG22" s="1128"/>
      <c r="AH22" s="1128"/>
      <c r="AI22" s="1128"/>
      <c r="AJ22" s="1129"/>
      <c r="AK22" s="1117"/>
      <c r="AL22" s="1118"/>
      <c r="AM22" s="1118"/>
      <c r="AN22" s="1118"/>
      <c r="AO22" s="1118"/>
      <c r="AP22" s="1118"/>
      <c r="AQ22" s="1118"/>
      <c r="AR22" s="1118"/>
      <c r="AS22" s="1118"/>
      <c r="AT22" s="1118"/>
      <c r="AU22" s="1119"/>
      <c r="AV22" s="1119"/>
      <c r="AW22" s="1119"/>
      <c r="AX22" s="1119"/>
      <c r="AY22" s="1120"/>
      <c r="AZ22" s="1068" t="s">
        <v>371</v>
      </c>
      <c r="BA22" s="1068"/>
      <c r="BB22" s="1068"/>
      <c r="BC22" s="1068"/>
      <c r="BD22" s="1069"/>
      <c r="BE22" s="240"/>
      <c r="BF22" s="240"/>
      <c r="BG22" s="240"/>
      <c r="BH22" s="240"/>
      <c r="BI22" s="240"/>
      <c r="BJ22" s="240"/>
      <c r="BK22" s="240"/>
      <c r="BL22" s="240"/>
      <c r="BM22" s="240"/>
      <c r="BN22" s="240"/>
      <c r="BO22" s="240"/>
      <c r="BP22" s="240"/>
      <c r="BQ22" s="249">
        <v>16</v>
      </c>
      <c r="BR22" s="250"/>
      <c r="BS22" s="1048" t="s">
        <v>576</v>
      </c>
      <c r="BT22" s="1049"/>
      <c r="BU22" s="1049"/>
      <c r="BV22" s="1049"/>
      <c r="BW22" s="1049"/>
      <c r="BX22" s="1049"/>
      <c r="BY22" s="1049"/>
      <c r="BZ22" s="1049"/>
      <c r="CA22" s="1049"/>
      <c r="CB22" s="1049"/>
      <c r="CC22" s="1049"/>
      <c r="CD22" s="1049"/>
      <c r="CE22" s="1049"/>
      <c r="CF22" s="1049"/>
      <c r="CG22" s="1050"/>
      <c r="CH22" s="1023">
        <v>-41</v>
      </c>
      <c r="CI22" s="1024"/>
      <c r="CJ22" s="1024"/>
      <c r="CK22" s="1024"/>
      <c r="CL22" s="1025"/>
      <c r="CM22" s="1023">
        <v>1489</v>
      </c>
      <c r="CN22" s="1024"/>
      <c r="CO22" s="1024"/>
      <c r="CP22" s="1024"/>
      <c r="CQ22" s="1025"/>
      <c r="CR22" s="1023">
        <v>3</v>
      </c>
      <c r="CS22" s="1024"/>
      <c r="CT22" s="1024"/>
      <c r="CU22" s="1024"/>
      <c r="CV22" s="1025"/>
      <c r="CW22" s="1023">
        <v>138</v>
      </c>
      <c r="CX22" s="1024"/>
      <c r="CY22" s="1024"/>
      <c r="CZ22" s="1024"/>
      <c r="DA22" s="1025"/>
      <c r="DB22" s="1023" t="s">
        <v>495</v>
      </c>
      <c r="DC22" s="1024"/>
      <c r="DD22" s="1024"/>
      <c r="DE22" s="1024"/>
      <c r="DF22" s="1025"/>
      <c r="DG22" s="1023" t="s">
        <v>495</v>
      </c>
      <c r="DH22" s="1024"/>
      <c r="DI22" s="1024"/>
      <c r="DJ22" s="1024"/>
      <c r="DK22" s="1025"/>
      <c r="DL22" s="1023" t="s">
        <v>495</v>
      </c>
      <c r="DM22" s="1024"/>
      <c r="DN22" s="1024"/>
      <c r="DO22" s="1024"/>
      <c r="DP22" s="1025"/>
      <c r="DQ22" s="1023" t="s">
        <v>495</v>
      </c>
      <c r="DR22" s="1024"/>
      <c r="DS22" s="1024"/>
      <c r="DT22" s="1024"/>
      <c r="DU22" s="1025"/>
      <c r="DV22" s="1026"/>
      <c r="DW22" s="1027"/>
      <c r="DX22" s="1027"/>
      <c r="DY22" s="1027"/>
      <c r="DZ22" s="1028"/>
      <c r="EA22" s="241"/>
    </row>
    <row r="23" spans="1:131" s="242" customFormat="1" ht="26.25" customHeight="1" thickBot="1" x14ac:dyDescent="0.25">
      <c r="A23" s="251" t="s">
        <v>372</v>
      </c>
      <c r="B23" s="978" t="s">
        <v>373</v>
      </c>
      <c r="C23" s="979"/>
      <c r="D23" s="979"/>
      <c r="E23" s="979"/>
      <c r="F23" s="979"/>
      <c r="G23" s="979"/>
      <c r="H23" s="979"/>
      <c r="I23" s="979"/>
      <c r="J23" s="979"/>
      <c r="K23" s="979"/>
      <c r="L23" s="979"/>
      <c r="M23" s="979"/>
      <c r="N23" s="979"/>
      <c r="O23" s="979"/>
      <c r="P23" s="980"/>
      <c r="Q23" s="1108">
        <v>1096170</v>
      </c>
      <c r="R23" s="1109"/>
      <c r="S23" s="1109"/>
      <c r="T23" s="1109"/>
      <c r="U23" s="1109"/>
      <c r="V23" s="1109">
        <v>1070291</v>
      </c>
      <c r="W23" s="1109"/>
      <c r="X23" s="1109"/>
      <c r="Y23" s="1109"/>
      <c r="Z23" s="1109"/>
      <c r="AA23" s="1109">
        <v>25881</v>
      </c>
      <c r="AB23" s="1109"/>
      <c r="AC23" s="1109"/>
      <c r="AD23" s="1109"/>
      <c r="AE23" s="1110"/>
      <c r="AF23" s="1111">
        <v>5373</v>
      </c>
      <c r="AG23" s="1109"/>
      <c r="AH23" s="1109"/>
      <c r="AI23" s="1109"/>
      <c r="AJ23" s="1112"/>
      <c r="AK23" s="1113"/>
      <c r="AL23" s="1114"/>
      <c r="AM23" s="1114"/>
      <c r="AN23" s="1114"/>
      <c r="AO23" s="1114"/>
      <c r="AP23" s="1109">
        <v>2349085</v>
      </c>
      <c r="AQ23" s="1109"/>
      <c r="AR23" s="1109"/>
      <c r="AS23" s="1109"/>
      <c r="AT23" s="1109"/>
      <c r="AU23" s="1115"/>
      <c r="AV23" s="1115"/>
      <c r="AW23" s="1115"/>
      <c r="AX23" s="1115"/>
      <c r="AY23" s="1116"/>
      <c r="AZ23" s="1105" t="s">
        <v>366</v>
      </c>
      <c r="BA23" s="1106"/>
      <c r="BB23" s="1106"/>
      <c r="BC23" s="1106"/>
      <c r="BD23" s="1107"/>
      <c r="BE23" s="240"/>
      <c r="BF23" s="240"/>
      <c r="BG23" s="240"/>
      <c r="BH23" s="240"/>
      <c r="BI23" s="240"/>
      <c r="BJ23" s="240"/>
      <c r="BK23" s="240"/>
      <c r="BL23" s="240"/>
      <c r="BM23" s="240"/>
      <c r="BN23" s="240"/>
      <c r="BO23" s="240"/>
      <c r="BP23" s="240"/>
      <c r="BQ23" s="249">
        <v>17</v>
      </c>
      <c r="BR23" s="250"/>
      <c r="BS23" s="1048" t="s">
        <v>577</v>
      </c>
      <c r="BT23" s="1049"/>
      <c r="BU23" s="1049"/>
      <c r="BV23" s="1049"/>
      <c r="BW23" s="1049"/>
      <c r="BX23" s="1049"/>
      <c r="BY23" s="1049"/>
      <c r="BZ23" s="1049"/>
      <c r="CA23" s="1049"/>
      <c r="CB23" s="1049"/>
      <c r="CC23" s="1049"/>
      <c r="CD23" s="1049"/>
      <c r="CE23" s="1049"/>
      <c r="CF23" s="1049"/>
      <c r="CG23" s="1050"/>
      <c r="CH23" s="1023">
        <v>-8</v>
      </c>
      <c r="CI23" s="1024"/>
      <c r="CJ23" s="1024"/>
      <c r="CK23" s="1024"/>
      <c r="CL23" s="1025"/>
      <c r="CM23" s="1023">
        <v>535</v>
      </c>
      <c r="CN23" s="1024"/>
      <c r="CO23" s="1024"/>
      <c r="CP23" s="1024"/>
      <c r="CQ23" s="1025"/>
      <c r="CR23" s="1023">
        <v>13</v>
      </c>
      <c r="CS23" s="1024"/>
      <c r="CT23" s="1024"/>
      <c r="CU23" s="1024"/>
      <c r="CV23" s="1025"/>
      <c r="CW23" s="1023">
        <v>8</v>
      </c>
      <c r="CX23" s="1024"/>
      <c r="CY23" s="1024"/>
      <c r="CZ23" s="1024"/>
      <c r="DA23" s="1025"/>
      <c r="DB23" s="1023" t="s">
        <v>495</v>
      </c>
      <c r="DC23" s="1024"/>
      <c r="DD23" s="1024"/>
      <c r="DE23" s="1024"/>
      <c r="DF23" s="1025"/>
      <c r="DG23" s="1023" t="s">
        <v>495</v>
      </c>
      <c r="DH23" s="1024"/>
      <c r="DI23" s="1024"/>
      <c r="DJ23" s="1024"/>
      <c r="DK23" s="1025"/>
      <c r="DL23" s="1023" t="s">
        <v>495</v>
      </c>
      <c r="DM23" s="1024"/>
      <c r="DN23" s="1024"/>
      <c r="DO23" s="1024"/>
      <c r="DP23" s="1025"/>
      <c r="DQ23" s="1023" t="s">
        <v>495</v>
      </c>
      <c r="DR23" s="1024"/>
      <c r="DS23" s="1024"/>
      <c r="DT23" s="1024"/>
      <c r="DU23" s="1025"/>
      <c r="DV23" s="1026"/>
      <c r="DW23" s="1027"/>
      <c r="DX23" s="1027"/>
      <c r="DY23" s="1027"/>
      <c r="DZ23" s="1028"/>
      <c r="EA23" s="241"/>
    </row>
    <row r="24" spans="1:131" s="242" customFormat="1" ht="26.25" customHeight="1" x14ac:dyDescent="0.2">
      <c r="A24" s="1104" t="s">
        <v>374</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39"/>
      <c r="BA24" s="239"/>
      <c r="BB24" s="239"/>
      <c r="BC24" s="239"/>
      <c r="BD24" s="239"/>
      <c r="BE24" s="240"/>
      <c r="BF24" s="240"/>
      <c r="BG24" s="240"/>
      <c r="BH24" s="240"/>
      <c r="BI24" s="240"/>
      <c r="BJ24" s="240"/>
      <c r="BK24" s="240"/>
      <c r="BL24" s="240"/>
      <c r="BM24" s="240"/>
      <c r="BN24" s="240"/>
      <c r="BO24" s="240"/>
      <c r="BP24" s="240"/>
      <c r="BQ24" s="249">
        <v>18</v>
      </c>
      <c r="BR24" s="250"/>
      <c r="BS24" s="1048" t="s">
        <v>578</v>
      </c>
      <c r="BT24" s="1049"/>
      <c r="BU24" s="1049"/>
      <c r="BV24" s="1049"/>
      <c r="BW24" s="1049"/>
      <c r="BX24" s="1049"/>
      <c r="BY24" s="1049"/>
      <c r="BZ24" s="1049"/>
      <c r="CA24" s="1049"/>
      <c r="CB24" s="1049"/>
      <c r="CC24" s="1049"/>
      <c r="CD24" s="1049"/>
      <c r="CE24" s="1049"/>
      <c r="CF24" s="1049"/>
      <c r="CG24" s="1050"/>
      <c r="CH24" s="1023">
        <v>-3</v>
      </c>
      <c r="CI24" s="1024"/>
      <c r="CJ24" s="1024"/>
      <c r="CK24" s="1024"/>
      <c r="CL24" s="1025"/>
      <c r="CM24" s="1023">
        <v>53</v>
      </c>
      <c r="CN24" s="1024"/>
      <c r="CO24" s="1024"/>
      <c r="CP24" s="1024"/>
      <c r="CQ24" s="1025"/>
      <c r="CR24" s="1023">
        <v>25</v>
      </c>
      <c r="CS24" s="1024"/>
      <c r="CT24" s="1024"/>
      <c r="CU24" s="1024"/>
      <c r="CV24" s="1025"/>
      <c r="CW24" s="1023" t="s">
        <v>495</v>
      </c>
      <c r="CX24" s="1024"/>
      <c r="CY24" s="1024"/>
      <c r="CZ24" s="1024"/>
      <c r="DA24" s="1025"/>
      <c r="DB24" s="1023" t="s">
        <v>495</v>
      </c>
      <c r="DC24" s="1024"/>
      <c r="DD24" s="1024"/>
      <c r="DE24" s="1024"/>
      <c r="DF24" s="1025"/>
      <c r="DG24" s="1023" t="s">
        <v>495</v>
      </c>
      <c r="DH24" s="1024"/>
      <c r="DI24" s="1024"/>
      <c r="DJ24" s="1024"/>
      <c r="DK24" s="1025"/>
      <c r="DL24" s="1023" t="s">
        <v>495</v>
      </c>
      <c r="DM24" s="1024"/>
      <c r="DN24" s="1024"/>
      <c r="DO24" s="1024"/>
      <c r="DP24" s="1025"/>
      <c r="DQ24" s="1023" t="s">
        <v>495</v>
      </c>
      <c r="DR24" s="1024"/>
      <c r="DS24" s="1024"/>
      <c r="DT24" s="1024"/>
      <c r="DU24" s="1025"/>
      <c r="DV24" s="1026"/>
      <c r="DW24" s="1027"/>
      <c r="DX24" s="1027"/>
      <c r="DY24" s="1027"/>
      <c r="DZ24" s="1028"/>
      <c r="EA24" s="241"/>
    </row>
    <row r="25" spans="1:131" s="234" customFormat="1" ht="26.25" customHeight="1" thickBot="1" x14ac:dyDescent="0.25">
      <c r="A25" s="1103" t="s">
        <v>375</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103"/>
      <c r="AR25" s="1103"/>
      <c r="AS25" s="1103"/>
      <c r="AT25" s="1103"/>
      <c r="AU25" s="1103"/>
      <c r="AV25" s="1103"/>
      <c r="AW25" s="1103"/>
      <c r="AX25" s="1103"/>
      <c r="AY25" s="1103"/>
      <c r="AZ25" s="1103"/>
      <c r="BA25" s="1103"/>
      <c r="BB25" s="1103"/>
      <c r="BC25" s="1103"/>
      <c r="BD25" s="1103"/>
      <c r="BE25" s="1103"/>
      <c r="BF25" s="1103"/>
      <c r="BG25" s="1103"/>
      <c r="BH25" s="1103"/>
      <c r="BI25" s="1103"/>
      <c r="BJ25" s="239"/>
      <c r="BK25" s="239"/>
      <c r="BL25" s="239"/>
      <c r="BM25" s="239"/>
      <c r="BN25" s="239"/>
      <c r="BO25" s="252"/>
      <c r="BP25" s="252"/>
      <c r="BQ25" s="249">
        <v>19</v>
      </c>
      <c r="BR25" s="250"/>
      <c r="BS25" s="1048" t="s">
        <v>579</v>
      </c>
      <c r="BT25" s="1049"/>
      <c r="BU25" s="1049"/>
      <c r="BV25" s="1049"/>
      <c r="BW25" s="1049"/>
      <c r="BX25" s="1049"/>
      <c r="BY25" s="1049"/>
      <c r="BZ25" s="1049"/>
      <c r="CA25" s="1049"/>
      <c r="CB25" s="1049"/>
      <c r="CC25" s="1049"/>
      <c r="CD25" s="1049"/>
      <c r="CE25" s="1049"/>
      <c r="CF25" s="1049"/>
      <c r="CG25" s="1050"/>
      <c r="CH25" s="1023">
        <v>-6</v>
      </c>
      <c r="CI25" s="1024"/>
      <c r="CJ25" s="1024"/>
      <c r="CK25" s="1024"/>
      <c r="CL25" s="1025"/>
      <c r="CM25" s="1023">
        <v>602</v>
      </c>
      <c r="CN25" s="1024"/>
      <c r="CO25" s="1024"/>
      <c r="CP25" s="1024"/>
      <c r="CQ25" s="1025"/>
      <c r="CR25" s="1023">
        <v>58</v>
      </c>
      <c r="CS25" s="1024"/>
      <c r="CT25" s="1024"/>
      <c r="CU25" s="1024"/>
      <c r="CV25" s="1025"/>
      <c r="CW25" s="1023" t="s">
        <v>495</v>
      </c>
      <c r="CX25" s="1024"/>
      <c r="CY25" s="1024"/>
      <c r="CZ25" s="1024"/>
      <c r="DA25" s="1025"/>
      <c r="DB25" s="1023" t="s">
        <v>495</v>
      </c>
      <c r="DC25" s="1024"/>
      <c r="DD25" s="1024"/>
      <c r="DE25" s="1024"/>
      <c r="DF25" s="1025"/>
      <c r="DG25" s="1023" t="s">
        <v>495</v>
      </c>
      <c r="DH25" s="1024"/>
      <c r="DI25" s="1024"/>
      <c r="DJ25" s="1024"/>
      <c r="DK25" s="1025"/>
      <c r="DL25" s="1023" t="s">
        <v>495</v>
      </c>
      <c r="DM25" s="1024"/>
      <c r="DN25" s="1024"/>
      <c r="DO25" s="1024"/>
      <c r="DP25" s="1025"/>
      <c r="DQ25" s="1023" t="s">
        <v>495</v>
      </c>
      <c r="DR25" s="1024"/>
      <c r="DS25" s="1024"/>
      <c r="DT25" s="1024"/>
      <c r="DU25" s="1025"/>
      <c r="DV25" s="1026"/>
      <c r="DW25" s="1027"/>
      <c r="DX25" s="1027"/>
      <c r="DY25" s="1027"/>
      <c r="DZ25" s="1028"/>
      <c r="EA25" s="233"/>
    </row>
    <row r="26" spans="1:131" s="234" customFormat="1" ht="26.25" customHeight="1" x14ac:dyDescent="0.2">
      <c r="A26" s="1029" t="s">
        <v>342</v>
      </c>
      <c r="B26" s="1030"/>
      <c r="C26" s="1030"/>
      <c r="D26" s="1030"/>
      <c r="E26" s="1030"/>
      <c r="F26" s="1030"/>
      <c r="G26" s="1030"/>
      <c r="H26" s="1030"/>
      <c r="I26" s="1030"/>
      <c r="J26" s="1030"/>
      <c r="K26" s="1030"/>
      <c r="L26" s="1030"/>
      <c r="M26" s="1030"/>
      <c r="N26" s="1030"/>
      <c r="O26" s="1030"/>
      <c r="P26" s="1031"/>
      <c r="Q26" s="1035" t="s">
        <v>376</v>
      </c>
      <c r="R26" s="1036"/>
      <c r="S26" s="1036"/>
      <c r="T26" s="1036"/>
      <c r="U26" s="1037"/>
      <c r="V26" s="1035" t="s">
        <v>377</v>
      </c>
      <c r="W26" s="1036"/>
      <c r="X26" s="1036"/>
      <c r="Y26" s="1036"/>
      <c r="Z26" s="1037"/>
      <c r="AA26" s="1035" t="s">
        <v>378</v>
      </c>
      <c r="AB26" s="1036"/>
      <c r="AC26" s="1036"/>
      <c r="AD26" s="1036"/>
      <c r="AE26" s="1036"/>
      <c r="AF26" s="1099" t="s">
        <v>379</v>
      </c>
      <c r="AG26" s="1042"/>
      <c r="AH26" s="1042"/>
      <c r="AI26" s="1042"/>
      <c r="AJ26" s="1100"/>
      <c r="AK26" s="1036" t="s">
        <v>380</v>
      </c>
      <c r="AL26" s="1036"/>
      <c r="AM26" s="1036"/>
      <c r="AN26" s="1036"/>
      <c r="AO26" s="1037"/>
      <c r="AP26" s="1035" t="s">
        <v>381</v>
      </c>
      <c r="AQ26" s="1036"/>
      <c r="AR26" s="1036"/>
      <c r="AS26" s="1036"/>
      <c r="AT26" s="1037"/>
      <c r="AU26" s="1035" t="s">
        <v>382</v>
      </c>
      <c r="AV26" s="1036"/>
      <c r="AW26" s="1036"/>
      <c r="AX26" s="1036"/>
      <c r="AY26" s="1037"/>
      <c r="AZ26" s="1035" t="s">
        <v>383</v>
      </c>
      <c r="BA26" s="1036"/>
      <c r="BB26" s="1036"/>
      <c r="BC26" s="1036"/>
      <c r="BD26" s="1037"/>
      <c r="BE26" s="1035" t="s">
        <v>349</v>
      </c>
      <c r="BF26" s="1036"/>
      <c r="BG26" s="1036"/>
      <c r="BH26" s="1036"/>
      <c r="BI26" s="1051"/>
      <c r="BJ26" s="239"/>
      <c r="BK26" s="239"/>
      <c r="BL26" s="239"/>
      <c r="BM26" s="239"/>
      <c r="BN26" s="239"/>
      <c r="BO26" s="252"/>
      <c r="BP26" s="252"/>
      <c r="BQ26" s="249">
        <v>20</v>
      </c>
      <c r="BR26" s="250"/>
      <c r="BS26" s="1048" t="s">
        <v>580</v>
      </c>
      <c r="BT26" s="1049"/>
      <c r="BU26" s="1049"/>
      <c r="BV26" s="1049"/>
      <c r="BW26" s="1049"/>
      <c r="BX26" s="1049"/>
      <c r="BY26" s="1049"/>
      <c r="BZ26" s="1049"/>
      <c r="CA26" s="1049"/>
      <c r="CB26" s="1049"/>
      <c r="CC26" s="1049"/>
      <c r="CD26" s="1049"/>
      <c r="CE26" s="1049"/>
      <c r="CF26" s="1049"/>
      <c r="CG26" s="1050"/>
      <c r="CH26" s="1023">
        <v>-6</v>
      </c>
      <c r="CI26" s="1024"/>
      <c r="CJ26" s="1024"/>
      <c r="CK26" s="1024"/>
      <c r="CL26" s="1025"/>
      <c r="CM26" s="1023">
        <v>105</v>
      </c>
      <c r="CN26" s="1024"/>
      <c r="CO26" s="1024"/>
      <c r="CP26" s="1024"/>
      <c r="CQ26" s="1025"/>
      <c r="CR26" s="1023">
        <v>17</v>
      </c>
      <c r="CS26" s="1024"/>
      <c r="CT26" s="1024"/>
      <c r="CU26" s="1024"/>
      <c r="CV26" s="1025"/>
      <c r="CW26" s="1023" t="s">
        <v>495</v>
      </c>
      <c r="CX26" s="1024"/>
      <c r="CY26" s="1024"/>
      <c r="CZ26" s="1024"/>
      <c r="DA26" s="1025"/>
      <c r="DB26" s="1023" t="s">
        <v>495</v>
      </c>
      <c r="DC26" s="1024"/>
      <c r="DD26" s="1024"/>
      <c r="DE26" s="1024"/>
      <c r="DF26" s="1025"/>
      <c r="DG26" s="1023" t="s">
        <v>495</v>
      </c>
      <c r="DH26" s="1024"/>
      <c r="DI26" s="1024"/>
      <c r="DJ26" s="1024"/>
      <c r="DK26" s="1025"/>
      <c r="DL26" s="1023" t="s">
        <v>495</v>
      </c>
      <c r="DM26" s="1024"/>
      <c r="DN26" s="1024"/>
      <c r="DO26" s="1024"/>
      <c r="DP26" s="1025"/>
      <c r="DQ26" s="1023" t="s">
        <v>495</v>
      </c>
      <c r="DR26" s="1024"/>
      <c r="DS26" s="1024"/>
      <c r="DT26" s="1024"/>
      <c r="DU26" s="1025"/>
      <c r="DV26" s="1026"/>
      <c r="DW26" s="1027"/>
      <c r="DX26" s="1027"/>
      <c r="DY26" s="1027"/>
      <c r="DZ26" s="1028"/>
      <c r="EA26" s="233"/>
    </row>
    <row r="27" spans="1:131" s="234" customFormat="1" ht="26.25" customHeight="1" thickBot="1" x14ac:dyDescent="0.25">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101"/>
      <c r="AG27" s="1045"/>
      <c r="AH27" s="1045"/>
      <c r="AI27" s="1045"/>
      <c r="AJ27" s="110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9"/>
      <c r="BK27" s="239"/>
      <c r="BL27" s="239"/>
      <c r="BM27" s="239"/>
      <c r="BN27" s="239"/>
      <c r="BO27" s="252"/>
      <c r="BP27" s="252"/>
      <c r="BQ27" s="249">
        <v>21</v>
      </c>
      <c r="BR27" s="250"/>
      <c r="BS27" s="1048" t="s">
        <v>581</v>
      </c>
      <c r="BT27" s="1049"/>
      <c r="BU27" s="1049"/>
      <c r="BV27" s="1049"/>
      <c r="BW27" s="1049"/>
      <c r="BX27" s="1049"/>
      <c r="BY27" s="1049"/>
      <c r="BZ27" s="1049"/>
      <c r="CA27" s="1049"/>
      <c r="CB27" s="1049"/>
      <c r="CC27" s="1049"/>
      <c r="CD27" s="1049"/>
      <c r="CE27" s="1049"/>
      <c r="CF27" s="1049"/>
      <c r="CG27" s="1050"/>
      <c r="CH27" s="1023">
        <v>118</v>
      </c>
      <c r="CI27" s="1024"/>
      <c r="CJ27" s="1024"/>
      <c r="CK27" s="1024"/>
      <c r="CL27" s="1025"/>
      <c r="CM27" s="1023">
        <v>20728</v>
      </c>
      <c r="CN27" s="1024"/>
      <c r="CO27" s="1024"/>
      <c r="CP27" s="1024"/>
      <c r="CQ27" s="1025"/>
      <c r="CR27" s="1023">
        <v>30</v>
      </c>
      <c r="CS27" s="1024"/>
      <c r="CT27" s="1024"/>
      <c r="CU27" s="1024"/>
      <c r="CV27" s="1025"/>
      <c r="CW27" s="1023" t="s">
        <v>495</v>
      </c>
      <c r="CX27" s="1024"/>
      <c r="CY27" s="1024"/>
      <c r="CZ27" s="1024"/>
      <c r="DA27" s="1025"/>
      <c r="DB27" s="1023">
        <v>1533</v>
      </c>
      <c r="DC27" s="1024"/>
      <c r="DD27" s="1024"/>
      <c r="DE27" s="1024"/>
      <c r="DF27" s="1025"/>
      <c r="DG27" s="1023">
        <v>332</v>
      </c>
      <c r="DH27" s="1024"/>
      <c r="DI27" s="1024"/>
      <c r="DJ27" s="1024"/>
      <c r="DK27" s="1025"/>
      <c r="DL27" s="1023" t="s">
        <v>495</v>
      </c>
      <c r="DM27" s="1024"/>
      <c r="DN27" s="1024"/>
      <c r="DO27" s="1024"/>
      <c r="DP27" s="1025"/>
      <c r="DQ27" s="1023" t="s">
        <v>495</v>
      </c>
      <c r="DR27" s="1024"/>
      <c r="DS27" s="1024"/>
      <c r="DT27" s="1024"/>
      <c r="DU27" s="1025"/>
      <c r="DV27" s="1026"/>
      <c r="DW27" s="1027"/>
      <c r="DX27" s="1027"/>
      <c r="DY27" s="1027"/>
      <c r="DZ27" s="1028"/>
      <c r="EA27" s="233"/>
    </row>
    <row r="28" spans="1:131" s="234" customFormat="1" ht="26.25" customHeight="1" thickTop="1" x14ac:dyDescent="0.2">
      <c r="A28" s="253">
        <v>1</v>
      </c>
      <c r="B28" s="1090" t="s">
        <v>384</v>
      </c>
      <c r="C28" s="1091"/>
      <c r="D28" s="1091"/>
      <c r="E28" s="1091"/>
      <c r="F28" s="1091"/>
      <c r="G28" s="1091"/>
      <c r="H28" s="1091"/>
      <c r="I28" s="1091"/>
      <c r="J28" s="1091"/>
      <c r="K28" s="1091"/>
      <c r="L28" s="1091"/>
      <c r="M28" s="1091"/>
      <c r="N28" s="1091"/>
      <c r="O28" s="1091"/>
      <c r="P28" s="1092"/>
      <c r="Q28" s="1093">
        <v>256826</v>
      </c>
      <c r="R28" s="1094"/>
      <c r="S28" s="1094"/>
      <c r="T28" s="1094"/>
      <c r="U28" s="1094"/>
      <c r="V28" s="1094">
        <v>247709</v>
      </c>
      <c r="W28" s="1094"/>
      <c r="X28" s="1094"/>
      <c r="Y28" s="1094"/>
      <c r="Z28" s="1094"/>
      <c r="AA28" s="1094">
        <v>9117</v>
      </c>
      <c r="AB28" s="1094"/>
      <c r="AC28" s="1094"/>
      <c r="AD28" s="1094"/>
      <c r="AE28" s="1095"/>
      <c r="AF28" s="1096">
        <v>9117</v>
      </c>
      <c r="AG28" s="1094"/>
      <c r="AH28" s="1094"/>
      <c r="AI28" s="1094"/>
      <c r="AJ28" s="1097"/>
      <c r="AK28" s="1098">
        <v>14851</v>
      </c>
      <c r="AL28" s="1086"/>
      <c r="AM28" s="1086"/>
      <c r="AN28" s="1086"/>
      <c r="AO28" s="1086"/>
      <c r="AP28" s="1086" t="s">
        <v>495</v>
      </c>
      <c r="AQ28" s="1086"/>
      <c r="AR28" s="1086"/>
      <c r="AS28" s="1086"/>
      <c r="AT28" s="1086"/>
      <c r="AU28" s="1086" t="s">
        <v>495</v>
      </c>
      <c r="AV28" s="1086"/>
      <c r="AW28" s="1086"/>
      <c r="AX28" s="1086"/>
      <c r="AY28" s="1086"/>
      <c r="AZ28" s="1087" t="s">
        <v>495</v>
      </c>
      <c r="BA28" s="1087"/>
      <c r="BB28" s="1087"/>
      <c r="BC28" s="1087"/>
      <c r="BD28" s="1087"/>
      <c r="BE28" s="1088"/>
      <c r="BF28" s="1088"/>
      <c r="BG28" s="1088"/>
      <c r="BH28" s="1088"/>
      <c r="BI28" s="1089"/>
      <c r="BJ28" s="239"/>
      <c r="BK28" s="239"/>
      <c r="BL28" s="239"/>
      <c r="BM28" s="239"/>
      <c r="BN28" s="239"/>
      <c r="BO28" s="252"/>
      <c r="BP28" s="252"/>
      <c r="BQ28" s="249">
        <v>22</v>
      </c>
      <c r="BR28" s="250"/>
      <c r="BS28" s="1048" t="s">
        <v>582</v>
      </c>
      <c r="BT28" s="1049"/>
      <c r="BU28" s="1049"/>
      <c r="BV28" s="1049"/>
      <c r="BW28" s="1049"/>
      <c r="BX28" s="1049"/>
      <c r="BY28" s="1049"/>
      <c r="BZ28" s="1049"/>
      <c r="CA28" s="1049"/>
      <c r="CB28" s="1049"/>
      <c r="CC28" s="1049"/>
      <c r="CD28" s="1049"/>
      <c r="CE28" s="1049"/>
      <c r="CF28" s="1049"/>
      <c r="CG28" s="1050"/>
      <c r="CH28" s="1023">
        <v>0</v>
      </c>
      <c r="CI28" s="1024"/>
      <c r="CJ28" s="1024"/>
      <c r="CK28" s="1024"/>
      <c r="CL28" s="1025"/>
      <c r="CM28" s="1023">
        <v>6325</v>
      </c>
      <c r="CN28" s="1024"/>
      <c r="CO28" s="1024"/>
      <c r="CP28" s="1024"/>
      <c r="CQ28" s="1025"/>
      <c r="CR28" s="1023">
        <v>6325</v>
      </c>
      <c r="CS28" s="1024"/>
      <c r="CT28" s="1024"/>
      <c r="CU28" s="1024"/>
      <c r="CV28" s="1025"/>
      <c r="CW28" s="1023" t="s">
        <v>495</v>
      </c>
      <c r="CX28" s="1024"/>
      <c r="CY28" s="1024"/>
      <c r="CZ28" s="1024"/>
      <c r="DA28" s="1025"/>
      <c r="DB28" s="1023" t="s">
        <v>495</v>
      </c>
      <c r="DC28" s="1024"/>
      <c r="DD28" s="1024"/>
      <c r="DE28" s="1024"/>
      <c r="DF28" s="1025"/>
      <c r="DG28" s="1023" t="s">
        <v>495</v>
      </c>
      <c r="DH28" s="1024"/>
      <c r="DI28" s="1024"/>
      <c r="DJ28" s="1024"/>
      <c r="DK28" s="1025"/>
      <c r="DL28" s="1023" t="s">
        <v>495</v>
      </c>
      <c r="DM28" s="1024"/>
      <c r="DN28" s="1024"/>
      <c r="DO28" s="1024"/>
      <c r="DP28" s="1025"/>
      <c r="DQ28" s="1023" t="s">
        <v>495</v>
      </c>
      <c r="DR28" s="1024"/>
      <c r="DS28" s="1024"/>
      <c r="DT28" s="1024"/>
      <c r="DU28" s="1025"/>
      <c r="DV28" s="1026"/>
      <c r="DW28" s="1027"/>
      <c r="DX28" s="1027"/>
      <c r="DY28" s="1027"/>
      <c r="DZ28" s="1028"/>
      <c r="EA28" s="233"/>
    </row>
    <row r="29" spans="1:131" s="234" customFormat="1" ht="26.25" customHeight="1" x14ac:dyDescent="0.2">
      <c r="A29" s="253">
        <v>2</v>
      </c>
      <c r="B29" s="1077" t="s">
        <v>385</v>
      </c>
      <c r="C29" s="1078"/>
      <c r="D29" s="1078"/>
      <c r="E29" s="1078"/>
      <c r="F29" s="1078"/>
      <c r="G29" s="1078"/>
      <c r="H29" s="1078"/>
      <c r="I29" s="1078"/>
      <c r="J29" s="1078"/>
      <c r="K29" s="1078"/>
      <c r="L29" s="1078"/>
      <c r="M29" s="1078"/>
      <c r="N29" s="1078"/>
      <c r="O29" s="1078"/>
      <c r="P29" s="1079"/>
      <c r="Q29" s="1084">
        <v>26020</v>
      </c>
      <c r="R29" s="1081"/>
      <c r="S29" s="1081"/>
      <c r="T29" s="1081"/>
      <c r="U29" s="1081"/>
      <c r="V29" s="1081">
        <v>26297</v>
      </c>
      <c r="W29" s="1081"/>
      <c r="X29" s="1081"/>
      <c r="Y29" s="1081"/>
      <c r="Z29" s="1081"/>
      <c r="AA29" s="1081">
        <v>-277</v>
      </c>
      <c r="AB29" s="1081"/>
      <c r="AC29" s="1081"/>
      <c r="AD29" s="1081"/>
      <c r="AE29" s="1085"/>
      <c r="AF29" s="1080">
        <v>1422</v>
      </c>
      <c r="AG29" s="1081"/>
      <c r="AH29" s="1081"/>
      <c r="AI29" s="1081"/>
      <c r="AJ29" s="1082"/>
      <c r="AK29" s="1014">
        <v>2614</v>
      </c>
      <c r="AL29" s="1005"/>
      <c r="AM29" s="1005"/>
      <c r="AN29" s="1005"/>
      <c r="AO29" s="1005"/>
      <c r="AP29" s="1005">
        <v>12499</v>
      </c>
      <c r="AQ29" s="1005"/>
      <c r="AR29" s="1005"/>
      <c r="AS29" s="1005"/>
      <c r="AT29" s="1005"/>
      <c r="AU29" s="1005">
        <v>7503</v>
      </c>
      <c r="AV29" s="1005"/>
      <c r="AW29" s="1005"/>
      <c r="AX29" s="1005"/>
      <c r="AY29" s="1005"/>
      <c r="AZ29" s="1083" t="s">
        <v>495</v>
      </c>
      <c r="BA29" s="1083"/>
      <c r="BB29" s="1083"/>
      <c r="BC29" s="1083"/>
      <c r="BD29" s="1083"/>
      <c r="BE29" s="1075" t="s">
        <v>386</v>
      </c>
      <c r="BF29" s="1075"/>
      <c r="BG29" s="1075"/>
      <c r="BH29" s="1075"/>
      <c r="BI29" s="1076"/>
      <c r="BJ29" s="239"/>
      <c r="BK29" s="239"/>
      <c r="BL29" s="239"/>
      <c r="BM29" s="239"/>
      <c r="BN29" s="239"/>
      <c r="BO29" s="252"/>
      <c r="BP29" s="252"/>
      <c r="BQ29" s="249">
        <v>23</v>
      </c>
      <c r="BR29" s="250"/>
      <c r="BS29" s="1048" t="s">
        <v>583</v>
      </c>
      <c r="BT29" s="1049"/>
      <c r="BU29" s="1049"/>
      <c r="BV29" s="1049"/>
      <c r="BW29" s="1049"/>
      <c r="BX29" s="1049"/>
      <c r="BY29" s="1049"/>
      <c r="BZ29" s="1049"/>
      <c r="CA29" s="1049"/>
      <c r="CB29" s="1049"/>
      <c r="CC29" s="1049"/>
      <c r="CD29" s="1049"/>
      <c r="CE29" s="1049"/>
      <c r="CF29" s="1049"/>
      <c r="CG29" s="1050"/>
      <c r="CH29" s="1023">
        <v>0</v>
      </c>
      <c r="CI29" s="1024"/>
      <c r="CJ29" s="1024"/>
      <c r="CK29" s="1024"/>
      <c r="CL29" s="1025"/>
      <c r="CM29" s="1023">
        <v>85564</v>
      </c>
      <c r="CN29" s="1024"/>
      <c r="CO29" s="1024"/>
      <c r="CP29" s="1024"/>
      <c r="CQ29" s="1025"/>
      <c r="CR29" s="1023">
        <v>42715</v>
      </c>
      <c r="CS29" s="1024"/>
      <c r="CT29" s="1024"/>
      <c r="CU29" s="1024"/>
      <c r="CV29" s="1025"/>
      <c r="CW29" s="1023" t="s">
        <v>495</v>
      </c>
      <c r="CX29" s="1024"/>
      <c r="CY29" s="1024"/>
      <c r="CZ29" s="1024"/>
      <c r="DA29" s="1025"/>
      <c r="DB29" s="1023">
        <v>23995</v>
      </c>
      <c r="DC29" s="1024"/>
      <c r="DD29" s="1024"/>
      <c r="DE29" s="1024"/>
      <c r="DF29" s="1025"/>
      <c r="DG29" s="1023">
        <v>94614</v>
      </c>
      <c r="DH29" s="1024"/>
      <c r="DI29" s="1024"/>
      <c r="DJ29" s="1024"/>
      <c r="DK29" s="1025"/>
      <c r="DL29" s="1023" t="s">
        <v>495</v>
      </c>
      <c r="DM29" s="1024"/>
      <c r="DN29" s="1024"/>
      <c r="DO29" s="1024"/>
      <c r="DP29" s="1025"/>
      <c r="DQ29" s="1023" t="s">
        <v>495</v>
      </c>
      <c r="DR29" s="1024"/>
      <c r="DS29" s="1024"/>
      <c r="DT29" s="1024"/>
      <c r="DU29" s="1025"/>
      <c r="DV29" s="1026"/>
      <c r="DW29" s="1027"/>
      <c r="DX29" s="1027"/>
      <c r="DY29" s="1027"/>
      <c r="DZ29" s="1028"/>
      <c r="EA29" s="233"/>
    </row>
    <row r="30" spans="1:131" s="234" customFormat="1" ht="26.25" customHeight="1" x14ac:dyDescent="0.2">
      <c r="A30" s="253">
        <v>3</v>
      </c>
      <c r="B30" s="1077" t="s">
        <v>387</v>
      </c>
      <c r="C30" s="1078"/>
      <c r="D30" s="1078"/>
      <c r="E30" s="1078"/>
      <c r="F30" s="1078"/>
      <c r="G30" s="1078"/>
      <c r="H30" s="1078"/>
      <c r="I30" s="1078"/>
      <c r="J30" s="1078"/>
      <c r="K30" s="1078"/>
      <c r="L30" s="1078"/>
      <c r="M30" s="1078"/>
      <c r="N30" s="1078"/>
      <c r="O30" s="1078"/>
      <c r="P30" s="1079"/>
      <c r="Q30" s="1084">
        <v>2742</v>
      </c>
      <c r="R30" s="1081"/>
      <c r="S30" s="1081"/>
      <c r="T30" s="1081"/>
      <c r="U30" s="1081"/>
      <c r="V30" s="1081">
        <v>2652</v>
      </c>
      <c r="W30" s="1081"/>
      <c r="X30" s="1081"/>
      <c r="Y30" s="1081"/>
      <c r="Z30" s="1081"/>
      <c r="AA30" s="1081">
        <v>90</v>
      </c>
      <c r="AB30" s="1081"/>
      <c r="AC30" s="1081"/>
      <c r="AD30" s="1081"/>
      <c r="AE30" s="1085"/>
      <c r="AF30" s="1080">
        <v>3119</v>
      </c>
      <c r="AG30" s="1081"/>
      <c r="AH30" s="1081"/>
      <c r="AI30" s="1081"/>
      <c r="AJ30" s="1082"/>
      <c r="AK30" s="1014">
        <v>31</v>
      </c>
      <c r="AL30" s="1005"/>
      <c r="AM30" s="1005"/>
      <c r="AN30" s="1005"/>
      <c r="AO30" s="1005"/>
      <c r="AP30" s="1005">
        <v>9173</v>
      </c>
      <c r="AQ30" s="1005"/>
      <c r="AR30" s="1005"/>
      <c r="AS30" s="1005"/>
      <c r="AT30" s="1005"/>
      <c r="AU30" s="1005">
        <v>101</v>
      </c>
      <c r="AV30" s="1005"/>
      <c r="AW30" s="1005"/>
      <c r="AX30" s="1005"/>
      <c r="AY30" s="1005"/>
      <c r="AZ30" s="1083" t="s">
        <v>495</v>
      </c>
      <c r="BA30" s="1083"/>
      <c r="BB30" s="1083"/>
      <c r="BC30" s="1083"/>
      <c r="BD30" s="1083"/>
      <c r="BE30" s="1075" t="s">
        <v>386</v>
      </c>
      <c r="BF30" s="1075"/>
      <c r="BG30" s="1075"/>
      <c r="BH30" s="1075"/>
      <c r="BI30" s="1076"/>
      <c r="BJ30" s="239"/>
      <c r="BK30" s="239"/>
      <c r="BL30" s="239"/>
      <c r="BM30" s="239"/>
      <c r="BN30" s="239"/>
      <c r="BO30" s="252"/>
      <c r="BP30" s="252"/>
      <c r="BQ30" s="249">
        <v>24</v>
      </c>
      <c r="BR30" s="250"/>
      <c r="BS30" s="1048" t="s">
        <v>584</v>
      </c>
      <c r="BT30" s="1049"/>
      <c r="BU30" s="1049"/>
      <c r="BV30" s="1049"/>
      <c r="BW30" s="1049"/>
      <c r="BX30" s="1049"/>
      <c r="BY30" s="1049"/>
      <c r="BZ30" s="1049"/>
      <c r="CA30" s="1049"/>
      <c r="CB30" s="1049"/>
      <c r="CC30" s="1049"/>
      <c r="CD30" s="1049"/>
      <c r="CE30" s="1049"/>
      <c r="CF30" s="1049"/>
      <c r="CG30" s="1050"/>
      <c r="CH30" s="1023">
        <v>262</v>
      </c>
      <c r="CI30" s="1024"/>
      <c r="CJ30" s="1024"/>
      <c r="CK30" s="1024"/>
      <c r="CL30" s="1025"/>
      <c r="CM30" s="1023">
        <v>8204</v>
      </c>
      <c r="CN30" s="1024"/>
      <c r="CO30" s="1024"/>
      <c r="CP30" s="1024"/>
      <c r="CQ30" s="1025"/>
      <c r="CR30" s="1023">
        <v>1372</v>
      </c>
      <c r="CS30" s="1024"/>
      <c r="CT30" s="1024"/>
      <c r="CU30" s="1024"/>
      <c r="CV30" s="1025"/>
      <c r="CW30" s="1023" t="s">
        <v>495</v>
      </c>
      <c r="CX30" s="1024"/>
      <c r="CY30" s="1024"/>
      <c r="CZ30" s="1024"/>
      <c r="DA30" s="1025"/>
      <c r="DB30" s="1023" t="s">
        <v>495</v>
      </c>
      <c r="DC30" s="1024"/>
      <c r="DD30" s="1024"/>
      <c r="DE30" s="1024"/>
      <c r="DF30" s="1025"/>
      <c r="DG30" s="1023" t="s">
        <v>495</v>
      </c>
      <c r="DH30" s="1024"/>
      <c r="DI30" s="1024"/>
      <c r="DJ30" s="1024"/>
      <c r="DK30" s="1025"/>
      <c r="DL30" s="1023" t="s">
        <v>495</v>
      </c>
      <c r="DM30" s="1024"/>
      <c r="DN30" s="1024"/>
      <c r="DO30" s="1024"/>
      <c r="DP30" s="1025"/>
      <c r="DQ30" s="1023" t="s">
        <v>495</v>
      </c>
      <c r="DR30" s="1024"/>
      <c r="DS30" s="1024"/>
      <c r="DT30" s="1024"/>
      <c r="DU30" s="1025"/>
      <c r="DV30" s="1026"/>
      <c r="DW30" s="1027"/>
      <c r="DX30" s="1027"/>
      <c r="DY30" s="1027"/>
      <c r="DZ30" s="1028"/>
      <c r="EA30" s="233"/>
    </row>
    <row r="31" spans="1:131" s="234" customFormat="1" ht="26.25" customHeight="1" x14ac:dyDescent="0.2">
      <c r="A31" s="253">
        <v>4</v>
      </c>
      <c r="B31" s="1077" t="s">
        <v>388</v>
      </c>
      <c r="C31" s="1078"/>
      <c r="D31" s="1078"/>
      <c r="E31" s="1078"/>
      <c r="F31" s="1078"/>
      <c r="G31" s="1078"/>
      <c r="H31" s="1078"/>
      <c r="I31" s="1078"/>
      <c r="J31" s="1078"/>
      <c r="K31" s="1078"/>
      <c r="L31" s="1078"/>
      <c r="M31" s="1078"/>
      <c r="N31" s="1078"/>
      <c r="O31" s="1078"/>
      <c r="P31" s="1079"/>
      <c r="Q31" s="1084">
        <v>10748</v>
      </c>
      <c r="R31" s="1081"/>
      <c r="S31" s="1081"/>
      <c r="T31" s="1081"/>
      <c r="U31" s="1081"/>
      <c r="V31" s="1081">
        <v>8512</v>
      </c>
      <c r="W31" s="1081"/>
      <c r="X31" s="1081"/>
      <c r="Y31" s="1081"/>
      <c r="Z31" s="1081"/>
      <c r="AA31" s="1081">
        <v>2236</v>
      </c>
      <c r="AB31" s="1081"/>
      <c r="AC31" s="1081"/>
      <c r="AD31" s="1081"/>
      <c r="AE31" s="1085"/>
      <c r="AF31" s="1080">
        <v>19027</v>
      </c>
      <c r="AG31" s="1081"/>
      <c r="AH31" s="1081"/>
      <c r="AI31" s="1081"/>
      <c r="AJ31" s="1082"/>
      <c r="AK31" s="1014">
        <v>600</v>
      </c>
      <c r="AL31" s="1005"/>
      <c r="AM31" s="1005"/>
      <c r="AN31" s="1005"/>
      <c r="AO31" s="1005"/>
      <c r="AP31" s="1005">
        <v>20365</v>
      </c>
      <c r="AQ31" s="1005"/>
      <c r="AR31" s="1005"/>
      <c r="AS31" s="1005"/>
      <c r="AT31" s="1005"/>
      <c r="AU31" s="1005">
        <v>204</v>
      </c>
      <c r="AV31" s="1005"/>
      <c r="AW31" s="1005"/>
      <c r="AX31" s="1005"/>
      <c r="AY31" s="1005"/>
      <c r="AZ31" s="1083" t="s">
        <v>495</v>
      </c>
      <c r="BA31" s="1083"/>
      <c r="BB31" s="1083"/>
      <c r="BC31" s="1083"/>
      <c r="BD31" s="1083"/>
      <c r="BE31" s="1075" t="s">
        <v>389</v>
      </c>
      <c r="BF31" s="1075"/>
      <c r="BG31" s="1075"/>
      <c r="BH31" s="1075"/>
      <c r="BI31" s="1076"/>
      <c r="BJ31" s="239"/>
      <c r="BK31" s="239"/>
      <c r="BL31" s="239"/>
      <c r="BM31" s="239"/>
      <c r="BN31" s="239"/>
      <c r="BO31" s="252"/>
      <c r="BP31" s="252"/>
      <c r="BQ31" s="249">
        <v>25</v>
      </c>
      <c r="BR31" s="250"/>
      <c r="BS31" s="1048" t="s">
        <v>585</v>
      </c>
      <c r="BT31" s="1049"/>
      <c r="BU31" s="1049"/>
      <c r="BV31" s="1049"/>
      <c r="BW31" s="1049"/>
      <c r="BX31" s="1049"/>
      <c r="BY31" s="1049"/>
      <c r="BZ31" s="1049"/>
      <c r="CA31" s="1049"/>
      <c r="CB31" s="1049"/>
      <c r="CC31" s="1049"/>
      <c r="CD31" s="1049"/>
      <c r="CE31" s="1049"/>
      <c r="CF31" s="1049"/>
      <c r="CG31" s="1050"/>
      <c r="CH31" s="1023">
        <v>2</v>
      </c>
      <c r="CI31" s="1024"/>
      <c r="CJ31" s="1024"/>
      <c r="CK31" s="1024"/>
      <c r="CL31" s="1025"/>
      <c r="CM31" s="1023">
        <v>1341</v>
      </c>
      <c r="CN31" s="1024"/>
      <c r="CO31" s="1024"/>
      <c r="CP31" s="1024"/>
      <c r="CQ31" s="1025"/>
      <c r="CR31" s="1023">
        <v>510</v>
      </c>
      <c r="CS31" s="1024"/>
      <c r="CT31" s="1024"/>
      <c r="CU31" s="1024"/>
      <c r="CV31" s="1025"/>
      <c r="CW31" s="1023" t="s">
        <v>495</v>
      </c>
      <c r="CX31" s="1024"/>
      <c r="CY31" s="1024"/>
      <c r="CZ31" s="1024"/>
      <c r="DA31" s="1025"/>
      <c r="DB31" s="1023" t="s">
        <v>495</v>
      </c>
      <c r="DC31" s="1024"/>
      <c r="DD31" s="1024"/>
      <c r="DE31" s="1024"/>
      <c r="DF31" s="1025"/>
      <c r="DG31" s="1023" t="s">
        <v>495</v>
      </c>
      <c r="DH31" s="1024"/>
      <c r="DI31" s="1024"/>
      <c r="DJ31" s="1024"/>
      <c r="DK31" s="1025"/>
      <c r="DL31" s="1023" t="s">
        <v>495</v>
      </c>
      <c r="DM31" s="1024"/>
      <c r="DN31" s="1024"/>
      <c r="DO31" s="1024"/>
      <c r="DP31" s="1025"/>
      <c r="DQ31" s="1023" t="s">
        <v>495</v>
      </c>
      <c r="DR31" s="1024"/>
      <c r="DS31" s="1024"/>
      <c r="DT31" s="1024"/>
      <c r="DU31" s="1025"/>
      <c r="DV31" s="1026"/>
      <c r="DW31" s="1027"/>
      <c r="DX31" s="1027"/>
      <c r="DY31" s="1027"/>
      <c r="DZ31" s="1028"/>
      <c r="EA31" s="233"/>
    </row>
    <row r="32" spans="1:131" s="234" customFormat="1" ht="26.25" customHeight="1" x14ac:dyDescent="0.2">
      <c r="A32" s="253">
        <v>5</v>
      </c>
      <c r="B32" s="1077" t="s">
        <v>390</v>
      </c>
      <c r="C32" s="1078"/>
      <c r="D32" s="1078"/>
      <c r="E32" s="1078"/>
      <c r="F32" s="1078"/>
      <c r="G32" s="1078"/>
      <c r="H32" s="1078"/>
      <c r="I32" s="1078"/>
      <c r="J32" s="1078"/>
      <c r="K32" s="1078"/>
      <c r="L32" s="1078"/>
      <c r="M32" s="1078"/>
      <c r="N32" s="1078"/>
      <c r="O32" s="1078"/>
      <c r="P32" s="1079"/>
      <c r="Q32" s="1084">
        <v>8441</v>
      </c>
      <c r="R32" s="1081"/>
      <c r="S32" s="1081"/>
      <c r="T32" s="1081"/>
      <c r="U32" s="1081"/>
      <c r="V32" s="1081">
        <v>8358</v>
      </c>
      <c r="W32" s="1081"/>
      <c r="X32" s="1081"/>
      <c r="Y32" s="1081"/>
      <c r="Z32" s="1081"/>
      <c r="AA32" s="1081">
        <v>83</v>
      </c>
      <c r="AB32" s="1081"/>
      <c r="AC32" s="1081"/>
      <c r="AD32" s="1081"/>
      <c r="AE32" s="1085"/>
      <c r="AF32" s="1080">
        <v>1000</v>
      </c>
      <c r="AG32" s="1081"/>
      <c r="AH32" s="1081"/>
      <c r="AI32" s="1081"/>
      <c r="AJ32" s="1082"/>
      <c r="AK32" s="1014">
        <v>2928</v>
      </c>
      <c r="AL32" s="1005"/>
      <c r="AM32" s="1005"/>
      <c r="AN32" s="1005"/>
      <c r="AO32" s="1005"/>
      <c r="AP32" s="1005">
        <v>15777</v>
      </c>
      <c r="AQ32" s="1005"/>
      <c r="AR32" s="1005"/>
      <c r="AS32" s="1005"/>
      <c r="AT32" s="1005"/>
      <c r="AU32" s="1005">
        <v>14799</v>
      </c>
      <c r="AV32" s="1005"/>
      <c r="AW32" s="1005"/>
      <c r="AX32" s="1005"/>
      <c r="AY32" s="1005"/>
      <c r="AZ32" s="1083" t="s">
        <v>495</v>
      </c>
      <c r="BA32" s="1083"/>
      <c r="BB32" s="1083"/>
      <c r="BC32" s="1083"/>
      <c r="BD32" s="1083"/>
      <c r="BE32" s="1075" t="s">
        <v>389</v>
      </c>
      <c r="BF32" s="1075"/>
      <c r="BG32" s="1075"/>
      <c r="BH32" s="1075"/>
      <c r="BI32" s="1076"/>
      <c r="BJ32" s="239"/>
      <c r="BK32" s="239"/>
      <c r="BL32" s="239"/>
      <c r="BM32" s="239"/>
      <c r="BN32" s="239"/>
      <c r="BO32" s="252"/>
      <c r="BP32" s="252"/>
      <c r="BQ32" s="249">
        <v>26</v>
      </c>
      <c r="BR32" s="250"/>
      <c r="BS32" s="1048" t="s">
        <v>586</v>
      </c>
      <c r="BT32" s="1049"/>
      <c r="BU32" s="1049"/>
      <c r="BV32" s="1049"/>
      <c r="BW32" s="1049"/>
      <c r="BX32" s="1049"/>
      <c r="BY32" s="1049"/>
      <c r="BZ32" s="1049"/>
      <c r="CA32" s="1049"/>
      <c r="CB32" s="1049"/>
      <c r="CC32" s="1049"/>
      <c r="CD32" s="1049"/>
      <c r="CE32" s="1049"/>
      <c r="CF32" s="1049"/>
      <c r="CG32" s="1050"/>
      <c r="CH32" s="1023">
        <v>367</v>
      </c>
      <c r="CI32" s="1024"/>
      <c r="CJ32" s="1024"/>
      <c r="CK32" s="1024"/>
      <c r="CL32" s="1025"/>
      <c r="CM32" s="1023">
        <v>11033</v>
      </c>
      <c r="CN32" s="1024"/>
      <c r="CO32" s="1024"/>
      <c r="CP32" s="1024"/>
      <c r="CQ32" s="1025"/>
      <c r="CR32" s="1023">
        <v>8</v>
      </c>
      <c r="CS32" s="1024"/>
      <c r="CT32" s="1024"/>
      <c r="CU32" s="1024"/>
      <c r="CV32" s="1025"/>
      <c r="CW32" s="1023" t="s">
        <v>495</v>
      </c>
      <c r="CX32" s="1024"/>
      <c r="CY32" s="1024"/>
      <c r="CZ32" s="1024"/>
      <c r="DA32" s="1025"/>
      <c r="DB32" s="1023" t="s">
        <v>495</v>
      </c>
      <c r="DC32" s="1024"/>
      <c r="DD32" s="1024"/>
      <c r="DE32" s="1024"/>
      <c r="DF32" s="1025"/>
      <c r="DG32" s="1023" t="s">
        <v>495</v>
      </c>
      <c r="DH32" s="1024"/>
      <c r="DI32" s="1024"/>
      <c r="DJ32" s="1024"/>
      <c r="DK32" s="1025"/>
      <c r="DL32" s="1023" t="s">
        <v>495</v>
      </c>
      <c r="DM32" s="1024"/>
      <c r="DN32" s="1024"/>
      <c r="DO32" s="1024"/>
      <c r="DP32" s="1025"/>
      <c r="DQ32" s="1023" t="s">
        <v>495</v>
      </c>
      <c r="DR32" s="1024"/>
      <c r="DS32" s="1024"/>
      <c r="DT32" s="1024"/>
      <c r="DU32" s="1025"/>
      <c r="DV32" s="1026"/>
      <c r="DW32" s="1027"/>
      <c r="DX32" s="1027"/>
      <c r="DY32" s="1027"/>
      <c r="DZ32" s="1028"/>
      <c r="EA32" s="233"/>
    </row>
    <row r="33" spans="1:131" s="234" customFormat="1" ht="26.25" customHeight="1" x14ac:dyDescent="0.2">
      <c r="A33" s="253">
        <v>6</v>
      </c>
      <c r="B33" s="1077" t="s">
        <v>391</v>
      </c>
      <c r="C33" s="1078"/>
      <c r="D33" s="1078"/>
      <c r="E33" s="1078"/>
      <c r="F33" s="1078"/>
      <c r="G33" s="1078"/>
      <c r="H33" s="1078"/>
      <c r="I33" s="1078"/>
      <c r="J33" s="1078"/>
      <c r="K33" s="1078"/>
      <c r="L33" s="1078"/>
      <c r="M33" s="1078"/>
      <c r="N33" s="1078"/>
      <c r="O33" s="1078"/>
      <c r="P33" s="1079"/>
      <c r="Q33" s="1084">
        <v>899</v>
      </c>
      <c r="R33" s="1081"/>
      <c r="S33" s="1081"/>
      <c r="T33" s="1081"/>
      <c r="U33" s="1081"/>
      <c r="V33" s="1081">
        <v>909</v>
      </c>
      <c r="W33" s="1081"/>
      <c r="X33" s="1081"/>
      <c r="Y33" s="1081"/>
      <c r="Z33" s="1081"/>
      <c r="AA33" s="1081">
        <v>-10</v>
      </c>
      <c r="AB33" s="1081"/>
      <c r="AC33" s="1081"/>
      <c r="AD33" s="1081"/>
      <c r="AE33" s="1085"/>
      <c r="AF33" s="1080" t="s">
        <v>118</v>
      </c>
      <c r="AG33" s="1081"/>
      <c r="AH33" s="1081"/>
      <c r="AI33" s="1081"/>
      <c r="AJ33" s="1082"/>
      <c r="AK33" s="1014">
        <v>29</v>
      </c>
      <c r="AL33" s="1005"/>
      <c r="AM33" s="1005"/>
      <c r="AN33" s="1005"/>
      <c r="AO33" s="1005"/>
      <c r="AP33" s="1005">
        <v>27776</v>
      </c>
      <c r="AQ33" s="1005"/>
      <c r="AR33" s="1005"/>
      <c r="AS33" s="1005"/>
      <c r="AT33" s="1005"/>
      <c r="AU33" s="1005">
        <v>10740</v>
      </c>
      <c r="AV33" s="1005"/>
      <c r="AW33" s="1005"/>
      <c r="AX33" s="1005"/>
      <c r="AY33" s="1005"/>
      <c r="AZ33" s="1083" t="s">
        <v>495</v>
      </c>
      <c r="BA33" s="1083"/>
      <c r="BB33" s="1083"/>
      <c r="BC33" s="1083"/>
      <c r="BD33" s="1083"/>
      <c r="BE33" s="1075" t="s">
        <v>386</v>
      </c>
      <c r="BF33" s="1075"/>
      <c r="BG33" s="1075"/>
      <c r="BH33" s="1075"/>
      <c r="BI33" s="1076"/>
      <c r="BJ33" s="239"/>
      <c r="BK33" s="239"/>
      <c r="BL33" s="239"/>
      <c r="BM33" s="239"/>
      <c r="BN33" s="239"/>
      <c r="BO33" s="252"/>
      <c r="BP33" s="252"/>
      <c r="BQ33" s="249">
        <v>27</v>
      </c>
      <c r="BR33" s="250"/>
      <c r="BS33" s="1048" t="s">
        <v>587</v>
      </c>
      <c r="BT33" s="1049"/>
      <c r="BU33" s="1049"/>
      <c r="BV33" s="1049"/>
      <c r="BW33" s="1049"/>
      <c r="BX33" s="1049"/>
      <c r="BY33" s="1049"/>
      <c r="BZ33" s="1049"/>
      <c r="CA33" s="1049"/>
      <c r="CB33" s="1049"/>
      <c r="CC33" s="1049"/>
      <c r="CD33" s="1049"/>
      <c r="CE33" s="1049"/>
      <c r="CF33" s="1049"/>
      <c r="CG33" s="1050"/>
      <c r="CH33" s="1023">
        <v>42</v>
      </c>
      <c r="CI33" s="1024"/>
      <c r="CJ33" s="1024"/>
      <c r="CK33" s="1024"/>
      <c r="CL33" s="1025"/>
      <c r="CM33" s="1023">
        <v>155</v>
      </c>
      <c r="CN33" s="1024"/>
      <c r="CO33" s="1024"/>
      <c r="CP33" s="1024"/>
      <c r="CQ33" s="1025"/>
      <c r="CR33" s="1023">
        <v>21</v>
      </c>
      <c r="CS33" s="1024"/>
      <c r="CT33" s="1024"/>
      <c r="CU33" s="1024"/>
      <c r="CV33" s="1025"/>
      <c r="CW33" s="1023" t="s">
        <v>495</v>
      </c>
      <c r="CX33" s="1024"/>
      <c r="CY33" s="1024"/>
      <c r="CZ33" s="1024"/>
      <c r="DA33" s="1025"/>
      <c r="DB33" s="1023" t="s">
        <v>495</v>
      </c>
      <c r="DC33" s="1024"/>
      <c r="DD33" s="1024"/>
      <c r="DE33" s="1024"/>
      <c r="DF33" s="1025"/>
      <c r="DG33" s="1023" t="s">
        <v>495</v>
      </c>
      <c r="DH33" s="1024"/>
      <c r="DI33" s="1024"/>
      <c r="DJ33" s="1024"/>
      <c r="DK33" s="1025"/>
      <c r="DL33" s="1023" t="s">
        <v>495</v>
      </c>
      <c r="DM33" s="1024"/>
      <c r="DN33" s="1024"/>
      <c r="DO33" s="1024"/>
      <c r="DP33" s="1025"/>
      <c r="DQ33" s="1023" t="s">
        <v>495</v>
      </c>
      <c r="DR33" s="1024"/>
      <c r="DS33" s="1024"/>
      <c r="DT33" s="1024"/>
      <c r="DU33" s="1025"/>
      <c r="DV33" s="1026"/>
      <c r="DW33" s="1027"/>
      <c r="DX33" s="1027"/>
      <c r="DY33" s="1027"/>
      <c r="DZ33" s="1028"/>
      <c r="EA33" s="233"/>
    </row>
    <row r="34" spans="1:131" s="234" customFormat="1" ht="26.25" customHeight="1" x14ac:dyDescent="0.2">
      <c r="A34" s="253">
        <v>7</v>
      </c>
      <c r="B34" s="1077" t="s">
        <v>392</v>
      </c>
      <c r="C34" s="1078"/>
      <c r="D34" s="1078"/>
      <c r="E34" s="1078"/>
      <c r="F34" s="1078"/>
      <c r="G34" s="1078"/>
      <c r="H34" s="1078"/>
      <c r="I34" s="1078"/>
      <c r="J34" s="1078"/>
      <c r="K34" s="1078"/>
      <c r="L34" s="1078"/>
      <c r="M34" s="1078"/>
      <c r="N34" s="1078"/>
      <c r="O34" s="1078"/>
      <c r="P34" s="1079"/>
      <c r="Q34" s="1084">
        <v>13154</v>
      </c>
      <c r="R34" s="1081"/>
      <c r="S34" s="1081"/>
      <c r="T34" s="1081"/>
      <c r="U34" s="1081"/>
      <c r="V34" s="1081">
        <v>12292</v>
      </c>
      <c r="W34" s="1081"/>
      <c r="X34" s="1081"/>
      <c r="Y34" s="1081"/>
      <c r="Z34" s="1081"/>
      <c r="AA34" s="1081">
        <v>862</v>
      </c>
      <c r="AB34" s="1081"/>
      <c r="AC34" s="1081"/>
      <c r="AD34" s="1081"/>
      <c r="AE34" s="1085"/>
      <c r="AF34" s="1080" t="s">
        <v>366</v>
      </c>
      <c r="AG34" s="1081"/>
      <c r="AH34" s="1081"/>
      <c r="AI34" s="1081"/>
      <c r="AJ34" s="1082"/>
      <c r="AK34" s="1014">
        <v>0</v>
      </c>
      <c r="AL34" s="1005"/>
      <c r="AM34" s="1005"/>
      <c r="AN34" s="1005"/>
      <c r="AO34" s="1005"/>
      <c r="AP34" s="1005">
        <v>72470</v>
      </c>
      <c r="AQ34" s="1005"/>
      <c r="AR34" s="1005"/>
      <c r="AS34" s="1005"/>
      <c r="AT34" s="1005"/>
      <c r="AU34" s="1005">
        <v>15497</v>
      </c>
      <c r="AV34" s="1005"/>
      <c r="AW34" s="1005"/>
      <c r="AX34" s="1005"/>
      <c r="AY34" s="1005"/>
      <c r="AZ34" s="1083" t="s">
        <v>495</v>
      </c>
      <c r="BA34" s="1083"/>
      <c r="BB34" s="1083"/>
      <c r="BC34" s="1083"/>
      <c r="BD34" s="1083"/>
      <c r="BE34" s="1075" t="s">
        <v>393</v>
      </c>
      <c r="BF34" s="1075"/>
      <c r="BG34" s="1075"/>
      <c r="BH34" s="1075"/>
      <c r="BI34" s="1076"/>
      <c r="BJ34" s="239"/>
      <c r="BK34" s="239"/>
      <c r="BL34" s="239"/>
      <c r="BM34" s="239"/>
      <c r="BN34" s="239"/>
      <c r="BO34" s="252"/>
      <c r="BP34" s="252"/>
      <c r="BQ34" s="249">
        <v>28</v>
      </c>
      <c r="BR34" s="250"/>
      <c r="BS34" s="1048" t="s">
        <v>588</v>
      </c>
      <c r="BT34" s="1049"/>
      <c r="BU34" s="1049"/>
      <c r="BV34" s="1049"/>
      <c r="BW34" s="1049"/>
      <c r="BX34" s="1049"/>
      <c r="BY34" s="1049"/>
      <c r="BZ34" s="1049"/>
      <c r="CA34" s="1049"/>
      <c r="CB34" s="1049"/>
      <c r="CC34" s="1049"/>
      <c r="CD34" s="1049"/>
      <c r="CE34" s="1049"/>
      <c r="CF34" s="1049"/>
      <c r="CG34" s="1050"/>
      <c r="CH34" s="1023">
        <v>9</v>
      </c>
      <c r="CI34" s="1024"/>
      <c r="CJ34" s="1024"/>
      <c r="CK34" s="1024"/>
      <c r="CL34" s="1025"/>
      <c r="CM34" s="1023">
        <v>112</v>
      </c>
      <c r="CN34" s="1024"/>
      <c r="CO34" s="1024"/>
      <c r="CP34" s="1024"/>
      <c r="CQ34" s="1025"/>
      <c r="CR34" s="1023">
        <v>40</v>
      </c>
      <c r="CS34" s="1024"/>
      <c r="CT34" s="1024"/>
      <c r="CU34" s="1024"/>
      <c r="CV34" s="1025"/>
      <c r="CW34" s="1023" t="s">
        <v>495</v>
      </c>
      <c r="CX34" s="1024"/>
      <c r="CY34" s="1024"/>
      <c r="CZ34" s="1024"/>
      <c r="DA34" s="1025"/>
      <c r="DB34" s="1023" t="s">
        <v>495</v>
      </c>
      <c r="DC34" s="1024"/>
      <c r="DD34" s="1024"/>
      <c r="DE34" s="1024"/>
      <c r="DF34" s="1025"/>
      <c r="DG34" s="1023" t="s">
        <v>495</v>
      </c>
      <c r="DH34" s="1024"/>
      <c r="DI34" s="1024"/>
      <c r="DJ34" s="1024"/>
      <c r="DK34" s="1025"/>
      <c r="DL34" s="1023" t="s">
        <v>495</v>
      </c>
      <c r="DM34" s="1024"/>
      <c r="DN34" s="1024"/>
      <c r="DO34" s="1024"/>
      <c r="DP34" s="1025"/>
      <c r="DQ34" s="1023" t="s">
        <v>495</v>
      </c>
      <c r="DR34" s="1024"/>
      <c r="DS34" s="1024"/>
      <c r="DT34" s="1024"/>
      <c r="DU34" s="1025"/>
      <c r="DV34" s="1026"/>
      <c r="DW34" s="1027"/>
      <c r="DX34" s="1027"/>
      <c r="DY34" s="1027"/>
      <c r="DZ34" s="1028"/>
      <c r="EA34" s="233"/>
    </row>
    <row r="35" spans="1:131" s="234" customFormat="1" ht="26.25" customHeight="1" x14ac:dyDescent="0.2">
      <c r="A35" s="253">
        <v>8</v>
      </c>
      <c r="B35" s="1077"/>
      <c r="C35" s="1078"/>
      <c r="D35" s="1078"/>
      <c r="E35" s="1078"/>
      <c r="F35" s="1078"/>
      <c r="G35" s="1078"/>
      <c r="H35" s="1078"/>
      <c r="I35" s="1078"/>
      <c r="J35" s="1078"/>
      <c r="K35" s="1078"/>
      <c r="L35" s="1078"/>
      <c r="M35" s="1078"/>
      <c r="N35" s="1078"/>
      <c r="O35" s="1078"/>
      <c r="P35" s="1079"/>
      <c r="Q35" s="1084"/>
      <c r="R35" s="1081"/>
      <c r="S35" s="1081"/>
      <c r="T35" s="1081"/>
      <c r="U35" s="1081"/>
      <c r="V35" s="1081"/>
      <c r="W35" s="1081"/>
      <c r="X35" s="1081"/>
      <c r="Y35" s="1081"/>
      <c r="Z35" s="1081"/>
      <c r="AA35" s="1081"/>
      <c r="AB35" s="1081"/>
      <c r="AC35" s="1081"/>
      <c r="AD35" s="1081"/>
      <c r="AE35" s="1085"/>
      <c r="AF35" s="1080"/>
      <c r="AG35" s="1081"/>
      <c r="AH35" s="1081"/>
      <c r="AI35" s="1081"/>
      <c r="AJ35" s="1082"/>
      <c r="AK35" s="1014"/>
      <c r="AL35" s="1005"/>
      <c r="AM35" s="1005"/>
      <c r="AN35" s="1005"/>
      <c r="AO35" s="1005"/>
      <c r="AP35" s="1005"/>
      <c r="AQ35" s="1005"/>
      <c r="AR35" s="1005"/>
      <c r="AS35" s="1005"/>
      <c r="AT35" s="1005"/>
      <c r="AU35" s="1005"/>
      <c r="AV35" s="1005"/>
      <c r="AW35" s="1005"/>
      <c r="AX35" s="1005"/>
      <c r="AY35" s="1005"/>
      <c r="AZ35" s="1083"/>
      <c r="BA35" s="1083"/>
      <c r="BB35" s="1083"/>
      <c r="BC35" s="1083"/>
      <c r="BD35" s="1083"/>
      <c r="BE35" s="1075"/>
      <c r="BF35" s="1075"/>
      <c r="BG35" s="1075"/>
      <c r="BH35" s="1075"/>
      <c r="BI35" s="1076"/>
      <c r="BJ35" s="239"/>
      <c r="BK35" s="239"/>
      <c r="BL35" s="239"/>
      <c r="BM35" s="239"/>
      <c r="BN35" s="239"/>
      <c r="BO35" s="252"/>
      <c r="BP35" s="252"/>
      <c r="BQ35" s="249">
        <v>29</v>
      </c>
      <c r="BR35" s="250"/>
      <c r="BS35" s="1048" t="s">
        <v>589</v>
      </c>
      <c r="BT35" s="1049"/>
      <c r="BU35" s="1049"/>
      <c r="BV35" s="1049"/>
      <c r="BW35" s="1049"/>
      <c r="BX35" s="1049"/>
      <c r="BY35" s="1049"/>
      <c r="BZ35" s="1049"/>
      <c r="CA35" s="1049"/>
      <c r="CB35" s="1049"/>
      <c r="CC35" s="1049"/>
      <c r="CD35" s="1049"/>
      <c r="CE35" s="1049"/>
      <c r="CF35" s="1049"/>
      <c r="CG35" s="1050"/>
      <c r="CH35" s="1023">
        <v>-73</v>
      </c>
      <c r="CI35" s="1024"/>
      <c r="CJ35" s="1024"/>
      <c r="CK35" s="1024"/>
      <c r="CL35" s="1025"/>
      <c r="CM35" s="1023">
        <v>242</v>
      </c>
      <c r="CN35" s="1024"/>
      <c r="CO35" s="1024"/>
      <c r="CP35" s="1024"/>
      <c r="CQ35" s="1025"/>
      <c r="CR35" s="1023">
        <v>20</v>
      </c>
      <c r="CS35" s="1024"/>
      <c r="CT35" s="1024"/>
      <c r="CU35" s="1024"/>
      <c r="CV35" s="1025"/>
      <c r="CW35" s="1023">
        <v>1</v>
      </c>
      <c r="CX35" s="1024"/>
      <c r="CY35" s="1024"/>
      <c r="CZ35" s="1024"/>
      <c r="DA35" s="1025"/>
      <c r="DB35" s="1023" t="s">
        <v>495</v>
      </c>
      <c r="DC35" s="1024"/>
      <c r="DD35" s="1024"/>
      <c r="DE35" s="1024"/>
      <c r="DF35" s="1025"/>
      <c r="DG35" s="1023" t="s">
        <v>495</v>
      </c>
      <c r="DH35" s="1024"/>
      <c r="DI35" s="1024"/>
      <c r="DJ35" s="1024"/>
      <c r="DK35" s="1025"/>
      <c r="DL35" s="1023" t="s">
        <v>495</v>
      </c>
      <c r="DM35" s="1024"/>
      <c r="DN35" s="1024"/>
      <c r="DO35" s="1024"/>
      <c r="DP35" s="1025"/>
      <c r="DQ35" s="1023" t="s">
        <v>495</v>
      </c>
      <c r="DR35" s="1024"/>
      <c r="DS35" s="1024"/>
      <c r="DT35" s="1024"/>
      <c r="DU35" s="1025"/>
      <c r="DV35" s="1026"/>
      <c r="DW35" s="1027"/>
      <c r="DX35" s="1027"/>
      <c r="DY35" s="1027"/>
      <c r="DZ35" s="1028"/>
      <c r="EA35" s="233"/>
    </row>
    <row r="36" spans="1:131" s="234" customFormat="1" ht="26.25" customHeight="1" x14ac:dyDescent="0.2">
      <c r="A36" s="253">
        <v>9</v>
      </c>
      <c r="B36" s="1077"/>
      <c r="C36" s="1078"/>
      <c r="D36" s="1078"/>
      <c r="E36" s="1078"/>
      <c r="F36" s="1078"/>
      <c r="G36" s="1078"/>
      <c r="H36" s="1078"/>
      <c r="I36" s="1078"/>
      <c r="J36" s="1078"/>
      <c r="K36" s="1078"/>
      <c r="L36" s="1078"/>
      <c r="M36" s="1078"/>
      <c r="N36" s="1078"/>
      <c r="O36" s="1078"/>
      <c r="P36" s="1079"/>
      <c r="Q36" s="1084"/>
      <c r="R36" s="1081"/>
      <c r="S36" s="1081"/>
      <c r="T36" s="1081"/>
      <c r="U36" s="1081"/>
      <c r="V36" s="1081"/>
      <c r="W36" s="1081"/>
      <c r="X36" s="1081"/>
      <c r="Y36" s="1081"/>
      <c r="Z36" s="1081"/>
      <c r="AA36" s="1081"/>
      <c r="AB36" s="1081"/>
      <c r="AC36" s="1081"/>
      <c r="AD36" s="1081"/>
      <c r="AE36" s="1085"/>
      <c r="AF36" s="1080"/>
      <c r="AG36" s="1081"/>
      <c r="AH36" s="1081"/>
      <c r="AI36" s="1081"/>
      <c r="AJ36" s="1082"/>
      <c r="AK36" s="1014"/>
      <c r="AL36" s="1005"/>
      <c r="AM36" s="1005"/>
      <c r="AN36" s="1005"/>
      <c r="AO36" s="1005"/>
      <c r="AP36" s="1005"/>
      <c r="AQ36" s="1005"/>
      <c r="AR36" s="1005"/>
      <c r="AS36" s="1005"/>
      <c r="AT36" s="1005"/>
      <c r="AU36" s="1005"/>
      <c r="AV36" s="1005"/>
      <c r="AW36" s="1005"/>
      <c r="AX36" s="1005"/>
      <c r="AY36" s="1005"/>
      <c r="AZ36" s="1083"/>
      <c r="BA36" s="1083"/>
      <c r="BB36" s="1083"/>
      <c r="BC36" s="1083"/>
      <c r="BD36" s="1083"/>
      <c r="BE36" s="1075"/>
      <c r="BF36" s="1075"/>
      <c r="BG36" s="1075"/>
      <c r="BH36" s="1075"/>
      <c r="BI36" s="1076"/>
      <c r="BJ36" s="239"/>
      <c r="BK36" s="239"/>
      <c r="BL36" s="239"/>
      <c r="BM36" s="239"/>
      <c r="BN36" s="239"/>
      <c r="BO36" s="252"/>
      <c r="BP36" s="252"/>
      <c r="BQ36" s="249">
        <v>30</v>
      </c>
      <c r="BR36" s="250"/>
      <c r="BS36" s="1048" t="s">
        <v>590</v>
      </c>
      <c r="BT36" s="1049"/>
      <c r="BU36" s="1049"/>
      <c r="BV36" s="1049"/>
      <c r="BW36" s="1049"/>
      <c r="BX36" s="1049"/>
      <c r="BY36" s="1049"/>
      <c r="BZ36" s="1049"/>
      <c r="CA36" s="1049"/>
      <c r="CB36" s="1049"/>
      <c r="CC36" s="1049"/>
      <c r="CD36" s="1049"/>
      <c r="CE36" s="1049"/>
      <c r="CF36" s="1049"/>
      <c r="CG36" s="1050"/>
      <c r="CH36" s="1023">
        <v>-3</v>
      </c>
      <c r="CI36" s="1024"/>
      <c r="CJ36" s="1024"/>
      <c r="CK36" s="1024"/>
      <c r="CL36" s="1025"/>
      <c r="CM36" s="1023">
        <v>901</v>
      </c>
      <c r="CN36" s="1024"/>
      <c r="CO36" s="1024"/>
      <c r="CP36" s="1024"/>
      <c r="CQ36" s="1025"/>
      <c r="CR36" s="1023">
        <v>710</v>
      </c>
      <c r="CS36" s="1024"/>
      <c r="CT36" s="1024"/>
      <c r="CU36" s="1024"/>
      <c r="CV36" s="1025"/>
      <c r="CW36" s="1023" t="s">
        <v>495</v>
      </c>
      <c r="CX36" s="1024"/>
      <c r="CY36" s="1024"/>
      <c r="CZ36" s="1024"/>
      <c r="DA36" s="1025"/>
      <c r="DB36" s="1023" t="s">
        <v>495</v>
      </c>
      <c r="DC36" s="1024"/>
      <c r="DD36" s="1024"/>
      <c r="DE36" s="1024"/>
      <c r="DF36" s="1025"/>
      <c r="DG36" s="1023" t="s">
        <v>495</v>
      </c>
      <c r="DH36" s="1024"/>
      <c r="DI36" s="1024"/>
      <c r="DJ36" s="1024"/>
      <c r="DK36" s="1025"/>
      <c r="DL36" s="1023" t="s">
        <v>495</v>
      </c>
      <c r="DM36" s="1024"/>
      <c r="DN36" s="1024"/>
      <c r="DO36" s="1024"/>
      <c r="DP36" s="1025"/>
      <c r="DQ36" s="1023" t="s">
        <v>495</v>
      </c>
      <c r="DR36" s="1024"/>
      <c r="DS36" s="1024"/>
      <c r="DT36" s="1024"/>
      <c r="DU36" s="1025"/>
      <c r="DV36" s="1026"/>
      <c r="DW36" s="1027"/>
      <c r="DX36" s="1027"/>
      <c r="DY36" s="1027"/>
      <c r="DZ36" s="1028"/>
      <c r="EA36" s="233"/>
    </row>
    <row r="37" spans="1:131" s="234" customFormat="1" ht="26.25" customHeight="1" x14ac:dyDescent="0.2">
      <c r="A37" s="253">
        <v>10</v>
      </c>
      <c r="B37" s="1077"/>
      <c r="C37" s="1078"/>
      <c r="D37" s="1078"/>
      <c r="E37" s="1078"/>
      <c r="F37" s="1078"/>
      <c r="G37" s="1078"/>
      <c r="H37" s="1078"/>
      <c r="I37" s="1078"/>
      <c r="J37" s="1078"/>
      <c r="K37" s="1078"/>
      <c r="L37" s="1078"/>
      <c r="M37" s="1078"/>
      <c r="N37" s="1078"/>
      <c r="O37" s="1078"/>
      <c r="P37" s="1079"/>
      <c r="Q37" s="1084"/>
      <c r="R37" s="1081"/>
      <c r="S37" s="1081"/>
      <c r="T37" s="1081"/>
      <c r="U37" s="1081"/>
      <c r="V37" s="1081"/>
      <c r="W37" s="1081"/>
      <c r="X37" s="1081"/>
      <c r="Y37" s="1081"/>
      <c r="Z37" s="1081"/>
      <c r="AA37" s="1081"/>
      <c r="AB37" s="1081"/>
      <c r="AC37" s="1081"/>
      <c r="AD37" s="1081"/>
      <c r="AE37" s="1085"/>
      <c r="AF37" s="1080"/>
      <c r="AG37" s="1081"/>
      <c r="AH37" s="1081"/>
      <c r="AI37" s="1081"/>
      <c r="AJ37" s="1082"/>
      <c r="AK37" s="1014"/>
      <c r="AL37" s="1005"/>
      <c r="AM37" s="1005"/>
      <c r="AN37" s="1005"/>
      <c r="AO37" s="1005"/>
      <c r="AP37" s="1005"/>
      <c r="AQ37" s="1005"/>
      <c r="AR37" s="1005"/>
      <c r="AS37" s="1005"/>
      <c r="AT37" s="1005"/>
      <c r="AU37" s="1005"/>
      <c r="AV37" s="1005"/>
      <c r="AW37" s="1005"/>
      <c r="AX37" s="1005"/>
      <c r="AY37" s="1005"/>
      <c r="AZ37" s="1083"/>
      <c r="BA37" s="1083"/>
      <c r="BB37" s="1083"/>
      <c r="BC37" s="1083"/>
      <c r="BD37" s="1083"/>
      <c r="BE37" s="1075"/>
      <c r="BF37" s="1075"/>
      <c r="BG37" s="1075"/>
      <c r="BH37" s="1075"/>
      <c r="BI37" s="1076"/>
      <c r="BJ37" s="239"/>
      <c r="BK37" s="239"/>
      <c r="BL37" s="239"/>
      <c r="BM37" s="239"/>
      <c r="BN37" s="239"/>
      <c r="BO37" s="252"/>
      <c r="BP37" s="252"/>
      <c r="BQ37" s="249">
        <v>31</v>
      </c>
      <c r="BR37" s="250"/>
      <c r="BS37" s="1048" t="s">
        <v>591</v>
      </c>
      <c r="BT37" s="1049"/>
      <c r="BU37" s="1049"/>
      <c r="BV37" s="1049"/>
      <c r="BW37" s="1049"/>
      <c r="BX37" s="1049"/>
      <c r="BY37" s="1049"/>
      <c r="BZ37" s="1049"/>
      <c r="CA37" s="1049"/>
      <c r="CB37" s="1049"/>
      <c r="CC37" s="1049"/>
      <c r="CD37" s="1049"/>
      <c r="CE37" s="1049"/>
      <c r="CF37" s="1049"/>
      <c r="CG37" s="1050"/>
      <c r="CH37" s="1023">
        <v>-3</v>
      </c>
      <c r="CI37" s="1024"/>
      <c r="CJ37" s="1024"/>
      <c r="CK37" s="1024"/>
      <c r="CL37" s="1025"/>
      <c r="CM37" s="1023">
        <v>195</v>
      </c>
      <c r="CN37" s="1024"/>
      <c r="CO37" s="1024"/>
      <c r="CP37" s="1024"/>
      <c r="CQ37" s="1025"/>
      <c r="CR37" s="1023">
        <v>20</v>
      </c>
      <c r="CS37" s="1024"/>
      <c r="CT37" s="1024"/>
      <c r="CU37" s="1024"/>
      <c r="CV37" s="1025"/>
      <c r="CW37" s="1023">
        <v>7</v>
      </c>
      <c r="CX37" s="1024"/>
      <c r="CY37" s="1024"/>
      <c r="CZ37" s="1024"/>
      <c r="DA37" s="1025"/>
      <c r="DB37" s="1023" t="s">
        <v>495</v>
      </c>
      <c r="DC37" s="1024"/>
      <c r="DD37" s="1024"/>
      <c r="DE37" s="1024"/>
      <c r="DF37" s="1025"/>
      <c r="DG37" s="1023" t="s">
        <v>495</v>
      </c>
      <c r="DH37" s="1024"/>
      <c r="DI37" s="1024"/>
      <c r="DJ37" s="1024"/>
      <c r="DK37" s="1025"/>
      <c r="DL37" s="1023" t="s">
        <v>495</v>
      </c>
      <c r="DM37" s="1024"/>
      <c r="DN37" s="1024"/>
      <c r="DO37" s="1024"/>
      <c r="DP37" s="1025"/>
      <c r="DQ37" s="1023" t="s">
        <v>495</v>
      </c>
      <c r="DR37" s="1024"/>
      <c r="DS37" s="1024"/>
      <c r="DT37" s="1024"/>
      <c r="DU37" s="1025"/>
      <c r="DV37" s="1026"/>
      <c r="DW37" s="1027"/>
      <c r="DX37" s="1027"/>
      <c r="DY37" s="1027"/>
      <c r="DZ37" s="1028"/>
      <c r="EA37" s="233"/>
    </row>
    <row r="38" spans="1:131" s="234" customFormat="1" ht="26.25" customHeight="1" x14ac:dyDescent="0.2">
      <c r="A38" s="253">
        <v>11</v>
      </c>
      <c r="B38" s="1077"/>
      <c r="C38" s="1078"/>
      <c r="D38" s="1078"/>
      <c r="E38" s="1078"/>
      <c r="F38" s="1078"/>
      <c r="G38" s="1078"/>
      <c r="H38" s="1078"/>
      <c r="I38" s="1078"/>
      <c r="J38" s="1078"/>
      <c r="K38" s="1078"/>
      <c r="L38" s="1078"/>
      <c r="M38" s="1078"/>
      <c r="N38" s="1078"/>
      <c r="O38" s="1078"/>
      <c r="P38" s="1079"/>
      <c r="Q38" s="1084"/>
      <c r="R38" s="1081"/>
      <c r="S38" s="1081"/>
      <c r="T38" s="1081"/>
      <c r="U38" s="1081"/>
      <c r="V38" s="1081"/>
      <c r="W38" s="1081"/>
      <c r="X38" s="1081"/>
      <c r="Y38" s="1081"/>
      <c r="Z38" s="1081"/>
      <c r="AA38" s="1081"/>
      <c r="AB38" s="1081"/>
      <c r="AC38" s="1081"/>
      <c r="AD38" s="1081"/>
      <c r="AE38" s="1085"/>
      <c r="AF38" s="1080"/>
      <c r="AG38" s="1081"/>
      <c r="AH38" s="1081"/>
      <c r="AI38" s="1081"/>
      <c r="AJ38" s="1082"/>
      <c r="AK38" s="1014"/>
      <c r="AL38" s="1005"/>
      <c r="AM38" s="1005"/>
      <c r="AN38" s="1005"/>
      <c r="AO38" s="1005"/>
      <c r="AP38" s="1005"/>
      <c r="AQ38" s="1005"/>
      <c r="AR38" s="1005"/>
      <c r="AS38" s="1005"/>
      <c r="AT38" s="1005"/>
      <c r="AU38" s="1005"/>
      <c r="AV38" s="1005"/>
      <c r="AW38" s="1005"/>
      <c r="AX38" s="1005"/>
      <c r="AY38" s="1005"/>
      <c r="AZ38" s="1083"/>
      <c r="BA38" s="1083"/>
      <c r="BB38" s="1083"/>
      <c r="BC38" s="1083"/>
      <c r="BD38" s="1083"/>
      <c r="BE38" s="1075"/>
      <c r="BF38" s="1075"/>
      <c r="BG38" s="1075"/>
      <c r="BH38" s="1075"/>
      <c r="BI38" s="1076"/>
      <c r="BJ38" s="239"/>
      <c r="BK38" s="239"/>
      <c r="BL38" s="239"/>
      <c r="BM38" s="239"/>
      <c r="BN38" s="239"/>
      <c r="BO38" s="252"/>
      <c r="BP38" s="252"/>
      <c r="BQ38" s="249">
        <v>32</v>
      </c>
      <c r="BR38" s="250"/>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33"/>
    </row>
    <row r="39" spans="1:131" s="234" customFormat="1" ht="26.25" customHeight="1" x14ac:dyDescent="0.2">
      <c r="A39" s="253">
        <v>12</v>
      </c>
      <c r="B39" s="1077"/>
      <c r="C39" s="1078"/>
      <c r="D39" s="1078"/>
      <c r="E39" s="1078"/>
      <c r="F39" s="1078"/>
      <c r="G39" s="1078"/>
      <c r="H39" s="1078"/>
      <c r="I39" s="1078"/>
      <c r="J39" s="1078"/>
      <c r="K39" s="1078"/>
      <c r="L39" s="1078"/>
      <c r="M39" s="1078"/>
      <c r="N39" s="1078"/>
      <c r="O39" s="1078"/>
      <c r="P39" s="1079"/>
      <c r="Q39" s="1084"/>
      <c r="R39" s="1081"/>
      <c r="S39" s="1081"/>
      <c r="T39" s="1081"/>
      <c r="U39" s="1081"/>
      <c r="V39" s="1081"/>
      <c r="W39" s="1081"/>
      <c r="X39" s="1081"/>
      <c r="Y39" s="1081"/>
      <c r="Z39" s="1081"/>
      <c r="AA39" s="1081"/>
      <c r="AB39" s="1081"/>
      <c r="AC39" s="1081"/>
      <c r="AD39" s="1081"/>
      <c r="AE39" s="1085"/>
      <c r="AF39" s="1080"/>
      <c r="AG39" s="1081"/>
      <c r="AH39" s="1081"/>
      <c r="AI39" s="1081"/>
      <c r="AJ39" s="1082"/>
      <c r="AK39" s="1014"/>
      <c r="AL39" s="1005"/>
      <c r="AM39" s="1005"/>
      <c r="AN39" s="1005"/>
      <c r="AO39" s="1005"/>
      <c r="AP39" s="1005"/>
      <c r="AQ39" s="1005"/>
      <c r="AR39" s="1005"/>
      <c r="AS39" s="1005"/>
      <c r="AT39" s="1005"/>
      <c r="AU39" s="1005"/>
      <c r="AV39" s="1005"/>
      <c r="AW39" s="1005"/>
      <c r="AX39" s="1005"/>
      <c r="AY39" s="1005"/>
      <c r="AZ39" s="1083"/>
      <c r="BA39" s="1083"/>
      <c r="BB39" s="1083"/>
      <c r="BC39" s="1083"/>
      <c r="BD39" s="1083"/>
      <c r="BE39" s="1075"/>
      <c r="BF39" s="1075"/>
      <c r="BG39" s="1075"/>
      <c r="BH39" s="1075"/>
      <c r="BI39" s="1076"/>
      <c r="BJ39" s="239"/>
      <c r="BK39" s="239"/>
      <c r="BL39" s="239"/>
      <c r="BM39" s="239"/>
      <c r="BN39" s="239"/>
      <c r="BO39" s="252"/>
      <c r="BP39" s="252"/>
      <c r="BQ39" s="249">
        <v>33</v>
      </c>
      <c r="BR39" s="250"/>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33"/>
    </row>
    <row r="40" spans="1:131" s="234" customFormat="1" ht="26.25" customHeight="1" x14ac:dyDescent="0.2">
      <c r="A40" s="248">
        <v>13</v>
      </c>
      <c r="B40" s="1077"/>
      <c r="C40" s="1078"/>
      <c r="D40" s="1078"/>
      <c r="E40" s="1078"/>
      <c r="F40" s="1078"/>
      <c r="G40" s="1078"/>
      <c r="H40" s="1078"/>
      <c r="I40" s="1078"/>
      <c r="J40" s="1078"/>
      <c r="K40" s="1078"/>
      <c r="L40" s="1078"/>
      <c r="M40" s="1078"/>
      <c r="N40" s="1078"/>
      <c r="O40" s="1078"/>
      <c r="P40" s="1079"/>
      <c r="Q40" s="1084"/>
      <c r="R40" s="1081"/>
      <c r="S40" s="1081"/>
      <c r="T40" s="1081"/>
      <c r="U40" s="1081"/>
      <c r="V40" s="1081"/>
      <c r="W40" s="1081"/>
      <c r="X40" s="1081"/>
      <c r="Y40" s="1081"/>
      <c r="Z40" s="1081"/>
      <c r="AA40" s="1081"/>
      <c r="AB40" s="1081"/>
      <c r="AC40" s="1081"/>
      <c r="AD40" s="1081"/>
      <c r="AE40" s="1085"/>
      <c r="AF40" s="1080"/>
      <c r="AG40" s="1081"/>
      <c r="AH40" s="1081"/>
      <c r="AI40" s="1081"/>
      <c r="AJ40" s="1082"/>
      <c r="AK40" s="1014"/>
      <c r="AL40" s="1005"/>
      <c r="AM40" s="1005"/>
      <c r="AN40" s="1005"/>
      <c r="AO40" s="1005"/>
      <c r="AP40" s="1005"/>
      <c r="AQ40" s="1005"/>
      <c r="AR40" s="1005"/>
      <c r="AS40" s="1005"/>
      <c r="AT40" s="1005"/>
      <c r="AU40" s="1005"/>
      <c r="AV40" s="1005"/>
      <c r="AW40" s="1005"/>
      <c r="AX40" s="1005"/>
      <c r="AY40" s="1005"/>
      <c r="AZ40" s="1083"/>
      <c r="BA40" s="1083"/>
      <c r="BB40" s="1083"/>
      <c r="BC40" s="1083"/>
      <c r="BD40" s="1083"/>
      <c r="BE40" s="1075"/>
      <c r="BF40" s="1075"/>
      <c r="BG40" s="1075"/>
      <c r="BH40" s="1075"/>
      <c r="BI40" s="1076"/>
      <c r="BJ40" s="239"/>
      <c r="BK40" s="239"/>
      <c r="BL40" s="239"/>
      <c r="BM40" s="239"/>
      <c r="BN40" s="239"/>
      <c r="BO40" s="252"/>
      <c r="BP40" s="252"/>
      <c r="BQ40" s="249">
        <v>34</v>
      </c>
      <c r="BR40" s="250"/>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33"/>
    </row>
    <row r="41" spans="1:131" s="234" customFormat="1" ht="26.25" customHeight="1" x14ac:dyDescent="0.2">
      <c r="A41" s="248">
        <v>14</v>
      </c>
      <c r="B41" s="1077"/>
      <c r="C41" s="1078"/>
      <c r="D41" s="1078"/>
      <c r="E41" s="1078"/>
      <c r="F41" s="1078"/>
      <c r="G41" s="1078"/>
      <c r="H41" s="1078"/>
      <c r="I41" s="1078"/>
      <c r="J41" s="1078"/>
      <c r="K41" s="1078"/>
      <c r="L41" s="1078"/>
      <c r="M41" s="1078"/>
      <c r="N41" s="1078"/>
      <c r="O41" s="1078"/>
      <c r="P41" s="1079"/>
      <c r="Q41" s="1084"/>
      <c r="R41" s="1081"/>
      <c r="S41" s="1081"/>
      <c r="T41" s="1081"/>
      <c r="U41" s="1081"/>
      <c r="V41" s="1081"/>
      <c r="W41" s="1081"/>
      <c r="X41" s="1081"/>
      <c r="Y41" s="1081"/>
      <c r="Z41" s="1081"/>
      <c r="AA41" s="1081"/>
      <c r="AB41" s="1081"/>
      <c r="AC41" s="1081"/>
      <c r="AD41" s="1081"/>
      <c r="AE41" s="1085"/>
      <c r="AF41" s="1080"/>
      <c r="AG41" s="1081"/>
      <c r="AH41" s="1081"/>
      <c r="AI41" s="1081"/>
      <c r="AJ41" s="1082"/>
      <c r="AK41" s="1014"/>
      <c r="AL41" s="1005"/>
      <c r="AM41" s="1005"/>
      <c r="AN41" s="1005"/>
      <c r="AO41" s="1005"/>
      <c r="AP41" s="1005"/>
      <c r="AQ41" s="1005"/>
      <c r="AR41" s="1005"/>
      <c r="AS41" s="1005"/>
      <c r="AT41" s="1005"/>
      <c r="AU41" s="1005"/>
      <c r="AV41" s="1005"/>
      <c r="AW41" s="1005"/>
      <c r="AX41" s="1005"/>
      <c r="AY41" s="1005"/>
      <c r="AZ41" s="1083"/>
      <c r="BA41" s="1083"/>
      <c r="BB41" s="1083"/>
      <c r="BC41" s="1083"/>
      <c r="BD41" s="1083"/>
      <c r="BE41" s="1075"/>
      <c r="BF41" s="1075"/>
      <c r="BG41" s="1075"/>
      <c r="BH41" s="1075"/>
      <c r="BI41" s="1076"/>
      <c r="BJ41" s="239"/>
      <c r="BK41" s="239"/>
      <c r="BL41" s="239"/>
      <c r="BM41" s="239"/>
      <c r="BN41" s="239"/>
      <c r="BO41" s="252"/>
      <c r="BP41" s="252"/>
      <c r="BQ41" s="249">
        <v>35</v>
      </c>
      <c r="BR41" s="250"/>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33"/>
    </row>
    <row r="42" spans="1:131" s="234" customFormat="1" ht="26.25" customHeight="1" x14ac:dyDescent="0.2">
      <c r="A42" s="248">
        <v>15</v>
      </c>
      <c r="B42" s="1077"/>
      <c r="C42" s="1078"/>
      <c r="D42" s="1078"/>
      <c r="E42" s="1078"/>
      <c r="F42" s="1078"/>
      <c r="G42" s="1078"/>
      <c r="H42" s="1078"/>
      <c r="I42" s="1078"/>
      <c r="J42" s="1078"/>
      <c r="K42" s="1078"/>
      <c r="L42" s="1078"/>
      <c r="M42" s="1078"/>
      <c r="N42" s="1078"/>
      <c r="O42" s="1078"/>
      <c r="P42" s="1079"/>
      <c r="Q42" s="1084"/>
      <c r="R42" s="1081"/>
      <c r="S42" s="1081"/>
      <c r="T42" s="1081"/>
      <c r="U42" s="1081"/>
      <c r="V42" s="1081"/>
      <c r="W42" s="1081"/>
      <c r="X42" s="1081"/>
      <c r="Y42" s="1081"/>
      <c r="Z42" s="1081"/>
      <c r="AA42" s="1081"/>
      <c r="AB42" s="1081"/>
      <c r="AC42" s="1081"/>
      <c r="AD42" s="1081"/>
      <c r="AE42" s="1085"/>
      <c r="AF42" s="1080"/>
      <c r="AG42" s="1081"/>
      <c r="AH42" s="1081"/>
      <c r="AI42" s="1081"/>
      <c r="AJ42" s="1082"/>
      <c r="AK42" s="1014"/>
      <c r="AL42" s="1005"/>
      <c r="AM42" s="1005"/>
      <c r="AN42" s="1005"/>
      <c r="AO42" s="1005"/>
      <c r="AP42" s="1005"/>
      <c r="AQ42" s="1005"/>
      <c r="AR42" s="1005"/>
      <c r="AS42" s="1005"/>
      <c r="AT42" s="1005"/>
      <c r="AU42" s="1005"/>
      <c r="AV42" s="1005"/>
      <c r="AW42" s="1005"/>
      <c r="AX42" s="1005"/>
      <c r="AY42" s="1005"/>
      <c r="AZ42" s="1083"/>
      <c r="BA42" s="1083"/>
      <c r="BB42" s="1083"/>
      <c r="BC42" s="1083"/>
      <c r="BD42" s="1083"/>
      <c r="BE42" s="1075"/>
      <c r="BF42" s="1075"/>
      <c r="BG42" s="1075"/>
      <c r="BH42" s="1075"/>
      <c r="BI42" s="1076"/>
      <c r="BJ42" s="239"/>
      <c r="BK42" s="239"/>
      <c r="BL42" s="239"/>
      <c r="BM42" s="239"/>
      <c r="BN42" s="239"/>
      <c r="BO42" s="252"/>
      <c r="BP42" s="252"/>
      <c r="BQ42" s="249">
        <v>36</v>
      </c>
      <c r="BR42" s="250"/>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33"/>
    </row>
    <row r="43" spans="1:131" s="234" customFormat="1" ht="26.25" customHeight="1" x14ac:dyDescent="0.2">
      <c r="A43" s="248">
        <v>16</v>
      </c>
      <c r="B43" s="1077"/>
      <c r="C43" s="1078"/>
      <c r="D43" s="1078"/>
      <c r="E43" s="1078"/>
      <c r="F43" s="1078"/>
      <c r="G43" s="1078"/>
      <c r="H43" s="1078"/>
      <c r="I43" s="1078"/>
      <c r="J43" s="1078"/>
      <c r="K43" s="1078"/>
      <c r="L43" s="1078"/>
      <c r="M43" s="1078"/>
      <c r="N43" s="1078"/>
      <c r="O43" s="1078"/>
      <c r="P43" s="1079"/>
      <c r="Q43" s="1084"/>
      <c r="R43" s="1081"/>
      <c r="S43" s="1081"/>
      <c r="T43" s="1081"/>
      <c r="U43" s="1081"/>
      <c r="V43" s="1081"/>
      <c r="W43" s="1081"/>
      <c r="X43" s="1081"/>
      <c r="Y43" s="1081"/>
      <c r="Z43" s="1081"/>
      <c r="AA43" s="1081"/>
      <c r="AB43" s="1081"/>
      <c r="AC43" s="1081"/>
      <c r="AD43" s="1081"/>
      <c r="AE43" s="1085"/>
      <c r="AF43" s="1080"/>
      <c r="AG43" s="1081"/>
      <c r="AH43" s="1081"/>
      <c r="AI43" s="1081"/>
      <c r="AJ43" s="1082"/>
      <c r="AK43" s="1014"/>
      <c r="AL43" s="1005"/>
      <c r="AM43" s="1005"/>
      <c r="AN43" s="1005"/>
      <c r="AO43" s="1005"/>
      <c r="AP43" s="1005"/>
      <c r="AQ43" s="1005"/>
      <c r="AR43" s="1005"/>
      <c r="AS43" s="1005"/>
      <c r="AT43" s="1005"/>
      <c r="AU43" s="1005"/>
      <c r="AV43" s="1005"/>
      <c r="AW43" s="1005"/>
      <c r="AX43" s="1005"/>
      <c r="AY43" s="1005"/>
      <c r="AZ43" s="1083"/>
      <c r="BA43" s="1083"/>
      <c r="BB43" s="1083"/>
      <c r="BC43" s="1083"/>
      <c r="BD43" s="1083"/>
      <c r="BE43" s="1075"/>
      <c r="BF43" s="1075"/>
      <c r="BG43" s="1075"/>
      <c r="BH43" s="1075"/>
      <c r="BI43" s="1076"/>
      <c r="BJ43" s="239"/>
      <c r="BK43" s="239"/>
      <c r="BL43" s="239"/>
      <c r="BM43" s="239"/>
      <c r="BN43" s="239"/>
      <c r="BO43" s="252"/>
      <c r="BP43" s="252"/>
      <c r="BQ43" s="249">
        <v>37</v>
      </c>
      <c r="BR43" s="250"/>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33"/>
    </row>
    <row r="44" spans="1:131" s="234" customFormat="1" ht="26.25" customHeight="1" x14ac:dyDescent="0.2">
      <c r="A44" s="248">
        <v>17</v>
      </c>
      <c r="B44" s="1077"/>
      <c r="C44" s="1078"/>
      <c r="D44" s="1078"/>
      <c r="E44" s="1078"/>
      <c r="F44" s="1078"/>
      <c r="G44" s="1078"/>
      <c r="H44" s="1078"/>
      <c r="I44" s="1078"/>
      <c r="J44" s="1078"/>
      <c r="K44" s="1078"/>
      <c r="L44" s="1078"/>
      <c r="M44" s="1078"/>
      <c r="N44" s="1078"/>
      <c r="O44" s="1078"/>
      <c r="P44" s="1079"/>
      <c r="Q44" s="1084"/>
      <c r="R44" s="1081"/>
      <c r="S44" s="1081"/>
      <c r="T44" s="1081"/>
      <c r="U44" s="1081"/>
      <c r="V44" s="1081"/>
      <c r="W44" s="1081"/>
      <c r="X44" s="1081"/>
      <c r="Y44" s="1081"/>
      <c r="Z44" s="1081"/>
      <c r="AA44" s="1081"/>
      <c r="AB44" s="1081"/>
      <c r="AC44" s="1081"/>
      <c r="AD44" s="1081"/>
      <c r="AE44" s="1085"/>
      <c r="AF44" s="1080"/>
      <c r="AG44" s="1081"/>
      <c r="AH44" s="1081"/>
      <c r="AI44" s="1081"/>
      <c r="AJ44" s="1082"/>
      <c r="AK44" s="1014"/>
      <c r="AL44" s="1005"/>
      <c r="AM44" s="1005"/>
      <c r="AN44" s="1005"/>
      <c r="AO44" s="1005"/>
      <c r="AP44" s="1005"/>
      <c r="AQ44" s="1005"/>
      <c r="AR44" s="1005"/>
      <c r="AS44" s="1005"/>
      <c r="AT44" s="1005"/>
      <c r="AU44" s="1005"/>
      <c r="AV44" s="1005"/>
      <c r="AW44" s="1005"/>
      <c r="AX44" s="1005"/>
      <c r="AY44" s="1005"/>
      <c r="AZ44" s="1083"/>
      <c r="BA44" s="1083"/>
      <c r="BB44" s="1083"/>
      <c r="BC44" s="1083"/>
      <c r="BD44" s="1083"/>
      <c r="BE44" s="1075"/>
      <c r="BF44" s="1075"/>
      <c r="BG44" s="1075"/>
      <c r="BH44" s="1075"/>
      <c r="BI44" s="1076"/>
      <c r="BJ44" s="239"/>
      <c r="BK44" s="239"/>
      <c r="BL44" s="239"/>
      <c r="BM44" s="239"/>
      <c r="BN44" s="239"/>
      <c r="BO44" s="252"/>
      <c r="BP44" s="252"/>
      <c r="BQ44" s="249">
        <v>38</v>
      </c>
      <c r="BR44" s="250"/>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33"/>
    </row>
    <row r="45" spans="1:131" s="234" customFormat="1" ht="26.25" customHeight="1" x14ac:dyDescent="0.2">
      <c r="A45" s="248">
        <v>18</v>
      </c>
      <c r="B45" s="1077"/>
      <c r="C45" s="1078"/>
      <c r="D45" s="1078"/>
      <c r="E45" s="1078"/>
      <c r="F45" s="1078"/>
      <c r="G45" s="1078"/>
      <c r="H45" s="1078"/>
      <c r="I45" s="1078"/>
      <c r="J45" s="1078"/>
      <c r="K45" s="1078"/>
      <c r="L45" s="1078"/>
      <c r="M45" s="1078"/>
      <c r="N45" s="1078"/>
      <c r="O45" s="1078"/>
      <c r="P45" s="1079"/>
      <c r="Q45" s="1084"/>
      <c r="R45" s="1081"/>
      <c r="S45" s="1081"/>
      <c r="T45" s="1081"/>
      <c r="U45" s="1081"/>
      <c r="V45" s="1081"/>
      <c r="W45" s="1081"/>
      <c r="X45" s="1081"/>
      <c r="Y45" s="1081"/>
      <c r="Z45" s="1081"/>
      <c r="AA45" s="1081"/>
      <c r="AB45" s="1081"/>
      <c r="AC45" s="1081"/>
      <c r="AD45" s="1081"/>
      <c r="AE45" s="1085"/>
      <c r="AF45" s="1080"/>
      <c r="AG45" s="1081"/>
      <c r="AH45" s="1081"/>
      <c r="AI45" s="1081"/>
      <c r="AJ45" s="1082"/>
      <c r="AK45" s="1014"/>
      <c r="AL45" s="1005"/>
      <c r="AM45" s="1005"/>
      <c r="AN45" s="1005"/>
      <c r="AO45" s="1005"/>
      <c r="AP45" s="1005"/>
      <c r="AQ45" s="1005"/>
      <c r="AR45" s="1005"/>
      <c r="AS45" s="1005"/>
      <c r="AT45" s="1005"/>
      <c r="AU45" s="1005"/>
      <c r="AV45" s="1005"/>
      <c r="AW45" s="1005"/>
      <c r="AX45" s="1005"/>
      <c r="AY45" s="1005"/>
      <c r="AZ45" s="1083"/>
      <c r="BA45" s="1083"/>
      <c r="BB45" s="1083"/>
      <c r="BC45" s="1083"/>
      <c r="BD45" s="1083"/>
      <c r="BE45" s="1075"/>
      <c r="BF45" s="1075"/>
      <c r="BG45" s="1075"/>
      <c r="BH45" s="1075"/>
      <c r="BI45" s="1076"/>
      <c r="BJ45" s="239"/>
      <c r="BK45" s="239"/>
      <c r="BL45" s="239"/>
      <c r="BM45" s="239"/>
      <c r="BN45" s="239"/>
      <c r="BO45" s="252"/>
      <c r="BP45" s="252"/>
      <c r="BQ45" s="249">
        <v>39</v>
      </c>
      <c r="BR45" s="250"/>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33"/>
    </row>
    <row r="46" spans="1:131" s="234" customFormat="1" ht="26.25" customHeight="1" x14ac:dyDescent="0.2">
      <c r="A46" s="248">
        <v>19</v>
      </c>
      <c r="B46" s="1077"/>
      <c r="C46" s="1078"/>
      <c r="D46" s="1078"/>
      <c r="E46" s="1078"/>
      <c r="F46" s="1078"/>
      <c r="G46" s="1078"/>
      <c r="H46" s="1078"/>
      <c r="I46" s="1078"/>
      <c r="J46" s="1078"/>
      <c r="K46" s="1078"/>
      <c r="L46" s="1078"/>
      <c r="M46" s="1078"/>
      <c r="N46" s="1078"/>
      <c r="O46" s="1078"/>
      <c r="P46" s="1079"/>
      <c r="Q46" s="1084"/>
      <c r="R46" s="1081"/>
      <c r="S46" s="1081"/>
      <c r="T46" s="1081"/>
      <c r="U46" s="1081"/>
      <c r="V46" s="1081"/>
      <c r="W46" s="1081"/>
      <c r="X46" s="1081"/>
      <c r="Y46" s="1081"/>
      <c r="Z46" s="1081"/>
      <c r="AA46" s="1081"/>
      <c r="AB46" s="1081"/>
      <c r="AC46" s="1081"/>
      <c r="AD46" s="1081"/>
      <c r="AE46" s="1085"/>
      <c r="AF46" s="1080"/>
      <c r="AG46" s="1081"/>
      <c r="AH46" s="1081"/>
      <c r="AI46" s="1081"/>
      <c r="AJ46" s="1082"/>
      <c r="AK46" s="1014"/>
      <c r="AL46" s="1005"/>
      <c r="AM46" s="1005"/>
      <c r="AN46" s="1005"/>
      <c r="AO46" s="1005"/>
      <c r="AP46" s="1005"/>
      <c r="AQ46" s="1005"/>
      <c r="AR46" s="1005"/>
      <c r="AS46" s="1005"/>
      <c r="AT46" s="1005"/>
      <c r="AU46" s="1005"/>
      <c r="AV46" s="1005"/>
      <c r="AW46" s="1005"/>
      <c r="AX46" s="1005"/>
      <c r="AY46" s="1005"/>
      <c r="AZ46" s="1083"/>
      <c r="BA46" s="1083"/>
      <c r="BB46" s="1083"/>
      <c r="BC46" s="1083"/>
      <c r="BD46" s="1083"/>
      <c r="BE46" s="1075"/>
      <c r="BF46" s="1075"/>
      <c r="BG46" s="1075"/>
      <c r="BH46" s="1075"/>
      <c r="BI46" s="1076"/>
      <c r="BJ46" s="239"/>
      <c r="BK46" s="239"/>
      <c r="BL46" s="239"/>
      <c r="BM46" s="239"/>
      <c r="BN46" s="239"/>
      <c r="BO46" s="252"/>
      <c r="BP46" s="252"/>
      <c r="BQ46" s="249">
        <v>40</v>
      </c>
      <c r="BR46" s="250"/>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33"/>
    </row>
    <row r="47" spans="1:131" s="234" customFormat="1" ht="26.25" customHeight="1" x14ac:dyDescent="0.2">
      <c r="A47" s="248">
        <v>20</v>
      </c>
      <c r="B47" s="1077"/>
      <c r="C47" s="1078"/>
      <c r="D47" s="1078"/>
      <c r="E47" s="1078"/>
      <c r="F47" s="1078"/>
      <c r="G47" s="1078"/>
      <c r="H47" s="1078"/>
      <c r="I47" s="1078"/>
      <c r="J47" s="1078"/>
      <c r="K47" s="1078"/>
      <c r="L47" s="1078"/>
      <c r="M47" s="1078"/>
      <c r="N47" s="1078"/>
      <c r="O47" s="1078"/>
      <c r="P47" s="1079"/>
      <c r="Q47" s="1084"/>
      <c r="R47" s="1081"/>
      <c r="S47" s="1081"/>
      <c r="T47" s="1081"/>
      <c r="U47" s="1081"/>
      <c r="V47" s="1081"/>
      <c r="W47" s="1081"/>
      <c r="X47" s="1081"/>
      <c r="Y47" s="1081"/>
      <c r="Z47" s="1081"/>
      <c r="AA47" s="1081"/>
      <c r="AB47" s="1081"/>
      <c r="AC47" s="1081"/>
      <c r="AD47" s="1081"/>
      <c r="AE47" s="1085"/>
      <c r="AF47" s="1080"/>
      <c r="AG47" s="1081"/>
      <c r="AH47" s="1081"/>
      <c r="AI47" s="1081"/>
      <c r="AJ47" s="1082"/>
      <c r="AK47" s="1014"/>
      <c r="AL47" s="1005"/>
      <c r="AM47" s="1005"/>
      <c r="AN47" s="1005"/>
      <c r="AO47" s="1005"/>
      <c r="AP47" s="1005"/>
      <c r="AQ47" s="1005"/>
      <c r="AR47" s="1005"/>
      <c r="AS47" s="1005"/>
      <c r="AT47" s="1005"/>
      <c r="AU47" s="1005"/>
      <c r="AV47" s="1005"/>
      <c r="AW47" s="1005"/>
      <c r="AX47" s="1005"/>
      <c r="AY47" s="1005"/>
      <c r="AZ47" s="1083"/>
      <c r="BA47" s="1083"/>
      <c r="BB47" s="1083"/>
      <c r="BC47" s="1083"/>
      <c r="BD47" s="1083"/>
      <c r="BE47" s="1075"/>
      <c r="BF47" s="1075"/>
      <c r="BG47" s="1075"/>
      <c r="BH47" s="1075"/>
      <c r="BI47" s="1076"/>
      <c r="BJ47" s="239"/>
      <c r="BK47" s="239"/>
      <c r="BL47" s="239"/>
      <c r="BM47" s="239"/>
      <c r="BN47" s="239"/>
      <c r="BO47" s="252"/>
      <c r="BP47" s="252"/>
      <c r="BQ47" s="249">
        <v>41</v>
      </c>
      <c r="BR47" s="250"/>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33"/>
    </row>
    <row r="48" spans="1:131" s="234" customFormat="1" ht="26.25" customHeight="1" x14ac:dyDescent="0.2">
      <c r="A48" s="248">
        <v>21</v>
      </c>
      <c r="B48" s="1077"/>
      <c r="C48" s="1078"/>
      <c r="D48" s="1078"/>
      <c r="E48" s="1078"/>
      <c r="F48" s="1078"/>
      <c r="G48" s="1078"/>
      <c r="H48" s="1078"/>
      <c r="I48" s="1078"/>
      <c r="J48" s="1078"/>
      <c r="K48" s="1078"/>
      <c r="L48" s="1078"/>
      <c r="M48" s="1078"/>
      <c r="N48" s="1078"/>
      <c r="O48" s="1078"/>
      <c r="P48" s="1079"/>
      <c r="Q48" s="1084"/>
      <c r="R48" s="1081"/>
      <c r="S48" s="1081"/>
      <c r="T48" s="1081"/>
      <c r="U48" s="1081"/>
      <c r="V48" s="1081"/>
      <c r="W48" s="1081"/>
      <c r="X48" s="1081"/>
      <c r="Y48" s="1081"/>
      <c r="Z48" s="1081"/>
      <c r="AA48" s="1081"/>
      <c r="AB48" s="1081"/>
      <c r="AC48" s="1081"/>
      <c r="AD48" s="1081"/>
      <c r="AE48" s="1085"/>
      <c r="AF48" s="1080"/>
      <c r="AG48" s="1081"/>
      <c r="AH48" s="1081"/>
      <c r="AI48" s="1081"/>
      <c r="AJ48" s="1082"/>
      <c r="AK48" s="1014"/>
      <c r="AL48" s="1005"/>
      <c r="AM48" s="1005"/>
      <c r="AN48" s="1005"/>
      <c r="AO48" s="1005"/>
      <c r="AP48" s="1005"/>
      <c r="AQ48" s="1005"/>
      <c r="AR48" s="1005"/>
      <c r="AS48" s="1005"/>
      <c r="AT48" s="1005"/>
      <c r="AU48" s="1005"/>
      <c r="AV48" s="1005"/>
      <c r="AW48" s="1005"/>
      <c r="AX48" s="1005"/>
      <c r="AY48" s="1005"/>
      <c r="AZ48" s="1083"/>
      <c r="BA48" s="1083"/>
      <c r="BB48" s="1083"/>
      <c r="BC48" s="1083"/>
      <c r="BD48" s="1083"/>
      <c r="BE48" s="1075"/>
      <c r="BF48" s="1075"/>
      <c r="BG48" s="1075"/>
      <c r="BH48" s="1075"/>
      <c r="BI48" s="1076"/>
      <c r="BJ48" s="239"/>
      <c r="BK48" s="239"/>
      <c r="BL48" s="239"/>
      <c r="BM48" s="239"/>
      <c r="BN48" s="239"/>
      <c r="BO48" s="252"/>
      <c r="BP48" s="252"/>
      <c r="BQ48" s="249">
        <v>42</v>
      </c>
      <c r="BR48" s="250"/>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33"/>
    </row>
    <row r="49" spans="1:131" s="234" customFormat="1" ht="26.25" customHeight="1" x14ac:dyDescent="0.2">
      <c r="A49" s="248">
        <v>22</v>
      </c>
      <c r="B49" s="1077"/>
      <c r="C49" s="1078"/>
      <c r="D49" s="1078"/>
      <c r="E49" s="1078"/>
      <c r="F49" s="1078"/>
      <c r="G49" s="1078"/>
      <c r="H49" s="1078"/>
      <c r="I49" s="1078"/>
      <c r="J49" s="1078"/>
      <c r="K49" s="1078"/>
      <c r="L49" s="1078"/>
      <c r="M49" s="1078"/>
      <c r="N49" s="1078"/>
      <c r="O49" s="1078"/>
      <c r="P49" s="1079"/>
      <c r="Q49" s="1084"/>
      <c r="R49" s="1081"/>
      <c r="S49" s="1081"/>
      <c r="T49" s="1081"/>
      <c r="U49" s="1081"/>
      <c r="V49" s="1081"/>
      <c r="W49" s="1081"/>
      <c r="X49" s="1081"/>
      <c r="Y49" s="1081"/>
      <c r="Z49" s="1081"/>
      <c r="AA49" s="1081"/>
      <c r="AB49" s="1081"/>
      <c r="AC49" s="1081"/>
      <c r="AD49" s="1081"/>
      <c r="AE49" s="1085"/>
      <c r="AF49" s="1080"/>
      <c r="AG49" s="1081"/>
      <c r="AH49" s="1081"/>
      <c r="AI49" s="1081"/>
      <c r="AJ49" s="1082"/>
      <c r="AK49" s="1014"/>
      <c r="AL49" s="1005"/>
      <c r="AM49" s="1005"/>
      <c r="AN49" s="1005"/>
      <c r="AO49" s="1005"/>
      <c r="AP49" s="1005"/>
      <c r="AQ49" s="1005"/>
      <c r="AR49" s="1005"/>
      <c r="AS49" s="1005"/>
      <c r="AT49" s="1005"/>
      <c r="AU49" s="1005"/>
      <c r="AV49" s="1005"/>
      <c r="AW49" s="1005"/>
      <c r="AX49" s="1005"/>
      <c r="AY49" s="1005"/>
      <c r="AZ49" s="1083"/>
      <c r="BA49" s="1083"/>
      <c r="BB49" s="1083"/>
      <c r="BC49" s="1083"/>
      <c r="BD49" s="1083"/>
      <c r="BE49" s="1075"/>
      <c r="BF49" s="1075"/>
      <c r="BG49" s="1075"/>
      <c r="BH49" s="1075"/>
      <c r="BI49" s="1076"/>
      <c r="BJ49" s="239"/>
      <c r="BK49" s="239"/>
      <c r="BL49" s="239"/>
      <c r="BM49" s="239"/>
      <c r="BN49" s="239"/>
      <c r="BO49" s="252"/>
      <c r="BP49" s="252"/>
      <c r="BQ49" s="249">
        <v>43</v>
      </c>
      <c r="BR49" s="250"/>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33"/>
    </row>
    <row r="50" spans="1:131" s="234" customFormat="1" ht="26.25" customHeight="1" x14ac:dyDescent="0.2">
      <c r="A50" s="248">
        <v>23</v>
      </c>
      <c r="B50" s="1077"/>
      <c r="C50" s="1078"/>
      <c r="D50" s="1078"/>
      <c r="E50" s="1078"/>
      <c r="F50" s="1078"/>
      <c r="G50" s="1078"/>
      <c r="H50" s="1078"/>
      <c r="I50" s="1078"/>
      <c r="J50" s="1078"/>
      <c r="K50" s="1078"/>
      <c r="L50" s="1078"/>
      <c r="M50" s="1078"/>
      <c r="N50" s="1078"/>
      <c r="O50" s="1078"/>
      <c r="P50" s="1079"/>
      <c r="Q50" s="1073"/>
      <c r="R50" s="1054"/>
      <c r="S50" s="1054"/>
      <c r="T50" s="1054"/>
      <c r="U50" s="1054"/>
      <c r="V50" s="1054"/>
      <c r="W50" s="1054"/>
      <c r="X50" s="1054"/>
      <c r="Y50" s="1054"/>
      <c r="Z50" s="1054"/>
      <c r="AA50" s="1054"/>
      <c r="AB50" s="1054"/>
      <c r="AC50" s="1054"/>
      <c r="AD50" s="1054"/>
      <c r="AE50" s="1074"/>
      <c r="AF50" s="1080"/>
      <c r="AG50" s="1081"/>
      <c r="AH50" s="1081"/>
      <c r="AI50" s="1081"/>
      <c r="AJ50" s="1082"/>
      <c r="AK50" s="1056"/>
      <c r="AL50" s="1054"/>
      <c r="AM50" s="1054"/>
      <c r="AN50" s="1054"/>
      <c r="AO50" s="1054"/>
      <c r="AP50" s="1054"/>
      <c r="AQ50" s="1054"/>
      <c r="AR50" s="1054"/>
      <c r="AS50" s="1054"/>
      <c r="AT50" s="1054"/>
      <c r="AU50" s="1054"/>
      <c r="AV50" s="1054"/>
      <c r="AW50" s="1054"/>
      <c r="AX50" s="1054"/>
      <c r="AY50" s="1054"/>
      <c r="AZ50" s="1057"/>
      <c r="BA50" s="1057"/>
      <c r="BB50" s="1057"/>
      <c r="BC50" s="1057"/>
      <c r="BD50" s="1057"/>
      <c r="BE50" s="1075"/>
      <c r="BF50" s="1075"/>
      <c r="BG50" s="1075"/>
      <c r="BH50" s="1075"/>
      <c r="BI50" s="1076"/>
      <c r="BJ50" s="239"/>
      <c r="BK50" s="239"/>
      <c r="BL50" s="239"/>
      <c r="BM50" s="239"/>
      <c r="BN50" s="239"/>
      <c r="BO50" s="252"/>
      <c r="BP50" s="252"/>
      <c r="BQ50" s="249">
        <v>44</v>
      </c>
      <c r="BR50" s="250"/>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33"/>
    </row>
    <row r="51" spans="1:131" s="234" customFormat="1" ht="26.25" customHeight="1" x14ac:dyDescent="0.2">
      <c r="A51" s="248">
        <v>24</v>
      </c>
      <c r="B51" s="1077"/>
      <c r="C51" s="1078"/>
      <c r="D51" s="1078"/>
      <c r="E51" s="1078"/>
      <c r="F51" s="1078"/>
      <c r="G51" s="1078"/>
      <c r="H51" s="1078"/>
      <c r="I51" s="1078"/>
      <c r="J51" s="1078"/>
      <c r="K51" s="1078"/>
      <c r="L51" s="1078"/>
      <c r="M51" s="1078"/>
      <c r="N51" s="1078"/>
      <c r="O51" s="1078"/>
      <c r="P51" s="1079"/>
      <c r="Q51" s="1073"/>
      <c r="R51" s="1054"/>
      <c r="S51" s="1054"/>
      <c r="T51" s="1054"/>
      <c r="U51" s="1054"/>
      <c r="V51" s="1054"/>
      <c r="W51" s="1054"/>
      <c r="X51" s="1054"/>
      <c r="Y51" s="1054"/>
      <c r="Z51" s="1054"/>
      <c r="AA51" s="1054"/>
      <c r="AB51" s="1054"/>
      <c r="AC51" s="1054"/>
      <c r="AD51" s="1054"/>
      <c r="AE51" s="1074"/>
      <c r="AF51" s="1080"/>
      <c r="AG51" s="1081"/>
      <c r="AH51" s="1081"/>
      <c r="AI51" s="1081"/>
      <c r="AJ51" s="1082"/>
      <c r="AK51" s="1056"/>
      <c r="AL51" s="1054"/>
      <c r="AM51" s="1054"/>
      <c r="AN51" s="1054"/>
      <c r="AO51" s="1054"/>
      <c r="AP51" s="1054"/>
      <c r="AQ51" s="1054"/>
      <c r="AR51" s="1054"/>
      <c r="AS51" s="1054"/>
      <c r="AT51" s="1054"/>
      <c r="AU51" s="1054"/>
      <c r="AV51" s="1054"/>
      <c r="AW51" s="1054"/>
      <c r="AX51" s="1054"/>
      <c r="AY51" s="1054"/>
      <c r="AZ51" s="1057"/>
      <c r="BA51" s="1057"/>
      <c r="BB51" s="1057"/>
      <c r="BC51" s="1057"/>
      <c r="BD51" s="1057"/>
      <c r="BE51" s="1075"/>
      <c r="BF51" s="1075"/>
      <c r="BG51" s="1075"/>
      <c r="BH51" s="1075"/>
      <c r="BI51" s="1076"/>
      <c r="BJ51" s="239"/>
      <c r="BK51" s="239"/>
      <c r="BL51" s="239"/>
      <c r="BM51" s="239"/>
      <c r="BN51" s="239"/>
      <c r="BO51" s="252"/>
      <c r="BP51" s="252"/>
      <c r="BQ51" s="249">
        <v>45</v>
      </c>
      <c r="BR51" s="250"/>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33"/>
    </row>
    <row r="52" spans="1:131" s="234" customFormat="1" ht="26.25" customHeight="1" x14ac:dyDescent="0.2">
      <c r="A52" s="248">
        <v>25</v>
      </c>
      <c r="B52" s="1077"/>
      <c r="C52" s="1078"/>
      <c r="D52" s="1078"/>
      <c r="E52" s="1078"/>
      <c r="F52" s="1078"/>
      <c r="G52" s="1078"/>
      <c r="H52" s="1078"/>
      <c r="I52" s="1078"/>
      <c r="J52" s="1078"/>
      <c r="K52" s="1078"/>
      <c r="L52" s="1078"/>
      <c r="M52" s="1078"/>
      <c r="N52" s="1078"/>
      <c r="O52" s="1078"/>
      <c r="P52" s="1079"/>
      <c r="Q52" s="1073"/>
      <c r="R52" s="1054"/>
      <c r="S52" s="1054"/>
      <c r="T52" s="1054"/>
      <c r="U52" s="1054"/>
      <c r="V52" s="1054"/>
      <c r="W52" s="1054"/>
      <c r="X52" s="1054"/>
      <c r="Y52" s="1054"/>
      <c r="Z52" s="1054"/>
      <c r="AA52" s="1054"/>
      <c r="AB52" s="1054"/>
      <c r="AC52" s="1054"/>
      <c r="AD52" s="1054"/>
      <c r="AE52" s="1074"/>
      <c r="AF52" s="1080"/>
      <c r="AG52" s="1081"/>
      <c r="AH52" s="1081"/>
      <c r="AI52" s="1081"/>
      <c r="AJ52" s="1082"/>
      <c r="AK52" s="1056"/>
      <c r="AL52" s="1054"/>
      <c r="AM52" s="1054"/>
      <c r="AN52" s="1054"/>
      <c r="AO52" s="1054"/>
      <c r="AP52" s="1054"/>
      <c r="AQ52" s="1054"/>
      <c r="AR52" s="1054"/>
      <c r="AS52" s="1054"/>
      <c r="AT52" s="1054"/>
      <c r="AU52" s="1054"/>
      <c r="AV52" s="1054"/>
      <c r="AW52" s="1054"/>
      <c r="AX52" s="1054"/>
      <c r="AY52" s="1054"/>
      <c r="AZ52" s="1057"/>
      <c r="BA52" s="1057"/>
      <c r="BB52" s="1057"/>
      <c r="BC52" s="1057"/>
      <c r="BD52" s="1057"/>
      <c r="BE52" s="1075"/>
      <c r="BF52" s="1075"/>
      <c r="BG52" s="1075"/>
      <c r="BH52" s="1075"/>
      <c r="BI52" s="1076"/>
      <c r="BJ52" s="239"/>
      <c r="BK52" s="239"/>
      <c r="BL52" s="239"/>
      <c r="BM52" s="239"/>
      <c r="BN52" s="239"/>
      <c r="BO52" s="252"/>
      <c r="BP52" s="252"/>
      <c r="BQ52" s="249">
        <v>46</v>
      </c>
      <c r="BR52" s="250"/>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33"/>
    </row>
    <row r="53" spans="1:131" s="234" customFormat="1" ht="26.25" customHeight="1" x14ac:dyDescent="0.2">
      <c r="A53" s="248">
        <v>26</v>
      </c>
      <c r="B53" s="1077"/>
      <c r="C53" s="1078"/>
      <c r="D53" s="1078"/>
      <c r="E53" s="1078"/>
      <c r="F53" s="1078"/>
      <c r="G53" s="1078"/>
      <c r="H53" s="1078"/>
      <c r="I53" s="1078"/>
      <c r="J53" s="1078"/>
      <c r="K53" s="1078"/>
      <c r="L53" s="1078"/>
      <c r="M53" s="1078"/>
      <c r="N53" s="1078"/>
      <c r="O53" s="1078"/>
      <c r="P53" s="1079"/>
      <c r="Q53" s="1073"/>
      <c r="R53" s="1054"/>
      <c r="S53" s="1054"/>
      <c r="T53" s="1054"/>
      <c r="U53" s="1054"/>
      <c r="V53" s="1054"/>
      <c r="W53" s="1054"/>
      <c r="X53" s="1054"/>
      <c r="Y53" s="1054"/>
      <c r="Z53" s="1054"/>
      <c r="AA53" s="1054"/>
      <c r="AB53" s="1054"/>
      <c r="AC53" s="1054"/>
      <c r="AD53" s="1054"/>
      <c r="AE53" s="1074"/>
      <c r="AF53" s="1080"/>
      <c r="AG53" s="1081"/>
      <c r="AH53" s="1081"/>
      <c r="AI53" s="1081"/>
      <c r="AJ53" s="1082"/>
      <c r="AK53" s="1056"/>
      <c r="AL53" s="1054"/>
      <c r="AM53" s="1054"/>
      <c r="AN53" s="1054"/>
      <c r="AO53" s="1054"/>
      <c r="AP53" s="1054"/>
      <c r="AQ53" s="1054"/>
      <c r="AR53" s="1054"/>
      <c r="AS53" s="1054"/>
      <c r="AT53" s="1054"/>
      <c r="AU53" s="1054"/>
      <c r="AV53" s="1054"/>
      <c r="AW53" s="1054"/>
      <c r="AX53" s="1054"/>
      <c r="AY53" s="1054"/>
      <c r="AZ53" s="1057"/>
      <c r="BA53" s="1057"/>
      <c r="BB53" s="1057"/>
      <c r="BC53" s="1057"/>
      <c r="BD53" s="1057"/>
      <c r="BE53" s="1075"/>
      <c r="BF53" s="1075"/>
      <c r="BG53" s="1075"/>
      <c r="BH53" s="1075"/>
      <c r="BI53" s="1076"/>
      <c r="BJ53" s="239"/>
      <c r="BK53" s="239"/>
      <c r="BL53" s="239"/>
      <c r="BM53" s="239"/>
      <c r="BN53" s="239"/>
      <c r="BO53" s="252"/>
      <c r="BP53" s="252"/>
      <c r="BQ53" s="249">
        <v>47</v>
      </c>
      <c r="BR53" s="250"/>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33"/>
    </row>
    <row r="54" spans="1:131" s="234" customFormat="1" ht="26.25" customHeight="1" x14ac:dyDescent="0.2">
      <c r="A54" s="248">
        <v>27</v>
      </c>
      <c r="B54" s="1077"/>
      <c r="C54" s="1078"/>
      <c r="D54" s="1078"/>
      <c r="E54" s="1078"/>
      <c r="F54" s="1078"/>
      <c r="G54" s="1078"/>
      <c r="H54" s="1078"/>
      <c r="I54" s="1078"/>
      <c r="J54" s="1078"/>
      <c r="K54" s="1078"/>
      <c r="L54" s="1078"/>
      <c r="M54" s="1078"/>
      <c r="N54" s="1078"/>
      <c r="O54" s="1078"/>
      <c r="P54" s="1079"/>
      <c r="Q54" s="1073"/>
      <c r="R54" s="1054"/>
      <c r="S54" s="1054"/>
      <c r="T54" s="1054"/>
      <c r="U54" s="1054"/>
      <c r="V54" s="1054"/>
      <c r="W54" s="1054"/>
      <c r="X54" s="1054"/>
      <c r="Y54" s="1054"/>
      <c r="Z54" s="1054"/>
      <c r="AA54" s="1054"/>
      <c r="AB54" s="1054"/>
      <c r="AC54" s="1054"/>
      <c r="AD54" s="1054"/>
      <c r="AE54" s="1074"/>
      <c r="AF54" s="1080"/>
      <c r="AG54" s="1081"/>
      <c r="AH54" s="1081"/>
      <c r="AI54" s="1081"/>
      <c r="AJ54" s="1082"/>
      <c r="AK54" s="1056"/>
      <c r="AL54" s="1054"/>
      <c r="AM54" s="1054"/>
      <c r="AN54" s="1054"/>
      <c r="AO54" s="1054"/>
      <c r="AP54" s="1054"/>
      <c r="AQ54" s="1054"/>
      <c r="AR54" s="1054"/>
      <c r="AS54" s="1054"/>
      <c r="AT54" s="1054"/>
      <c r="AU54" s="1054"/>
      <c r="AV54" s="1054"/>
      <c r="AW54" s="1054"/>
      <c r="AX54" s="1054"/>
      <c r="AY54" s="1054"/>
      <c r="AZ54" s="1057"/>
      <c r="BA54" s="1057"/>
      <c r="BB54" s="1057"/>
      <c r="BC54" s="1057"/>
      <c r="BD54" s="1057"/>
      <c r="BE54" s="1075"/>
      <c r="BF54" s="1075"/>
      <c r="BG54" s="1075"/>
      <c r="BH54" s="1075"/>
      <c r="BI54" s="1076"/>
      <c r="BJ54" s="239"/>
      <c r="BK54" s="239"/>
      <c r="BL54" s="239"/>
      <c r="BM54" s="239"/>
      <c r="BN54" s="239"/>
      <c r="BO54" s="252"/>
      <c r="BP54" s="252"/>
      <c r="BQ54" s="249">
        <v>48</v>
      </c>
      <c r="BR54" s="250"/>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33"/>
    </row>
    <row r="55" spans="1:131" s="234" customFormat="1" ht="26.25" customHeight="1" x14ac:dyDescent="0.2">
      <c r="A55" s="248">
        <v>28</v>
      </c>
      <c r="B55" s="1077"/>
      <c r="C55" s="1078"/>
      <c r="D55" s="1078"/>
      <c r="E55" s="1078"/>
      <c r="F55" s="1078"/>
      <c r="G55" s="1078"/>
      <c r="H55" s="1078"/>
      <c r="I55" s="1078"/>
      <c r="J55" s="1078"/>
      <c r="K55" s="1078"/>
      <c r="L55" s="1078"/>
      <c r="M55" s="1078"/>
      <c r="N55" s="1078"/>
      <c r="O55" s="1078"/>
      <c r="P55" s="1079"/>
      <c r="Q55" s="1073"/>
      <c r="R55" s="1054"/>
      <c r="S55" s="1054"/>
      <c r="T55" s="1054"/>
      <c r="U55" s="1054"/>
      <c r="V55" s="1054"/>
      <c r="W55" s="1054"/>
      <c r="X55" s="1054"/>
      <c r="Y55" s="1054"/>
      <c r="Z55" s="1054"/>
      <c r="AA55" s="1054"/>
      <c r="AB55" s="1054"/>
      <c r="AC55" s="1054"/>
      <c r="AD55" s="1054"/>
      <c r="AE55" s="1074"/>
      <c r="AF55" s="1080"/>
      <c r="AG55" s="1081"/>
      <c r="AH55" s="1081"/>
      <c r="AI55" s="1081"/>
      <c r="AJ55" s="1082"/>
      <c r="AK55" s="1056"/>
      <c r="AL55" s="1054"/>
      <c r="AM55" s="1054"/>
      <c r="AN55" s="1054"/>
      <c r="AO55" s="1054"/>
      <c r="AP55" s="1054"/>
      <c r="AQ55" s="1054"/>
      <c r="AR55" s="1054"/>
      <c r="AS55" s="1054"/>
      <c r="AT55" s="1054"/>
      <c r="AU55" s="1054"/>
      <c r="AV55" s="1054"/>
      <c r="AW55" s="1054"/>
      <c r="AX55" s="1054"/>
      <c r="AY55" s="1054"/>
      <c r="AZ55" s="1057"/>
      <c r="BA55" s="1057"/>
      <c r="BB55" s="1057"/>
      <c r="BC55" s="1057"/>
      <c r="BD55" s="1057"/>
      <c r="BE55" s="1075"/>
      <c r="BF55" s="1075"/>
      <c r="BG55" s="1075"/>
      <c r="BH55" s="1075"/>
      <c r="BI55" s="1076"/>
      <c r="BJ55" s="239"/>
      <c r="BK55" s="239"/>
      <c r="BL55" s="239"/>
      <c r="BM55" s="239"/>
      <c r="BN55" s="239"/>
      <c r="BO55" s="252"/>
      <c r="BP55" s="252"/>
      <c r="BQ55" s="249">
        <v>49</v>
      </c>
      <c r="BR55" s="250"/>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33"/>
    </row>
    <row r="56" spans="1:131" s="234" customFormat="1" ht="26.25" customHeight="1" x14ac:dyDescent="0.2">
      <c r="A56" s="248">
        <v>29</v>
      </c>
      <c r="B56" s="1077"/>
      <c r="C56" s="1078"/>
      <c r="D56" s="1078"/>
      <c r="E56" s="1078"/>
      <c r="F56" s="1078"/>
      <c r="G56" s="1078"/>
      <c r="H56" s="1078"/>
      <c r="I56" s="1078"/>
      <c r="J56" s="1078"/>
      <c r="K56" s="1078"/>
      <c r="L56" s="1078"/>
      <c r="M56" s="1078"/>
      <c r="N56" s="1078"/>
      <c r="O56" s="1078"/>
      <c r="P56" s="1079"/>
      <c r="Q56" s="1073"/>
      <c r="R56" s="1054"/>
      <c r="S56" s="1054"/>
      <c r="T56" s="1054"/>
      <c r="U56" s="1054"/>
      <c r="V56" s="1054"/>
      <c r="W56" s="1054"/>
      <c r="X56" s="1054"/>
      <c r="Y56" s="1054"/>
      <c r="Z56" s="1054"/>
      <c r="AA56" s="1054"/>
      <c r="AB56" s="1054"/>
      <c r="AC56" s="1054"/>
      <c r="AD56" s="1054"/>
      <c r="AE56" s="1074"/>
      <c r="AF56" s="1080"/>
      <c r="AG56" s="1081"/>
      <c r="AH56" s="1081"/>
      <c r="AI56" s="1081"/>
      <c r="AJ56" s="1082"/>
      <c r="AK56" s="1056"/>
      <c r="AL56" s="1054"/>
      <c r="AM56" s="1054"/>
      <c r="AN56" s="1054"/>
      <c r="AO56" s="1054"/>
      <c r="AP56" s="1054"/>
      <c r="AQ56" s="1054"/>
      <c r="AR56" s="1054"/>
      <c r="AS56" s="1054"/>
      <c r="AT56" s="1054"/>
      <c r="AU56" s="1054"/>
      <c r="AV56" s="1054"/>
      <c r="AW56" s="1054"/>
      <c r="AX56" s="1054"/>
      <c r="AY56" s="1054"/>
      <c r="AZ56" s="1057"/>
      <c r="BA56" s="1057"/>
      <c r="BB56" s="1057"/>
      <c r="BC56" s="1057"/>
      <c r="BD56" s="1057"/>
      <c r="BE56" s="1075"/>
      <c r="BF56" s="1075"/>
      <c r="BG56" s="1075"/>
      <c r="BH56" s="1075"/>
      <c r="BI56" s="1076"/>
      <c r="BJ56" s="239"/>
      <c r="BK56" s="239"/>
      <c r="BL56" s="239"/>
      <c r="BM56" s="239"/>
      <c r="BN56" s="239"/>
      <c r="BO56" s="252"/>
      <c r="BP56" s="252"/>
      <c r="BQ56" s="249">
        <v>50</v>
      </c>
      <c r="BR56" s="250"/>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33"/>
    </row>
    <row r="57" spans="1:131" s="234" customFormat="1" ht="26.25" customHeight="1" x14ac:dyDescent="0.2">
      <c r="A57" s="248">
        <v>30</v>
      </c>
      <c r="B57" s="1077"/>
      <c r="C57" s="1078"/>
      <c r="D57" s="1078"/>
      <c r="E57" s="1078"/>
      <c r="F57" s="1078"/>
      <c r="G57" s="1078"/>
      <c r="H57" s="1078"/>
      <c r="I57" s="1078"/>
      <c r="J57" s="1078"/>
      <c r="K57" s="1078"/>
      <c r="L57" s="1078"/>
      <c r="M57" s="1078"/>
      <c r="N57" s="1078"/>
      <c r="O57" s="1078"/>
      <c r="P57" s="1079"/>
      <c r="Q57" s="1073"/>
      <c r="R57" s="1054"/>
      <c r="S57" s="1054"/>
      <c r="T57" s="1054"/>
      <c r="U57" s="1054"/>
      <c r="V57" s="1054"/>
      <c r="W57" s="1054"/>
      <c r="X57" s="1054"/>
      <c r="Y57" s="1054"/>
      <c r="Z57" s="1054"/>
      <c r="AA57" s="1054"/>
      <c r="AB57" s="1054"/>
      <c r="AC57" s="1054"/>
      <c r="AD57" s="1054"/>
      <c r="AE57" s="1074"/>
      <c r="AF57" s="1080"/>
      <c r="AG57" s="1081"/>
      <c r="AH57" s="1081"/>
      <c r="AI57" s="1081"/>
      <c r="AJ57" s="1082"/>
      <c r="AK57" s="1056"/>
      <c r="AL57" s="1054"/>
      <c r="AM57" s="1054"/>
      <c r="AN57" s="1054"/>
      <c r="AO57" s="1054"/>
      <c r="AP57" s="1054"/>
      <c r="AQ57" s="1054"/>
      <c r="AR57" s="1054"/>
      <c r="AS57" s="1054"/>
      <c r="AT57" s="1054"/>
      <c r="AU57" s="1054"/>
      <c r="AV57" s="1054"/>
      <c r="AW57" s="1054"/>
      <c r="AX57" s="1054"/>
      <c r="AY57" s="1054"/>
      <c r="AZ57" s="1057"/>
      <c r="BA57" s="1057"/>
      <c r="BB57" s="1057"/>
      <c r="BC57" s="1057"/>
      <c r="BD57" s="1057"/>
      <c r="BE57" s="1075"/>
      <c r="BF57" s="1075"/>
      <c r="BG57" s="1075"/>
      <c r="BH57" s="1075"/>
      <c r="BI57" s="1076"/>
      <c r="BJ57" s="239"/>
      <c r="BK57" s="239"/>
      <c r="BL57" s="239"/>
      <c r="BM57" s="239"/>
      <c r="BN57" s="239"/>
      <c r="BO57" s="252"/>
      <c r="BP57" s="252"/>
      <c r="BQ57" s="249">
        <v>51</v>
      </c>
      <c r="BR57" s="250"/>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33"/>
    </row>
    <row r="58" spans="1:131" s="234" customFormat="1" ht="26.25" customHeight="1" x14ac:dyDescent="0.2">
      <c r="A58" s="248">
        <v>31</v>
      </c>
      <c r="B58" s="1077"/>
      <c r="C58" s="1078"/>
      <c r="D58" s="1078"/>
      <c r="E58" s="1078"/>
      <c r="F58" s="1078"/>
      <c r="G58" s="1078"/>
      <c r="H58" s="1078"/>
      <c r="I58" s="1078"/>
      <c r="J58" s="1078"/>
      <c r="K58" s="1078"/>
      <c r="L58" s="1078"/>
      <c r="M58" s="1078"/>
      <c r="N58" s="1078"/>
      <c r="O58" s="1078"/>
      <c r="P58" s="1079"/>
      <c r="Q58" s="1073"/>
      <c r="R58" s="1054"/>
      <c r="S58" s="1054"/>
      <c r="T58" s="1054"/>
      <c r="U58" s="1054"/>
      <c r="V58" s="1054"/>
      <c r="W58" s="1054"/>
      <c r="X58" s="1054"/>
      <c r="Y58" s="1054"/>
      <c r="Z58" s="1054"/>
      <c r="AA58" s="1054"/>
      <c r="AB58" s="1054"/>
      <c r="AC58" s="1054"/>
      <c r="AD58" s="1054"/>
      <c r="AE58" s="1074"/>
      <c r="AF58" s="1080"/>
      <c r="AG58" s="1081"/>
      <c r="AH58" s="1081"/>
      <c r="AI58" s="1081"/>
      <c r="AJ58" s="1082"/>
      <c r="AK58" s="1056"/>
      <c r="AL58" s="1054"/>
      <c r="AM58" s="1054"/>
      <c r="AN58" s="1054"/>
      <c r="AO58" s="1054"/>
      <c r="AP58" s="1054"/>
      <c r="AQ58" s="1054"/>
      <c r="AR58" s="1054"/>
      <c r="AS58" s="1054"/>
      <c r="AT58" s="1054"/>
      <c r="AU58" s="1054"/>
      <c r="AV58" s="1054"/>
      <c r="AW58" s="1054"/>
      <c r="AX58" s="1054"/>
      <c r="AY58" s="1054"/>
      <c r="AZ58" s="1057"/>
      <c r="BA58" s="1057"/>
      <c r="BB58" s="1057"/>
      <c r="BC58" s="1057"/>
      <c r="BD58" s="1057"/>
      <c r="BE58" s="1075"/>
      <c r="BF58" s="1075"/>
      <c r="BG58" s="1075"/>
      <c r="BH58" s="1075"/>
      <c r="BI58" s="1076"/>
      <c r="BJ58" s="239"/>
      <c r="BK58" s="239"/>
      <c r="BL58" s="239"/>
      <c r="BM58" s="239"/>
      <c r="BN58" s="239"/>
      <c r="BO58" s="252"/>
      <c r="BP58" s="252"/>
      <c r="BQ58" s="249">
        <v>52</v>
      </c>
      <c r="BR58" s="250"/>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33"/>
    </row>
    <row r="59" spans="1:131" s="234" customFormat="1" ht="26.25" customHeight="1" x14ac:dyDescent="0.2">
      <c r="A59" s="248">
        <v>32</v>
      </c>
      <c r="B59" s="1077"/>
      <c r="C59" s="1078"/>
      <c r="D59" s="1078"/>
      <c r="E59" s="1078"/>
      <c r="F59" s="1078"/>
      <c r="G59" s="1078"/>
      <c r="H59" s="1078"/>
      <c r="I59" s="1078"/>
      <c r="J59" s="1078"/>
      <c r="K59" s="1078"/>
      <c r="L59" s="1078"/>
      <c r="M59" s="1078"/>
      <c r="N59" s="1078"/>
      <c r="O59" s="1078"/>
      <c r="P59" s="1079"/>
      <c r="Q59" s="1073"/>
      <c r="R59" s="1054"/>
      <c r="S59" s="1054"/>
      <c r="T59" s="1054"/>
      <c r="U59" s="1054"/>
      <c r="V59" s="1054"/>
      <c r="W59" s="1054"/>
      <c r="X59" s="1054"/>
      <c r="Y59" s="1054"/>
      <c r="Z59" s="1054"/>
      <c r="AA59" s="1054"/>
      <c r="AB59" s="1054"/>
      <c r="AC59" s="1054"/>
      <c r="AD59" s="1054"/>
      <c r="AE59" s="1074"/>
      <c r="AF59" s="1080"/>
      <c r="AG59" s="1081"/>
      <c r="AH59" s="1081"/>
      <c r="AI59" s="1081"/>
      <c r="AJ59" s="1082"/>
      <c r="AK59" s="1056"/>
      <c r="AL59" s="1054"/>
      <c r="AM59" s="1054"/>
      <c r="AN59" s="1054"/>
      <c r="AO59" s="1054"/>
      <c r="AP59" s="1054"/>
      <c r="AQ59" s="1054"/>
      <c r="AR59" s="1054"/>
      <c r="AS59" s="1054"/>
      <c r="AT59" s="1054"/>
      <c r="AU59" s="1054"/>
      <c r="AV59" s="1054"/>
      <c r="AW59" s="1054"/>
      <c r="AX59" s="1054"/>
      <c r="AY59" s="1054"/>
      <c r="AZ59" s="1057"/>
      <c r="BA59" s="1057"/>
      <c r="BB59" s="1057"/>
      <c r="BC59" s="1057"/>
      <c r="BD59" s="1057"/>
      <c r="BE59" s="1075"/>
      <c r="BF59" s="1075"/>
      <c r="BG59" s="1075"/>
      <c r="BH59" s="1075"/>
      <c r="BI59" s="1076"/>
      <c r="BJ59" s="239"/>
      <c r="BK59" s="239"/>
      <c r="BL59" s="239"/>
      <c r="BM59" s="239"/>
      <c r="BN59" s="239"/>
      <c r="BO59" s="252"/>
      <c r="BP59" s="252"/>
      <c r="BQ59" s="249">
        <v>53</v>
      </c>
      <c r="BR59" s="250"/>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33"/>
    </row>
    <row r="60" spans="1:131" s="234" customFormat="1" ht="26.25" customHeight="1" x14ac:dyDescent="0.2">
      <c r="A60" s="248">
        <v>33</v>
      </c>
      <c r="B60" s="1077"/>
      <c r="C60" s="1078"/>
      <c r="D60" s="1078"/>
      <c r="E60" s="1078"/>
      <c r="F60" s="1078"/>
      <c r="G60" s="1078"/>
      <c r="H60" s="1078"/>
      <c r="I60" s="1078"/>
      <c r="J60" s="1078"/>
      <c r="K60" s="1078"/>
      <c r="L60" s="1078"/>
      <c r="M60" s="1078"/>
      <c r="N60" s="1078"/>
      <c r="O60" s="1078"/>
      <c r="P60" s="1079"/>
      <c r="Q60" s="1073"/>
      <c r="R60" s="1054"/>
      <c r="S60" s="1054"/>
      <c r="T60" s="1054"/>
      <c r="U60" s="1054"/>
      <c r="V60" s="1054"/>
      <c r="W60" s="1054"/>
      <c r="X60" s="1054"/>
      <c r="Y60" s="1054"/>
      <c r="Z60" s="1054"/>
      <c r="AA60" s="1054"/>
      <c r="AB60" s="1054"/>
      <c r="AC60" s="1054"/>
      <c r="AD60" s="1054"/>
      <c r="AE60" s="1074"/>
      <c r="AF60" s="1080"/>
      <c r="AG60" s="1081"/>
      <c r="AH60" s="1081"/>
      <c r="AI60" s="1081"/>
      <c r="AJ60" s="1082"/>
      <c r="AK60" s="1056"/>
      <c r="AL60" s="1054"/>
      <c r="AM60" s="1054"/>
      <c r="AN60" s="1054"/>
      <c r="AO60" s="1054"/>
      <c r="AP60" s="1054"/>
      <c r="AQ60" s="1054"/>
      <c r="AR60" s="1054"/>
      <c r="AS60" s="1054"/>
      <c r="AT60" s="1054"/>
      <c r="AU60" s="1054"/>
      <c r="AV60" s="1054"/>
      <c r="AW60" s="1054"/>
      <c r="AX60" s="1054"/>
      <c r="AY60" s="1054"/>
      <c r="AZ60" s="1057"/>
      <c r="BA60" s="1057"/>
      <c r="BB60" s="1057"/>
      <c r="BC60" s="1057"/>
      <c r="BD60" s="1057"/>
      <c r="BE60" s="1075"/>
      <c r="BF60" s="1075"/>
      <c r="BG60" s="1075"/>
      <c r="BH60" s="1075"/>
      <c r="BI60" s="1076"/>
      <c r="BJ60" s="239"/>
      <c r="BK60" s="239"/>
      <c r="BL60" s="239"/>
      <c r="BM60" s="239"/>
      <c r="BN60" s="239"/>
      <c r="BO60" s="252"/>
      <c r="BP60" s="252"/>
      <c r="BQ60" s="249">
        <v>54</v>
      </c>
      <c r="BR60" s="250"/>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33"/>
    </row>
    <row r="61" spans="1:131" s="234" customFormat="1" ht="26.25" customHeight="1" thickBot="1" x14ac:dyDescent="0.25">
      <c r="A61" s="248">
        <v>34</v>
      </c>
      <c r="B61" s="1077"/>
      <c r="C61" s="1078"/>
      <c r="D61" s="1078"/>
      <c r="E61" s="1078"/>
      <c r="F61" s="1078"/>
      <c r="G61" s="1078"/>
      <c r="H61" s="1078"/>
      <c r="I61" s="1078"/>
      <c r="J61" s="1078"/>
      <c r="K61" s="1078"/>
      <c r="L61" s="1078"/>
      <c r="M61" s="1078"/>
      <c r="N61" s="1078"/>
      <c r="O61" s="1078"/>
      <c r="P61" s="1079"/>
      <c r="Q61" s="1073"/>
      <c r="R61" s="1054"/>
      <c r="S61" s="1054"/>
      <c r="T61" s="1054"/>
      <c r="U61" s="1054"/>
      <c r="V61" s="1054"/>
      <c r="W61" s="1054"/>
      <c r="X61" s="1054"/>
      <c r="Y61" s="1054"/>
      <c r="Z61" s="1054"/>
      <c r="AA61" s="1054"/>
      <c r="AB61" s="1054"/>
      <c r="AC61" s="1054"/>
      <c r="AD61" s="1054"/>
      <c r="AE61" s="1074"/>
      <c r="AF61" s="1080"/>
      <c r="AG61" s="1081"/>
      <c r="AH61" s="1081"/>
      <c r="AI61" s="1081"/>
      <c r="AJ61" s="1082"/>
      <c r="AK61" s="1056"/>
      <c r="AL61" s="1054"/>
      <c r="AM61" s="1054"/>
      <c r="AN61" s="1054"/>
      <c r="AO61" s="1054"/>
      <c r="AP61" s="1054"/>
      <c r="AQ61" s="1054"/>
      <c r="AR61" s="1054"/>
      <c r="AS61" s="1054"/>
      <c r="AT61" s="1054"/>
      <c r="AU61" s="1054"/>
      <c r="AV61" s="1054"/>
      <c r="AW61" s="1054"/>
      <c r="AX61" s="1054"/>
      <c r="AY61" s="1054"/>
      <c r="AZ61" s="1057"/>
      <c r="BA61" s="1057"/>
      <c r="BB61" s="1057"/>
      <c r="BC61" s="1057"/>
      <c r="BD61" s="1057"/>
      <c r="BE61" s="1075"/>
      <c r="BF61" s="1075"/>
      <c r="BG61" s="1075"/>
      <c r="BH61" s="1075"/>
      <c r="BI61" s="1076"/>
      <c r="BJ61" s="239"/>
      <c r="BK61" s="239"/>
      <c r="BL61" s="239"/>
      <c r="BM61" s="239"/>
      <c r="BN61" s="239"/>
      <c r="BO61" s="252"/>
      <c r="BP61" s="252"/>
      <c r="BQ61" s="249">
        <v>55</v>
      </c>
      <c r="BR61" s="250"/>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33"/>
    </row>
    <row r="62" spans="1:131" s="234" customFormat="1" ht="26.25" customHeight="1" x14ac:dyDescent="0.2">
      <c r="A62" s="248">
        <v>35</v>
      </c>
      <c r="B62" s="1070"/>
      <c r="C62" s="1071"/>
      <c r="D62" s="1071"/>
      <c r="E62" s="1071"/>
      <c r="F62" s="1071"/>
      <c r="G62" s="1071"/>
      <c r="H62" s="1071"/>
      <c r="I62" s="1071"/>
      <c r="J62" s="1071"/>
      <c r="K62" s="1071"/>
      <c r="L62" s="1071"/>
      <c r="M62" s="1071"/>
      <c r="N62" s="1071"/>
      <c r="O62" s="1071"/>
      <c r="P62" s="1072"/>
      <c r="Q62" s="1073"/>
      <c r="R62" s="1054"/>
      <c r="S62" s="1054"/>
      <c r="T62" s="1054"/>
      <c r="U62" s="1054"/>
      <c r="V62" s="1054"/>
      <c r="W62" s="1054"/>
      <c r="X62" s="1054"/>
      <c r="Y62" s="1054"/>
      <c r="Z62" s="1054"/>
      <c r="AA62" s="1054"/>
      <c r="AB62" s="1054"/>
      <c r="AC62" s="1054"/>
      <c r="AD62" s="1054"/>
      <c r="AE62" s="1074"/>
      <c r="AF62" s="1053"/>
      <c r="AG62" s="1054"/>
      <c r="AH62" s="1054"/>
      <c r="AI62" s="1054"/>
      <c r="AJ62" s="1055"/>
      <c r="AK62" s="1056"/>
      <c r="AL62" s="1054"/>
      <c r="AM62" s="1054"/>
      <c r="AN62" s="1054"/>
      <c r="AO62" s="1054"/>
      <c r="AP62" s="1054"/>
      <c r="AQ62" s="1054"/>
      <c r="AR62" s="1054"/>
      <c r="AS62" s="1054"/>
      <c r="AT62" s="1054"/>
      <c r="AU62" s="1054"/>
      <c r="AV62" s="1054"/>
      <c r="AW62" s="1054"/>
      <c r="AX62" s="1054"/>
      <c r="AY62" s="1054"/>
      <c r="AZ62" s="1057"/>
      <c r="BA62" s="1057"/>
      <c r="BB62" s="1057"/>
      <c r="BC62" s="1057"/>
      <c r="BD62" s="1057"/>
      <c r="BE62" s="1065"/>
      <c r="BF62" s="1065"/>
      <c r="BG62" s="1065"/>
      <c r="BH62" s="1065"/>
      <c r="BI62" s="1066"/>
      <c r="BJ62" s="1067" t="s">
        <v>394</v>
      </c>
      <c r="BK62" s="1068"/>
      <c r="BL62" s="1068"/>
      <c r="BM62" s="1068"/>
      <c r="BN62" s="1069"/>
      <c r="BO62" s="252"/>
      <c r="BP62" s="252"/>
      <c r="BQ62" s="249">
        <v>56</v>
      </c>
      <c r="BR62" s="250"/>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33"/>
    </row>
    <row r="63" spans="1:131" s="234" customFormat="1" ht="26.25" customHeight="1" thickBot="1" x14ac:dyDescent="0.25">
      <c r="A63" s="251" t="s">
        <v>372</v>
      </c>
      <c r="B63" s="978" t="s">
        <v>395</v>
      </c>
      <c r="C63" s="979"/>
      <c r="D63" s="979"/>
      <c r="E63" s="979"/>
      <c r="F63" s="979"/>
      <c r="G63" s="979"/>
      <c r="H63" s="979"/>
      <c r="I63" s="979"/>
      <c r="J63" s="979"/>
      <c r="K63" s="979"/>
      <c r="L63" s="979"/>
      <c r="M63" s="979"/>
      <c r="N63" s="979"/>
      <c r="O63" s="979"/>
      <c r="P63" s="980"/>
      <c r="Q63" s="996"/>
      <c r="R63" s="997"/>
      <c r="S63" s="997"/>
      <c r="T63" s="997"/>
      <c r="U63" s="997"/>
      <c r="V63" s="997"/>
      <c r="W63" s="997"/>
      <c r="X63" s="997"/>
      <c r="Y63" s="997"/>
      <c r="Z63" s="997"/>
      <c r="AA63" s="997"/>
      <c r="AB63" s="997"/>
      <c r="AC63" s="997"/>
      <c r="AD63" s="997"/>
      <c r="AE63" s="1061"/>
      <c r="AF63" s="1062">
        <v>33685</v>
      </c>
      <c r="AG63" s="993"/>
      <c r="AH63" s="993"/>
      <c r="AI63" s="993"/>
      <c r="AJ63" s="1063"/>
      <c r="AK63" s="1064"/>
      <c r="AL63" s="997"/>
      <c r="AM63" s="997"/>
      <c r="AN63" s="997"/>
      <c r="AO63" s="997"/>
      <c r="AP63" s="993"/>
      <c r="AQ63" s="993"/>
      <c r="AR63" s="993"/>
      <c r="AS63" s="993"/>
      <c r="AT63" s="993"/>
      <c r="AU63" s="993"/>
      <c r="AV63" s="993"/>
      <c r="AW63" s="993"/>
      <c r="AX63" s="993"/>
      <c r="AY63" s="993"/>
      <c r="AZ63" s="1058"/>
      <c r="BA63" s="1058"/>
      <c r="BB63" s="1058"/>
      <c r="BC63" s="1058"/>
      <c r="BD63" s="1058"/>
      <c r="BE63" s="994"/>
      <c r="BF63" s="994"/>
      <c r="BG63" s="994"/>
      <c r="BH63" s="994"/>
      <c r="BI63" s="995"/>
      <c r="BJ63" s="1059" t="s">
        <v>366</v>
      </c>
      <c r="BK63" s="985"/>
      <c r="BL63" s="985"/>
      <c r="BM63" s="985"/>
      <c r="BN63" s="1060"/>
      <c r="BO63" s="252"/>
      <c r="BP63" s="252"/>
      <c r="BQ63" s="249">
        <v>57</v>
      </c>
      <c r="BR63" s="250"/>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33"/>
    </row>
    <row r="64" spans="1:131" s="234"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33"/>
    </row>
    <row r="65" spans="1:131" s="234" customFormat="1" ht="26.25" customHeight="1" thickBot="1" x14ac:dyDescent="0.25">
      <c r="A65" s="239" t="s">
        <v>396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52"/>
      <c r="BF65" s="252"/>
      <c r="BG65" s="252"/>
      <c r="BH65" s="252"/>
      <c r="BI65" s="252"/>
      <c r="BJ65" s="252"/>
      <c r="BK65" s="252"/>
      <c r="BL65" s="252"/>
      <c r="BM65" s="252"/>
      <c r="BN65" s="252"/>
      <c r="BO65" s="252"/>
      <c r="BP65" s="252"/>
      <c r="BQ65" s="249">
        <v>59</v>
      </c>
      <c r="BR65" s="250"/>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33"/>
    </row>
    <row r="66" spans="1:131" s="234" customFormat="1" ht="26.25" customHeight="1" x14ac:dyDescent="0.2">
      <c r="A66" s="1029" t="s">
        <v>397</v>
      </c>
      <c r="B66" s="1030"/>
      <c r="C66" s="1030"/>
      <c r="D66" s="1030"/>
      <c r="E66" s="1030"/>
      <c r="F66" s="1030"/>
      <c r="G66" s="1030"/>
      <c r="H66" s="1030"/>
      <c r="I66" s="1030"/>
      <c r="J66" s="1030"/>
      <c r="K66" s="1030"/>
      <c r="L66" s="1030"/>
      <c r="M66" s="1030"/>
      <c r="N66" s="1030"/>
      <c r="O66" s="1030"/>
      <c r="P66" s="1031"/>
      <c r="Q66" s="1035" t="s">
        <v>376</v>
      </c>
      <c r="R66" s="1036"/>
      <c r="S66" s="1036"/>
      <c r="T66" s="1036"/>
      <c r="U66" s="1037"/>
      <c r="V66" s="1035" t="s">
        <v>398</v>
      </c>
      <c r="W66" s="1036"/>
      <c r="X66" s="1036"/>
      <c r="Y66" s="1036"/>
      <c r="Z66" s="1037"/>
      <c r="AA66" s="1035" t="s">
        <v>399</v>
      </c>
      <c r="AB66" s="1036"/>
      <c r="AC66" s="1036"/>
      <c r="AD66" s="1036"/>
      <c r="AE66" s="1037"/>
      <c r="AF66" s="1041" t="s">
        <v>400</v>
      </c>
      <c r="AG66" s="1042"/>
      <c r="AH66" s="1042"/>
      <c r="AI66" s="1042"/>
      <c r="AJ66" s="1043"/>
      <c r="AK66" s="1035" t="s">
        <v>380</v>
      </c>
      <c r="AL66" s="1030"/>
      <c r="AM66" s="1030"/>
      <c r="AN66" s="1030"/>
      <c r="AO66" s="1031"/>
      <c r="AP66" s="1035" t="s">
        <v>381</v>
      </c>
      <c r="AQ66" s="1036"/>
      <c r="AR66" s="1036"/>
      <c r="AS66" s="1036"/>
      <c r="AT66" s="1037"/>
      <c r="AU66" s="1035" t="s">
        <v>401</v>
      </c>
      <c r="AV66" s="1036"/>
      <c r="AW66" s="1036"/>
      <c r="AX66" s="1036"/>
      <c r="AY66" s="1037"/>
      <c r="AZ66" s="1035" t="s">
        <v>349</v>
      </c>
      <c r="BA66" s="1036"/>
      <c r="BB66" s="1036"/>
      <c r="BC66" s="1036"/>
      <c r="BD66" s="1051"/>
      <c r="BE66" s="252"/>
      <c r="BF66" s="252"/>
      <c r="BG66" s="252"/>
      <c r="BH66" s="252"/>
      <c r="BI66" s="252"/>
      <c r="BJ66" s="252"/>
      <c r="BK66" s="252"/>
      <c r="BL66" s="252"/>
      <c r="BM66" s="252"/>
      <c r="BN66" s="252"/>
      <c r="BO66" s="252"/>
      <c r="BP66" s="252"/>
      <c r="BQ66" s="249">
        <v>60</v>
      </c>
      <c r="BR66" s="254"/>
      <c r="BS66" s="987"/>
      <c r="BT66" s="988"/>
      <c r="BU66" s="988"/>
      <c r="BV66" s="988"/>
      <c r="BW66" s="988"/>
      <c r="BX66" s="988"/>
      <c r="BY66" s="988"/>
      <c r="BZ66" s="988"/>
      <c r="CA66" s="988"/>
      <c r="CB66" s="988"/>
      <c r="CC66" s="988"/>
      <c r="CD66" s="988"/>
      <c r="CE66" s="988"/>
      <c r="CF66" s="988"/>
      <c r="CG66" s="989"/>
      <c r="CH66" s="990"/>
      <c r="CI66" s="991"/>
      <c r="CJ66" s="991"/>
      <c r="CK66" s="991"/>
      <c r="CL66" s="992"/>
      <c r="CM66" s="990"/>
      <c r="CN66" s="991"/>
      <c r="CO66" s="991"/>
      <c r="CP66" s="991"/>
      <c r="CQ66" s="992"/>
      <c r="CR66" s="990"/>
      <c r="CS66" s="991"/>
      <c r="CT66" s="991"/>
      <c r="CU66" s="991"/>
      <c r="CV66" s="992"/>
      <c r="CW66" s="990"/>
      <c r="CX66" s="991"/>
      <c r="CY66" s="991"/>
      <c r="CZ66" s="991"/>
      <c r="DA66" s="992"/>
      <c r="DB66" s="990"/>
      <c r="DC66" s="991"/>
      <c r="DD66" s="991"/>
      <c r="DE66" s="991"/>
      <c r="DF66" s="992"/>
      <c r="DG66" s="990"/>
      <c r="DH66" s="991"/>
      <c r="DI66" s="991"/>
      <c r="DJ66" s="991"/>
      <c r="DK66" s="992"/>
      <c r="DL66" s="990"/>
      <c r="DM66" s="991"/>
      <c r="DN66" s="991"/>
      <c r="DO66" s="991"/>
      <c r="DP66" s="992"/>
      <c r="DQ66" s="990"/>
      <c r="DR66" s="991"/>
      <c r="DS66" s="991"/>
      <c r="DT66" s="991"/>
      <c r="DU66" s="992"/>
      <c r="DV66" s="975"/>
      <c r="DW66" s="976"/>
      <c r="DX66" s="976"/>
      <c r="DY66" s="976"/>
      <c r="DZ66" s="977"/>
      <c r="EA66" s="233"/>
    </row>
    <row r="67" spans="1:131" s="234" customFormat="1" ht="26.25" customHeight="1" thickBot="1" x14ac:dyDescent="0.25">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52"/>
      <c r="BF67" s="252"/>
      <c r="BG67" s="252"/>
      <c r="BH67" s="252"/>
      <c r="BI67" s="252"/>
      <c r="BJ67" s="252"/>
      <c r="BK67" s="252"/>
      <c r="BL67" s="252"/>
      <c r="BM67" s="252"/>
      <c r="BN67" s="252"/>
      <c r="BO67" s="252"/>
      <c r="BP67" s="252"/>
      <c r="BQ67" s="249">
        <v>61</v>
      </c>
      <c r="BR67" s="254"/>
      <c r="BS67" s="987"/>
      <c r="BT67" s="988"/>
      <c r="BU67" s="988"/>
      <c r="BV67" s="988"/>
      <c r="BW67" s="988"/>
      <c r="BX67" s="988"/>
      <c r="BY67" s="988"/>
      <c r="BZ67" s="988"/>
      <c r="CA67" s="988"/>
      <c r="CB67" s="988"/>
      <c r="CC67" s="988"/>
      <c r="CD67" s="988"/>
      <c r="CE67" s="988"/>
      <c r="CF67" s="988"/>
      <c r="CG67" s="989"/>
      <c r="CH67" s="990"/>
      <c r="CI67" s="991"/>
      <c r="CJ67" s="991"/>
      <c r="CK67" s="991"/>
      <c r="CL67" s="992"/>
      <c r="CM67" s="990"/>
      <c r="CN67" s="991"/>
      <c r="CO67" s="991"/>
      <c r="CP67" s="991"/>
      <c r="CQ67" s="992"/>
      <c r="CR67" s="990"/>
      <c r="CS67" s="991"/>
      <c r="CT67" s="991"/>
      <c r="CU67" s="991"/>
      <c r="CV67" s="992"/>
      <c r="CW67" s="990"/>
      <c r="CX67" s="991"/>
      <c r="CY67" s="991"/>
      <c r="CZ67" s="991"/>
      <c r="DA67" s="992"/>
      <c r="DB67" s="990"/>
      <c r="DC67" s="991"/>
      <c r="DD67" s="991"/>
      <c r="DE67" s="991"/>
      <c r="DF67" s="992"/>
      <c r="DG67" s="990"/>
      <c r="DH67" s="991"/>
      <c r="DI67" s="991"/>
      <c r="DJ67" s="991"/>
      <c r="DK67" s="992"/>
      <c r="DL67" s="990"/>
      <c r="DM67" s="991"/>
      <c r="DN67" s="991"/>
      <c r="DO67" s="991"/>
      <c r="DP67" s="992"/>
      <c r="DQ67" s="990"/>
      <c r="DR67" s="991"/>
      <c r="DS67" s="991"/>
      <c r="DT67" s="991"/>
      <c r="DU67" s="992"/>
      <c r="DV67" s="975"/>
      <c r="DW67" s="976"/>
      <c r="DX67" s="976"/>
      <c r="DY67" s="976"/>
      <c r="DZ67" s="977"/>
      <c r="EA67" s="233"/>
    </row>
    <row r="68" spans="1:131" s="234" customFormat="1" ht="26.25" customHeight="1" thickTop="1" x14ac:dyDescent="0.2">
      <c r="A68" s="245">
        <v>1</v>
      </c>
      <c r="B68" s="1019"/>
      <c r="C68" s="1020"/>
      <c r="D68" s="1020"/>
      <c r="E68" s="1020"/>
      <c r="F68" s="1020"/>
      <c r="G68" s="1020"/>
      <c r="H68" s="1020"/>
      <c r="I68" s="1020"/>
      <c r="J68" s="1020"/>
      <c r="K68" s="1020"/>
      <c r="L68" s="1020"/>
      <c r="M68" s="1020"/>
      <c r="N68" s="1020"/>
      <c r="O68" s="1020"/>
      <c r="P68" s="1021"/>
      <c r="Q68" s="1022"/>
      <c r="R68" s="1016"/>
      <c r="S68" s="1016"/>
      <c r="T68" s="1016"/>
      <c r="U68" s="1016"/>
      <c r="V68" s="1016"/>
      <c r="W68" s="1016"/>
      <c r="X68" s="1016"/>
      <c r="Y68" s="1016"/>
      <c r="Z68" s="1016"/>
      <c r="AA68" s="1016"/>
      <c r="AB68" s="1016"/>
      <c r="AC68" s="1016"/>
      <c r="AD68" s="1016"/>
      <c r="AE68" s="1016"/>
      <c r="AF68" s="1016"/>
      <c r="AG68" s="1016"/>
      <c r="AH68" s="1016"/>
      <c r="AI68" s="1016"/>
      <c r="AJ68" s="1016"/>
      <c r="AK68" s="1016"/>
      <c r="AL68" s="1016"/>
      <c r="AM68" s="1016"/>
      <c r="AN68" s="1016"/>
      <c r="AO68" s="1016"/>
      <c r="AP68" s="1016"/>
      <c r="AQ68" s="1016"/>
      <c r="AR68" s="1016"/>
      <c r="AS68" s="1016"/>
      <c r="AT68" s="1016"/>
      <c r="AU68" s="1016"/>
      <c r="AV68" s="1016"/>
      <c r="AW68" s="1016"/>
      <c r="AX68" s="1016"/>
      <c r="AY68" s="1016"/>
      <c r="AZ68" s="1017"/>
      <c r="BA68" s="1017"/>
      <c r="BB68" s="1017"/>
      <c r="BC68" s="1017"/>
      <c r="BD68" s="1018"/>
      <c r="BE68" s="252"/>
      <c r="BF68" s="252"/>
      <c r="BG68" s="252"/>
      <c r="BH68" s="252"/>
      <c r="BI68" s="252"/>
      <c r="BJ68" s="252"/>
      <c r="BK68" s="252"/>
      <c r="BL68" s="252"/>
      <c r="BM68" s="252"/>
      <c r="BN68" s="252"/>
      <c r="BO68" s="252"/>
      <c r="BP68" s="252"/>
      <c r="BQ68" s="249">
        <v>62</v>
      </c>
      <c r="BR68" s="254"/>
      <c r="BS68" s="987"/>
      <c r="BT68" s="988"/>
      <c r="BU68" s="988"/>
      <c r="BV68" s="988"/>
      <c r="BW68" s="988"/>
      <c r="BX68" s="988"/>
      <c r="BY68" s="988"/>
      <c r="BZ68" s="988"/>
      <c r="CA68" s="988"/>
      <c r="CB68" s="988"/>
      <c r="CC68" s="988"/>
      <c r="CD68" s="988"/>
      <c r="CE68" s="988"/>
      <c r="CF68" s="988"/>
      <c r="CG68" s="989"/>
      <c r="CH68" s="990"/>
      <c r="CI68" s="991"/>
      <c r="CJ68" s="991"/>
      <c r="CK68" s="991"/>
      <c r="CL68" s="992"/>
      <c r="CM68" s="990"/>
      <c r="CN68" s="991"/>
      <c r="CO68" s="991"/>
      <c r="CP68" s="991"/>
      <c r="CQ68" s="992"/>
      <c r="CR68" s="990"/>
      <c r="CS68" s="991"/>
      <c r="CT68" s="991"/>
      <c r="CU68" s="991"/>
      <c r="CV68" s="992"/>
      <c r="CW68" s="990"/>
      <c r="CX68" s="991"/>
      <c r="CY68" s="991"/>
      <c r="CZ68" s="991"/>
      <c r="DA68" s="992"/>
      <c r="DB68" s="990"/>
      <c r="DC68" s="991"/>
      <c r="DD68" s="991"/>
      <c r="DE68" s="991"/>
      <c r="DF68" s="992"/>
      <c r="DG68" s="990"/>
      <c r="DH68" s="991"/>
      <c r="DI68" s="991"/>
      <c r="DJ68" s="991"/>
      <c r="DK68" s="992"/>
      <c r="DL68" s="990"/>
      <c r="DM68" s="991"/>
      <c r="DN68" s="991"/>
      <c r="DO68" s="991"/>
      <c r="DP68" s="992"/>
      <c r="DQ68" s="990"/>
      <c r="DR68" s="991"/>
      <c r="DS68" s="991"/>
      <c r="DT68" s="991"/>
      <c r="DU68" s="992"/>
      <c r="DV68" s="975"/>
      <c r="DW68" s="976"/>
      <c r="DX68" s="976"/>
      <c r="DY68" s="976"/>
      <c r="DZ68" s="977"/>
      <c r="EA68" s="233"/>
    </row>
    <row r="69" spans="1:131" s="234" customFormat="1" ht="26.25" customHeight="1" x14ac:dyDescent="0.2">
      <c r="A69" s="248">
        <v>2</v>
      </c>
      <c r="B69" s="1008"/>
      <c r="C69" s="1009"/>
      <c r="D69" s="1009"/>
      <c r="E69" s="1009"/>
      <c r="F69" s="1009"/>
      <c r="G69" s="1009"/>
      <c r="H69" s="1009"/>
      <c r="I69" s="1009"/>
      <c r="J69" s="1009"/>
      <c r="K69" s="1009"/>
      <c r="L69" s="1009"/>
      <c r="M69" s="1009"/>
      <c r="N69" s="1009"/>
      <c r="O69" s="1009"/>
      <c r="P69" s="1010"/>
      <c r="Q69" s="1011"/>
      <c r="R69" s="1005"/>
      <c r="S69" s="1005"/>
      <c r="T69" s="1005"/>
      <c r="U69" s="1005"/>
      <c r="V69" s="1005"/>
      <c r="W69" s="1005"/>
      <c r="X69" s="1005"/>
      <c r="Y69" s="1005"/>
      <c r="Z69" s="1005"/>
      <c r="AA69" s="1005"/>
      <c r="AB69" s="1005"/>
      <c r="AC69" s="1005"/>
      <c r="AD69" s="1005"/>
      <c r="AE69" s="1005"/>
      <c r="AF69" s="1005"/>
      <c r="AG69" s="1005"/>
      <c r="AH69" s="1005"/>
      <c r="AI69" s="1005"/>
      <c r="AJ69" s="1005"/>
      <c r="AK69" s="1005"/>
      <c r="AL69" s="1005"/>
      <c r="AM69" s="1005"/>
      <c r="AN69" s="1005"/>
      <c r="AO69" s="1005"/>
      <c r="AP69" s="1005"/>
      <c r="AQ69" s="1005"/>
      <c r="AR69" s="1005"/>
      <c r="AS69" s="1005"/>
      <c r="AT69" s="1005"/>
      <c r="AU69" s="1005"/>
      <c r="AV69" s="1005"/>
      <c r="AW69" s="1005"/>
      <c r="AX69" s="1005"/>
      <c r="AY69" s="1005"/>
      <c r="AZ69" s="1006"/>
      <c r="BA69" s="1006"/>
      <c r="BB69" s="1006"/>
      <c r="BC69" s="1006"/>
      <c r="BD69" s="1007"/>
      <c r="BE69" s="252"/>
      <c r="BF69" s="252"/>
      <c r="BG69" s="252"/>
      <c r="BH69" s="252"/>
      <c r="BI69" s="252"/>
      <c r="BJ69" s="252"/>
      <c r="BK69" s="252"/>
      <c r="BL69" s="252"/>
      <c r="BM69" s="252"/>
      <c r="BN69" s="252"/>
      <c r="BO69" s="252"/>
      <c r="BP69" s="252"/>
      <c r="BQ69" s="249">
        <v>63</v>
      </c>
      <c r="BR69" s="254"/>
      <c r="BS69" s="987"/>
      <c r="BT69" s="988"/>
      <c r="BU69" s="988"/>
      <c r="BV69" s="988"/>
      <c r="BW69" s="988"/>
      <c r="BX69" s="988"/>
      <c r="BY69" s="988"/>
      <c r="BZ69" s="988"/>
      <c r="CA69" s="988"/>
      <c r="CB69" s="988"/>
      <c r="CC69" s="988"/>
      <c r="CD69" s="988"/>
      <c r="CE69" s="988"/>
      <c r="CF69" s="988"/>
      <c r="CG69" s="989"/>
      <c r="CH69" s="990"/>
      <c r="CI69" s="991"/>
      <c r="CJ69" s="991"/>
      <c r="CK69" s="991"/>
      <c r="CL69" s="992"/>
      <c r="CM69" s="990"/>
      <c r="CN69" s="991"/>
      <c r="CO69" s="991"/>
      <c r="CP69" s="991"/>
      <c r="CQ69" s="992"/>
      <c r="CR69" s="990"/>
      <c r="CS69" s="991"/>
      <c r="CT69" s="991"/>
      <c r="CU69" s="991"/>
      <c r="CV69" s="992"/>
      <c r="CW69" s="990"/>
      <c r="CX69" s="991"/>
      <c r="CY69" s="991"/>
      <c r="CZ69" s="991"/>
      <c r="DA69" s="992"/>
      <c r="DB69" s="990"/>
      <c r="DC69" s="991"/>
      <c r="DD69" s="991"/>
      <c r="DE69" s="991"/>
      <c r="DF69" s="992"/>
      <c r="DG69" s="990"/>
      <c r="DH69" s="991"/>
      <c r="DI69" s="991"/>
      <c r="DJ69" s="991"/>
      <c r="DK69" s="992"/>
      <c r="DL69" s="990"/>
      <c r="DM69" s="991"/>
      <c r="DN69" s="991"/>
      <c r="DO69" s="991"/>
      <c r="DP69" s="992"/>
      <c r="DQ69" s="990"/>
      <c r="DR69" s="991"/>
      <c r="DS69" s="991"/>
      <c r="DT69" s="991"/>
      <c r="DU69" s="992"/>
      <c r="DV69" s="975"/>
      <c r="DW69" s="976"/>
      <c r="DX69" s="976"/>
      <c r="DY69" s="976"/>
      <c r="DZ69" s="977"/>
      <c r="EA69" s="233"/>
    </row>
    <row r="70" spans="1:131" s="234" customFormat="1" ht="26.25" customHeight="1" x14ac:dyDescent="0.2">
      <c r="A70" s="248">
        <v>3</v>
      </c>
      <c r="B70" s="1008"/>
      <c r="C70" s="1009"/>
      <c r="D70" s="1009"/>
      <c r="E70" s="1009"/>
      <c r="F70" s="1009"/>
      <c r="G70" s="1009"/>
      <c r="H70" s="1009"/>
      <c r="I70" s="1009"/>
      <c r="J70" s="1009"/>
      <c r="K70" s="1009"/>
      <c r="L70" s="1009"/>
      <c r="M70" s="1009"/>
      <c r="N70" s="1009"/>
      <c r="O70" s="1009"/>
      <c r="P70" s="1010"/>
      <c r="Q70" s="1011"/>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5"/>
      <c r="AY70" s="1005"/>
      <c r="AZ70" s="1006"/>
      <c r="BA70" s="1006"/>
      <c r="BB70" s="1006"/>
      <c r="BC70" s="1006"/>
      <c r="BD70" s="1007"/>
      <c r="BE70" s="252"/>
      <c r="BF70" s="252"/>
      <c r="BG70" s="252"/>
      <c r="BH70" s="252"/>
      <c r="BI70" s="252"/>
      <c r="BJ70" s="252"/>
      <c r="BK70" s="252"/>
      <c r="BL70" s="252"/>
      <c r="BM70" s="252"/>
      <c r="BN70" s="252"/>
      <c r="BO70" s="252"/>
      <c r="BP70" s="252"/>
      <c r="BQ70" s="249">
        <v>64</v>
      </c>
      <c r="BR70" s="254"/>
      <c r="BS70" s="987"/>
      <c r="BT70" s="988"/>
      <c r="BU70" s="988"/>
      <c r="BV70" s="988"/>
      <c r="BW70" s="988"/>
      <c r="BX70" s="988"/>
      <c r="BY70" s="988"/>
      <c r="BZ70" s="988"/>
      <c r="CA70" s="988"/>
      <c r="CB70" s="988"/>
      <c r="CC70" s="988"/>
      <c r="CD70" s="988"/>
      <c r="CE70" s="988"/>
      <c r="CF70" s="988"/>
      <c r="CG70" s="989"/>
      <c r="CH70" s="990"/>
      <c r="CI70" s="991"/>
      <c r="CJ70" s="991"/>
      <c r="CK70" s="991"/>
      <c r="CL70" s="992"/>
      <c r="CM70" s="990"/>
      <c r="CN70" s="991"/>
      <c r="CO70" s="991"/>
      <c r="CP70" s="991"/>
      <c r="CQ70" s="992"/>
      <c r="CR70" s="990"/>
      <c r="CS70" s="991"/>
      <c r="CT70" s="991"/>
      <c r="CU70" s="991"/>
      <c r="CV70" s="992"/>
      <c r="CW70" s="990"/>
      <c r="CX70" s="991"/>
      <c r="CY70" s="991"/>
      <c r="CZ70" s="991"/>
      <c r="DA70" s="992"/>
      <c r="DB70" s="990"/>
      <c r="DC70" s="991"/>
      <c r="DD70" s="991"/>
      <c r="DE70" s="991"/>
      <c r="DF70" s="992"/>
      <c r="DG70" s="990"/>
      <c r="DH70" s="991"/>
      <c r="DI70" s="991"/>
      <c r="DJ70" s="991"/>
      <c r="DK70" s="992"/>
      <c r="DL70" s="990"/>
      <c r="DM70" s="991"/>
      <c r="DN70" s="991"/>
      <c r="DO70" s="991"/>
      <c r="DP70" s="992"/>
      <c r="DQ70" s="990"/>
      <c r="DR70" s="991"/>
      <c r="DS70" s="991"/>
      <c r="DT70" s="991"/>
      <c r="DU70" s="992"/>
      <c r="DV70" s="975"/>
      <c r="DW70" s="976"/>
      <c r="DX70" s="976"/>
      <c r="DY70" s="976"/>
      <c r="DZ70" s="977"/>
      <c r="EA70" s="233"/>
    </row>
    <row r="71" spans="1:131" s="234" customFormat="1" ht="26.25" customHeight="1" x14ac:dyDescent="0.2">
      <c r="A71" s="248">
        <v>4</v>
      </c>
      <c r="B71" s="1008"/>
      <c r="C71" s="1009"/>
      <c r="D71" s="1009"/>
      <c r="E71" s="1009"/>
      <c r="F71" s="1009"/>
      <c r="G71" s="1009"/>
      <c r="H71" s="1009"/>
      <c r="I71" s="1009"/>
      <c r="J71" s="1009"/>
      <c r="K71" s="1009"/>
      <c r="L71" s="1009"/>
      <c r="M71" s="1009"/>
      <c r="N71" s="1009"/>
      <c r="O71" s="1009"/>
      <c r="P71" s="1010"/>
      <c r="Q71" s="1011"/>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5"/>
      <c r="AY71" s="1005"/>
      <c r="AZ71" s="1006"/>
      <c r="BA71" s="1006"/>
      <c r="BB71" s="1006"/>
      <c r="BC71" s="1006"/>
      <c r="BD71" s="1007"/>
      <c r="BE71" s="252"/>
      <c r="BF71" s="252"/>
      <c r="BG71" s="252"/>
      <c r="BH71" s="252"/>
      <c r="BI71" s="252"/>
      <c r="BJ71" s="252"/>
      <c r="BK71" s="252"/>
      <c r="BL71" s="252"/>
      <c r="BM71" s="252"/>
      <c r="BN71" s="252"/>
      <c r="BO71" s="252"/>
      <c r="BP71" s="252"/>
      <c r="BQ71" s="249">
        <v>65</v>
      </c>
      <c r="BR71" s="254"/>
      <c r="BS71" s="987"/>
      <c r="BT71" s="988"/>
      <c r="BU71" s="988"/>
      <c r="BV71" s="988"/>
      <c r="BW71" s="988"/>
      <c r="BX71" s="988"/>
      <c r="BY71" s="988"/>
      <c r="BZ71" s="988"/>
      <c r="CA71" s="988"/>
      <c r="CB71" s="988"/>
      <c r="CC71" s="988"/>
      <c r="CD71" s="988"/>
      <c r="CE71" s="988"/>
      <c r="CF71" s="988"/>
      <c r="CG71" s="989"/>
      <c r="CH71" s="990"/>
      <c r="CI71" s="991"/>
      <c r="CJ71" s="991"/>
      <c r="CK71" s="991"/>
      <c r="CL71" s="992"/>
      <c r="CM71" s="990"/>
      <c r="CN71" s="991"/>
      <c r="CO71" s="991"/>
      <c r="CP71" s="991"/>
      <c r="CQ71" s="992"/>
      <c r="CR71" s="990"/>
      <c r="CS71" s="991"/>
      <c r="CT71" s="991"/>
      <c r="CU71" s="991"/>
      <c r="CV71" s="992"/>
      <c r="CW71" s="990"/>
      <c r="CX71" s="991"/>
      <c r="CY71" s="991"/>
      <c r="CZ71" s="991"/>
      <c r="DA71" s="992"/>
      <c r="DB71" s="990"/>
      <c r="DC71" s="991"/>
      <c r="DD71" s="991"/>
      <c r="DE71" s="991"/>
      <c r="DF71" s="992"/>
      <c r="DG71" s="990"/>
      <c r="DH71" s="991"/>
      <c r="DI71" s="991"/>
      <c r="DJ71" s="991"/>
      <c r="DK71" s="992"/>
      <c r="DL71" s="990"/>
      <c r="DM71" s="991"/>
      <c r="DN71" s="991"/>
      <c r="DO71" s="991"/>
      <c r="DP71" s="992"/>
      <c r="DQ71" s="990"/>
      <c r="DR71" s="991"/>
      <c r="DS71" s="991"/>
      <c r="DT71" s="991"/>
      <c r="DU71" s="992"/>
      <c r="DV71" s="975"/>
      <c r="DW71" s="976"/>
      <c r="DX71" s="976"/>
      <c r="DY71" s="976"/>
      <c r="DZ71" s="977"/>
      <c r="EA71" s="233"/>
    </row>
    <row r="72" spans="1:131" s="234" customFormat="1" ht="26.25" customHeight="1" x14ac:dyDescent="0.2">
      <c r="A72" s="248">
        <v>5</v>
      </c>
      <c r="B72" s="1008"/>
      <c r="C72" s="1009"/>
      <c r="D72" s="1009"/>
      <c r="E72" s="1009"/>
      <c r="F72" s="1009"/>
      <c r="G72" s="1009"/>
      <c r="H72" s="1009"/>
      <c r="I72" s="1009"/>
      <c r="J72" s="1009"/>
      <c r="K72" s="1009"/>
      <c r="L72" s="1009"/>
      <c r="M72" s="1009"/>
      <c r="N72" s="1009"/>
      <c r="O72" s="1009"/>
      <c r="P72" s="1010"/>
      <c r="Q72" s="1011"/>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5"/>
      <c r="AZ72" s="1006"/>
      <c r="BA72" s="1006"/>
      <c r="BB72" s="1006"/>
      <c r="BC72" s="1006"/>
      <c r="BD72" s="1007"/>
      <c r="BE72" s="252"/>
      <c r="BF72" s="252"/>
      <c r="BG72" s="252"/>
      <c r="BH72" s="252"/>
      <c r="BI72" s="252"/>
      <c r="BJ72" s="252"/>
      <c r="BK72" s="252"/>
      <c r="BL72" s="252"/>
      <c r="BM72" s="252"/>
      <c r="BN72" s="252"/>
      <c r="BO72" s="252"/>
      <c r="BP72" s="252"/>
      <c r="BQ72" s="249">
        <v>66</v>
      </c>
      <c r="BR72" s="254"/>
      <c r="BS72" s="987"/>
      <c r="BT72" s="988"/>
      <c r="BU72" s="988"/>
      <c r="BV72" s="988"/>
      <c r="BW72" s="988"/>
      <c r="BX72" s="988"/>
      <c r="BY72" s="988"/>
      <c r="BZ72" s="988"/>
      <c r="CA72" s="988"/>
      <c r="CB72" s="988"/>
      <c r="CC72" s="988"/>
      <c r="CD72" s="988"/>
      <c r="CE72" s="988"/>
      <c r="CF72" s="988"/>
      <c r="CG72" s="989"/>
      <c r="CH72" s="990"/>
      <c r="CI72" s="991"/>
      <c r="CJ72" s="991"/>
      <c r="CK72" s="991"/>
      <c r="CL72" s="992"/>
      <c r="CM72" s="990"/>
      <c r="CN72" s="991"/>
      <c r="CO72" s="991"/>
      <c r="CP72" s="991"/>
      <c r="CQ72" s="992"/>
      <c r="CR72" s="990"/>
      <c r="CS72" s="991"/>
      <c r="CT72" s="991"/>
      <c r="CU72" s="991"/>
      <c r="CV72" s="992"/>
      <c r="CW72" s="990"/>
      <c r="CX72" s="991"/>
      <c r="CY72" s="991"/>
      <c r="CZ72" s="991"/>
      <c r="DA72" s="992"/>
      <c r="DB72" s="990"/>
      <c r="DC72" s="991"/>
      <c r="DD72" s="991"/>
      <c r="DE72" s="991"/>
      <c r="DF72" s="992"/>
      <c r="DG72" s="990"/>
      <c r="DH72" s="991"/>
      <c r="DI72" s="991"/>
      <c r="DJ72" s="991"/>
      <c r="DK72" s="992"/>
      <c r="DL72" s="990"/>
      <c r="DM72" s="991"/>
      <c r="DN72" s="991"/>
      <c r="DO72" s="991"/>
      <c r="DP72" s="992"/>
      <c r="DQ72" s="990"/>
      <c r="DR72" s="991"/>
      <c r="DS72" s="991"/>
      <c r="DT72" s="991"/>
      <c r="DU72" s="992"/>
      <c r="DV72" s="975"/>
      <c r="DW72" s="976"/>
      <c r="DX72" s="976"/>
      <c r="DY72" s="976"/>
      <c r="DZ72" s="977"/>
      <c r="EA72" s="233"/>
    </row>
    <row r="73" spans="1:131" s="234" customFormat="1" ht="26.25" customHeight="1" x14ac:dyDescent="0.2">
      <c r="A73" s="248">
        <v>6</v>
      </c>
      <c r="B73" s="1008"/>
      <c r="C73" s="1009"/>
      <c r="D73" s="1009"/>
      <c r="E73" s="1009"/>
      <c r="F73" s="1009"/>
      <c r="G73" s="1009"/>
      <c r="H73" s="1009"/>
      <c r="I73" s="1009"/>
      <c r="J73" s="1009"/>
      <c r="K73" s="1009"/>
      <c r="L73" s="1009"/>
      <c r="M73" s="1009"/>
      <c r="N73" s="1009"/>
      <c r="O73" s="1009"/>
      <c r="P73" s="1010"/>
      <c r="Q73" s="1011"/>
      <c r="R73" s="1005"/>
      <c r="S73" s="1005"/>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5"/>
      <c r="AY73" s="1005"/>
      <c r="AZ73" s="1006"/>
      <c r="BA73" s="1006"/>
      <c r="BB73" s="1006"/>
      <c r="BC73" s="1006"/>
      <c r="BD73" s="1007"/>
      <c r="BE73" s="252"/>
      <c r="BF73" s="252"/>
      <c r="BG73" s="252"/>
      <c r="BH73" s="252"/>
      <c r="BI73" s="252"/>
      <c r="BJ73" s="252"/>
      <c r="BK73" s="252"/>
      <c r="BL73" s="252"/>
      <c r="BM73" s="252"/>
      <c r="BN73" s="252"/>
      <c r="BO73" s="252"/>
      <c r="BP73" s="252"/>
      <c r="BQ73" s="249">
        <v>67</v>
      </c>
      <c r="BR73" s="254"/>
      <c r="BS73" s="987"/>
      <c r="BT73" s="988"/>
      <c r="BU73" s="988"/>
      <c r="BV73" s="988"/>
      <c r="BW73" s="988"/>
      <c r="BX73" s="988"/>
      <c r="BY73" s="988"/>
      <c r="BZ73" s="988"/>
      <c r="CA73" s="988"/>
      <c r="CB73" s="988"/>
      <c r="CC73" s="988"/>
      <c r="CD73" s="988"/>
      <c r="CE73" s="988"/>
      <c r="CF73" s="988"/>
      <c r="CG73" s="989"/>
      <c r="CH73" s="990"/>
      <c r="CI73" s="991"/>
      <c r="CJ73" s="991"/>
      <c r="CK73" s="991"/>
      <c r="CL73" s="992"/>
      <c r="CM73" s="990"/>
      <c r="CN73" s="991"/>
      <c r="CO73" s="991"/>
      <c r="CP73" s="991"/>
      <c r="CQ73" s="992"/>
      <c r="CR73" s="990"/>
      <c r="CS73" s="991"/>
      <c r="CT73" s="991"/>
      <c r="CU73" s="991"/>
      <c r="CV73" s="992"/>
      <c r="CW73" s="990"/>
      <c r="CX73" s="991"/>
      <c r="CY73" s="991"/>
      <c r="CZ73" s="991"/>
      <c r="DA73" s="992"/>
      <c r="DB73" s="990"/>
      <c r="DC73" s="991"/>
      <c r="DD73" s="991"/>
      <c r="DE73" s="991"/>
      <c r="DF73" s="992"/>
      <c r="DG73" s="990"/>
      <c r="DH73" s="991"/>
      <c r="DI73" s="991"/>
      <c r="DJ73" s="991"/>
      <c r="DK73" s="992"/>
      <c r="DL73" s="990"/>
      <c r="DM73" s="991"/>
      <c r="DN73" s="991"/>
      <c r="DO73" s="991"/>
      <c r="DP73" s="992"/>
      <c r="DQ73" s="990"/>
      <c r="DR73" s="991"/>
      <c r="DS73" s="991"/>
      <c r="DT73" s="991"/>
      <c r="DU73" s="992"/>
      <c r="DV73" s="975"/>
      <c r="DW73" s="976"/>
      <c r="DX73" s="976"/>
      <c r="DY73" s="976"/>
      <c r="DZ73" s="977"/>
      <c r="EA73" s="233"/>
    </row>
    <row r="74" spans="1:131" s="234" customFormat="1" ht="26.25" customHeight="1" x14ac:dyDescent="0.2">
      <c r="A74" s="248">
        <v>7</v>
      </c>
      <c r="B74" s="1008"/>
      <c r="C74" s="1009"/>
      <c r="D74" s="1009"/>
      <c r="E74" s="1009"/>
      <c r="F74" s="1009"/>
      <c r="G74" s="1009"/>
      <c r="H74" s="1009"/>
      <c r="I74" s="1009"/>
      <c r="J74" s="1009"/>
      <c r="K74" s="1009"/>
      <c r="L74" s="1009"/>
      <c r="M74" s="1009"/>
      <c r="N74" s="1009"/>
      <c r="O74" s="1009"/>
      <c r="P74" s="1010"/>
      <c r="Q74" s="1011"/>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6"/>
      <c r="BA74" s="1006"/>
      <c r="BB74" s="1006"/>
      <c r="BC74" s="1006"/>
      <c r="BD74" s="1007"/>
      <c r="BE74" s="252"/>
      <c r="BF74" s="252"/>
      <c r="BG74" s="252"/>
      <c r="BH74" s="252"/>
      <c r="BI74" s="252"/>
      <c r="BJ74" s="252"/>
      <c r="BK74" s="252"/>
      <c r="BL74" s="252"/>
      <c r="BM74" s="252"/>
      <c r="BN74" s="252"/>
      <c r="BO74" s="252"/>
      <c r="BP74" s="252"/>
      <c r="BQ74" s="249">
        <v>68</v>
      </c>
      <c r="BR74" s="254"/>
      <c r="BS74" s="987"/>
      <c r="BT74" s="988"/>
      <c r="BU74" s="988"/>
      <c r="BV74" s="988"/>
      <c r="BW74" s="988"/>
      <c r="BX74" s="988"/>
      <c r="BY74" s="988"/>
      <c r="BZ74" s="988"/>
      <c r="CA74" s="988"/>
      <c r="CB74" s="988"/>
      <c r="CC74" s="988"/>
      <c r="CD74" s="988"/>
      <c r="CE74" s="988"/>
      <c r="CF74" s="988"/>
      <c r="CG74" s="989"/>
      <c r="CH74" s="990"/>
      <c r="CI74" s="991"/>
      <c r="CJ74" s="991"/>
      <c r="CK74" s="991"/>
      <c r="CL74" s="992"/>
      <c r="CM74" s="990"/>
      <c r="CN74" s="991"/>
      <c r="CO74" s="991"/>
      <c r="CP74" s="991"/>
      <c r="CQ74" s="992"/>
      <c r="CR74" s="990"/>
      <c r="CS74" s="991"/>
      <c r="CT74" s="991"/>
      <c r="CU74" s="991"/>
      <c r="CV74" s="992"/>
      <c r="CW74" s="990"/>
      <c r="CX74" s="991"/>
      <c r="CY74" s="991"/>
      <c r="CZ74" s="991"/>
      <c r="DA74" s="992"/>
      <c r="DB74" s="990"/>
      <c r="DC74" s="991"/>
      <c r="DD74" s="991"/>
      <c r="DE74" s="991"/>
      <c r="DF74" s="992"/>
      <c r="DG74" s="990"/>
      <c r="DH74" s="991"/>
      <c r="DI74" s="991"/>
      <c r="DJ74" s="991"/>
      <c r="DK74" s="992"/>
      <c r="DL74" s="990"/>
      <c r="DM74" s="991"/>
      <c r="DN74" s="991"/>
      <c r="DO74" s="991"/>
      <c r="DP74" s="992"/>
      <c r="DQ74" s="990"/>
      <c r="DR74" s="991"/>
      <c r="DS74" s="991"/>
      <c r="DT74" s="991"/>
      <c r="DU74" s="992"/>
      <c r="DV74" s="975"/>
      <c r="DW74" s="976"/>
      <c r="DX74" s="976"/>
      <c r="DY74" s="976"/>
      <c r="DZ74" s="977"/>
      <c r="EA74" s="233"/>
    </row>
    <row r="75" spans="1:131" s="234" customFormat="1" ht="26.25" customHeight="1" x14ac:dyDescent="0.2">
      <c r="A75" s="248">
        <v>8</v>
      </c>
      <c r="B75" s="1008"/>
      <c r="C75" s="1009"/>
      <c r="D75" s="1009"/>
      <c r="E75" s="1009"/>
      <c r="F75" s="1009"/>
      <c r="G75" s="1009"/>
      <c r="H75" s="1009"/>
      <c r="I75" s="1009"/>
      <c r="J75" s="1009"/>
      <c r="K75" s="1009"/>
      <c r="L75" s="1009"/>
      <c r="M75" s="1009"/>
      <c r="N75" s="1009"/>
      <c r="O75" s="1009"/>
      <c r="P75" s="1010"/>
      <c r="Q75" s="1012"/>
      <c r="R75" s="1013"/>
      <c r="S75" s="1013"/>
      <c r="T75" s="1013"/>
      <c r="U75" s="1014"/>
      <c r="V75" s="1015"/>
      <c r="W75" s="1013"/>
      <c r="X75" s="1013"/>
      <c r="Y75" s="1013"/>
      <c r="Z75" s="1014"/>
      <c r="AA75" s="1015"/>
      <c r="AB75" s="1013"/>
      <c r="AC75" s="1013"/>
      <c r="AD75" s="1013"/>
      <c r="AE75" s="1014"/>
      <c r="AF75" s="1015"/>
      <c r="AG75" s="1013"/>
      <c r="AH75" s="1013"/>
      <c r="AI75" s="1013"/>
      <c r="AJ75" s="1014"/>
      <c r="AK75" s="1015"/>
      <c r="AL75" s="1013"/>
      <c r="AM75" s="1013"/>
      <c r="AN75" s="1013"/>
      <c r="AO75" s="1014"/>
      <c r="AP75" s="1015"/>
      <c r="AQ75" s="1013"/>
      <c r="AR75" s="1013"/>
      <c r="AS75" s="1013"/>
      <c r="AT75" s="1014"/>
      <c r="AU75" s="1015"/>
      <c r="AV75" s="1013"/>
      <c r="AW75" s="1013"/>
      <c r="AX75" s="1013"/>
      <c r="AY75" s="1014"/>
      <c r="AZ75" s="1006"/>
      <c r="BA75" s="1006"/>
      <c r="BB75" s="1006"/>
      <c r="BC75" s="1006"/>
      <c r="BD75" s="1007"/>
      <c r="BE75" s="252"/>
      <c r="BF75" s="252"/>
      <c r="BG75" s="252"/>
      <c r="BH75" s="252"/>
      <c r="BI75" s="252"/>
      <c r="BJ75" s="252"/>
      <c r="BK75" s="252"/>
      <c r="BL75" s="252"/>
      <c r="BM75" s="252"/>
      <c r="BN75" s="252"/>
      <c r="BO75" s="252"/>
      <c r="BP75" s="252"/>
      <c r="BQ75" s="249">
        <v>69</v>
      </c>
      <c r="BR75" s="254"/>
      <c r="BS75" s="987"/>
      <c r="BT75" s="988"/>
      <c r="BU75" s="988"/>
      <c r="BV75" s="988"/>
      <c r="BW75" s="988"/>
      <c r="BX75" s="988"/>
      <c r="BY75" s="988"/>
      <c r="BZ75" s="988"/>
      <c r="CA75" s="988"/>
      <c r="CB75" s="988"/>
      <c r="CC75" s="988"/>
      <c r="CD75" s="988"/>
      <c r="CE75" s="988"/>
      <c r="CF75" s="988"/>
      <c r="CG75" s="989"/>
      <c r="CH75" s="990"/>
      <c r="CI75" s="991"/>
      <c r="CJ75" s="991"/>
      <c r="CK75" s="991"/>
      <c r="CL75" s="992"/>
      <c r="CM75" s="990"/>
      <c r="CN75" s="991"/>
      <c r="CO75" s="991"/>
      <c r="CP75" s="991"/>
      <c r="CQ75" s="992"/>
      <c r="CR75" s="990"/>
      <c r="CS75" s="991"/>
      <c r="CT75" s="991"/>
      <c r="CU75" s="991"/>
      <c r="CV75" s="992"/>
      <c r="CW75" s="990"/>
      <c r="CX75" s="991"/>
      <c r="CY75" s="991"/>
      <c r="CZ75" s="991"/>
      <c r="DA75" s="992"/>
      <c r="DB75" s="990"/>
      <c r="DC75" s="991"/>
      <c r="DD75" s="991"/>
      <c r="DE75" s="991"/>
      <c r="DF75" s="992"/>
      <c r="DG75" s="990"/>
      <c r="DH75" s="991"/>
      <c r="DI75" s="991"/>
      <c r="DJ75" s="991"/>
      <c r="DK75" s="992"/>
      <c r="DL75" s="990"/>
      <c r="DM75" s="991"/>
      <c r="DN75" s="991"/>
      <c r="DO75" s="991"/>
      <c r="DP75" s="992"/>
      <c r="DQ75" s="990"/>
      <c r="DR75" s="991"/>
      <c r="DS75" s="991"/>
      <c r="DT75" s="991"/>
      <c r="DU75" s="992"/>
      <c r="DV75" s="975"/>
      <c r="DW75" s="976"/>
      <c r="DX75" s="976"/>
      <c r="DY75" s="976"/>
      <c r="DZ75" s="977"/>
      <c r="EA75" s="233"/>
    </row>
    <row r="76" spans="1:131" s="234" customFormat="1" ht="26.25" customHeight="1" x14ac:dyDescent="0.2">
      <c r="A76" s="248">
        <v>9</v>
      </c>
      <c r="B76" s="1008"/>
      <c r="C76" s="1009"/>
      <c r="D76" s="1009"/>
      <c r="E76" s="1009"/>
      <c r="F76" s="1009"/>
      <c r="G76" s="1009"/>
      <c r="H76" s="1009"/>
      <c r="I76" s="1009"/>
      <c r="J76" s="1009"/>
      <c r="K76" s="1009"/>
      <c r="L76" s="1009"/>
      <c r="M76" s="1009"/>
      <c r="N76" s="1009"/>
      <c r="O76" s="1009"/>
      <c r="P76" s="1010"/>
      <c r="Q76" s="1012"/>
      <c r="R76" s="1013"/>
      <c r="S76" s="1013"/>
      <c r="T76" s="1013"/>
      <c r="U76" s="1014"/>
      <c r="V76" s="1015"/>
      <c r="W76" s="1013"/>
      <c r="X76" s="1013"/>
      <c r="Y76" s="1013"/>
      <c r="Z76" s="1014"/>
      <c r="AA76" s="1015"/>
      <c r="AB76" s="1013"/>
      <c r="AC76" s="1013"/>
      <c r="AD76" s="1013"/>
      <c r="AE76" s="1014"/>
      <c r="AF76" s="1015"/>
      <c r="AG76" s="1013"/>
      <c r="AH76" s="1013"/>
      <c r="AI76" s="1013"/>
      <c r="AJ76" s="1014"/>
      <c r="AK76" s="1015"/>
      <c r="AL76" s="1013"/>
      <c r="AM76" s="1013"/>
      <c r="AN76" s="1013"/>
      <c r="AO76" s="1014"/>
      <c r="AP76" s="1015"/>
      <c r="AQ76" s="1013"/>
      <c r="AR76" s="1013"/>
      <c r="AS76" s="1013"/>
      <c r="AT76" s="1014"/>
      <c r="AU76" s="1015"/>
      <c r="AV76" s="1013"/>
      <c r="AW76" s="1013"/>
      <c r="AX76" s="1013"/>
      <c r="AY76" s="1014"/>
      <c r="AZ76" s="1006"/>
      <c r="BA76" s="1006"/>
      <c r="BB76" s="1006"/>
      <c r="BC76" s="1006"/>
      <c r="BD76" s="1007"/>
      <c r="BE76" s="252"/>
      <c r="BF76" s="252"/>
      <c r="BG76" s="252"/>
      <c r="BH76" s="252"/>
      <c r="BI76" s="252"/>
      <c r="BJ76" s="252"/>
      <c r="BK76" s="252"/>
      <c r="BL76" s="252"/>
      <c r="BM76" s="252"/>
      <c r="BN76" s="252"/>
      <c r="BO76" s="252"/>
      <c r="BP76" s="252"/>
      <c r="BQ76" s="249">
        <v>70</v>
      </c>
      <c r="BR76" s="254"/>
      <c r="BS76" s="987"/>
      <c r="BT76" s="988"/>
      <c r="BU76" s="988"/>
      <c r="BV76" s="988"/>
      <c r="BW76" s="988"/>
      <c r="BX76" s="988"/>
      <c r="BY76" s="988"/>
      <c r="BZ76" s="988"/>
      <c r="CA76" s="988"/>
      <c r="CB76" s="988"/>
      <c r="CC76" s="988"/>
      <c r="CD76" s="988"/>
      <c r="CE76" s="988"/>
      <c r="CF76" s="988"/>
      <c r="CG76" s="989"/>
      <c r="CH76" s="990"/>
      <c r="CI76" s="991"/>
      <c r="CJ76" s="991"/>
      <c r="CK76" s="991"/>
      <c r="CL76" s="992"/>
      <c r="CM76" s="990"/>
      <c r="CN76" s="991"/>
      <c r="CO76" s="991"/>
      <c r="CP76" s="991"/>
      <c r="CQ76" s="992"/>
      <c r="CR76" s="990"/>
      <c r="CS76" s="991"/>
      <c r="CT76" s="991"/>
      <c r="CU76" s="991"/>
      <c r="CV76" s="992"/>
      <c r="CW76" s="990"/>
      <c r="CX76" s="991"/>
      <c r="CY76" s="991"/>
      <c r="CZ76" s="991"/>
      <c r="DA76" s="992"/>
      <c r="DB76" s="990"/>
      <c r="DC76" s="991"/>
      <c r="DD76" s="991"/>
      <c r="DE76" s="991"/>
      <c r="DF76" s="992"/>
      <c r="DG76" s="990"/>
      <c r="DH76" s="991"/>
      <c r="DI76" s="991"/>
      <c r="DJ76" s="991"/>
      <c r="DK76" s="992"/>
      <c r="DL76" s="990"/>
      <c r="DM76" s="991"/>
      <c r="DN76" s="991"/>
      <c r="DO76" s="991"/>
      <c r="DP76" s="992"/>
      <c r="DQ76" s="990"/>
      <c r="DR76" s="991"/>
      <c r="DS76" s="991"/>
      <c r="DT76" s="991"/>
      <c r="DU76" s="992"/>
      <c r="DV76" s="975"/>
      <c r="DW76" s="976"/>
      <c r="DX76" s="976"/>
      <c r="DY76" s="976"/>
      <c r="DZ76" s="977"/>
      <c r="EA76" s="233"/>
    </row>
    <row r="77" spans="1:131" s="234" customFormat="1" ht="26.25" customHeight="1" x14ac:dyDescent="0.2">
      <c r="A77" s="248">
        <v>10</v>
      </c>
      <c r="B77" s="1008"/>
      <c r="C77" s="1009"/>
      <c r="D77" s="1009"/>
      <c r="E77" s="1009"/>
      <c r="F77" s="1009"/>
      <c r="G77" s="1009"/>
      <c r="H77" s="1009"/>
      <c r="I77" s="1009"/>
      <c r="J77" s="1009"/>
      <c r="K77" s="1009"/>
      <c r="L77" s="1009"/>
      <c r="M77" s="1009"/>
      <c r="N77" s="1009"/>
      <c r="O77" s="1009"/>
      <c r="P77" s="1010"/>
      <c r="Q77" s="1012"/>
      <c r="R77" s="1013"/>
      <c r="S77" s="1013"/>
      <c r="T77" s="1013"/>
      <c r="U77" s="1014"/>
      <c r="V77" s="1015"/>
      <c r="W77" s="1013"/>
      <c r="X77" s="1013"/>
      <c r="Y77" s="1013"/>
      <c r="Z77" s="1014"/>
      <c r="AA77" s="1015"/>
      <c r="AB77" s="1013"/>
      <c r="AC77" s="1013"/>
      <c r="AD77" s="1013"/>
      <c r="AE77" s="1014"/>
      <c r="AF77" s="1015"/>
      <c r="AG77" s="1013"/>
      <c r="AH77" s="1013"/>
      <c r="AI77" s="1013"/>
      <c r="AJ77" s="1014"/>
      <c r="AK77" s="1015"/>
      <c r="AL77" s="1013"/>
      <c r="AM77" s="1013"/>
      <c r="AN77" s="1013"/>
      <c r="AO77" s="1014"/>
      <c r="AP77" s="1015"/>
      <c r="AQ77" s="1013"/>
      <c r="AR77" s="1013"/>
      <c r="AS77" s="1013"/>
      <c r="AT77" s="1014"/>
      <c r="AU77" s="1015"/>
      <c r="AV77" s="1013"/>
      <c r="AW77" s="1013"/>
      <c r="AX77" s="1013"/>
      <c r="AY77" s="1014"/>
      <c r="AZ77" s="1006"/>
      <c r="BA77" s="1006"/>
      <c r="BB77" s="1006"/>
      <c r="BC77" s="1006"/>
      <c r="BD77" s="1007"/>
      <c r="BE77" s="252"/>
      <c r="BF77" s="252"/>
      <c r="BG77" s="252"/>
      <c r="BH77" s="252"/>
      <c r="BI77" s="252"/>
      <c r="BJ77" s="252"/>
      <c r="BK77" s="252"/>
      <c r="BL77" s="252"/>
      <c r="BM77" s="252"/>
      <c r="BN77" s="252"/>
      <c r="BO77" s="252"/>
      <c r="BP77" s="252"/>
      <c r="BQ77" s="249">
        <v>71</v>
      </c>
      <c r="BR77" s="254"/>
      <c r="BS77" s="987"/>
      <c r="BT77" s="988"/>
      <c r="BU77" s="988"/>
      <c r="BV77" s="988"/>
      <c r="BW77" s="988"/>
      <c r="BX77" s="988"/>
      <c r="BY77" s="988"/>
      <c r="BZ77" s="988"/>
      <c r="CA77" s="988"/>
      <c r="CB77" s="988"/>
      <c r="CC77" s="988"/>
      <c r="CD77" s="988"/>
      <c r="CE77" s="988"/>
      <c r="CF77" s="988"/>
      <c r="CG77" s="989"/>
      <c r="CH77" s="990"/>
      <c r="CI77" s="991"/>
      <c r="CJ77" s="991"/>
      <c r="CK77" s="991"/>
      <c r="CL77" s="992"/>
      <c r="CM77" s="990"/>
      <c r="CN77" s="991"/>
      <c r="CO77" s="991"/>
      <c r="CP77" s="991"/>
      <c r="CQ77" s="992"/>
      <c r="CR77" s="990"/>
      <c r="CS77" s="991"/>
      <c r="CT77" s="991"/>
      <c r="CU77" s="991"/>
      <c r="CV77" s="992"/>
      <c r="CW77" s="990"/>
      <c r="CX77" s="991"/>
      <c r="CY77" s="991"/>
      <c r="CZ77" s="991"/>
      <c r="DA77" s="992"/>
      <c r="DB77" s="990"/>
      <c r="DC77" s="991"/>
      <c r="DD77" s="991"/>
      <c r="DE77" s="991"/>
      <c r="DF77" s="992"/>
      <c r="DG77" s="990"/>
      <c r="DH77" s="991"/>
      <c r="DI77" s="991"/>
      <c r="DJ77" s="991"/>
      <c r="DK77" s="992"/>
      <c r="DL77" s="990"/>
      <c r="DM77" s="991"/>
      <c r="DN77" s="991"/>
      <c r="DO77" s="991"/>
      <c r="DP77" s="992"/>
      <c r="DQ77" s="990"/>
      <c r="DR77" s="991"/>
      <c r="DS77" s="991"/>
      <c r="DT77" s="991"/>
      <c r="DU77" s="992"/>
      <c r="DV77" s="975"/>
      <c r="DW77" s="976"/>
      <c r="DX77" s="976"/>
      <c r="DY77" s="976"/>
      <c r="DZ77" s="977"/>
      <c r="EA77" s="233"/>
    </row>
    <row r="78" spans="1:131" s="234" customFormat="1" ht="26.25" customHeight="1" x14ac:dyDescent="0.2">
      <c r="A78" s="248">
        <v>11</v>
      </c>
      <c r="B78" s="1008"/>
      <c r="C78" s="1009"/>
      <c r="D78" s="1009"/>
      <c r="E78" s="1009"/>
      <c r="F78" s="1009"/>
      <c r="G78" s="1009"/>
      <c r="H78" s="1009"/>
      <c r="I78" s="1009"/>
      <c r="J78" s="1009"/>
      <c r="K78" s="1009"/>
      <c r="L78" s="1009"/>
      <c r="M78" s="1009"/>
      <c r="N78" s="1009"/>
      <c r="O78" s="1009"/>
      <c r="P78" s="1010"/>
      <c r="Q78" s="1011"/>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6"/>
      <c r="BA78" s="1006"/>
      <c r="BB78" s="1006"/>
      <c r="BC78" s="1006"/>
      <c r="BD78" s="1007"/>
      <c r="BE78" s="252"/>
      <c r="BF78" s="252"/>
      <c r="BG78" s="252"/>
      <c r="BH78" s="252"/>
      <c r="BI78" s="252"/>
      <c r="BJ78" s="255"/>
      <c r="BK78" s="255"/>
      <c r="BL78" s="255"/>
      <c r="BM78" s="255"/>
      <c r="BN78" s="255"/>
      <c r="BO78" s="252"/>
      <c r="BP78" s="252"/>
      <c r="BQ78" s="249">
        <v>72</v>
      </c>
      <c r="BR78" s="254"/>
      <c r="BS78" s="987"/>
      <c r="BT78" s="988"/>
      <c r="BU78" s="988"/>
      <c r="BV78" s="988"/>
      <c r="BW78" s="988"/>
      <c r="BX78" s="988"/>
      <c r="BY78" s="988"/>
      <c r="BZ78" s="988"/>
      <c r="CA78" s="988"/>
      <c r="CB78" s="988"/>
      <c r="CC78" s="988"/>
      <c r="CD78" s="988"/>
      <c r="CE78" s="988"/>
      <c r="CF78" s="988"/>
      <c r="CG78" s="989"/>
      <c r="CH78" s="990"/>
      <c r="CI78" s="991"/>
      <c r="CJ78" s="991"/>
      <c r="CK78" s="991"/>
      <c r="CL78" s="992"/>
      <c r="CM78" s="990"/>
      <c r="CN78" s="991"/>
      <c r="CO78" s="991"/>
      <c r="CP78" s="991"/>
      <c r="CQ78" s="992"/>
      <c r="CR78" s="990"/>
      <c r="CS78" s="991"/>
      <c r="CT78" s="991"/>
      <c r="CU78" s="991"/>
      <c r="CV78" s="992"/>
      <c r="CW78" s="990"/>
      <c r="CX78" s="991"/>
      <c r="CY78" s="991"/>
      <c r="CZ78" s="991"/>
      <c r="DA78" s="992"/>
      <c r="DB78" s="990"/>
      <c r="DC78" s="991"/>
      <c r="DD78" s="991"/>
      <c r="DE78" s="991"/>
      <c r="DF78" s="992"/>
      <c r="DG78" s="990"/>
      <c r="DH78" s="991"/>
      <c r="DI78" s="991"/>
      <c r="DJ78" s="991"/>
      <c r="DK78" s="992"/>
      <c r="DL78" s="990"/>
      <c r="DM78" s="991"/>
      <c r="DN78" s="991"/>
      <c r="DO78" s="991"/>
      <c r="DP78" s="992"/>
      <c r="DQ78" s="990"/>
      <c r="DR78" s="991"/>
      <c r="DS78" s="991"/>
      <c r="DT78" s="991"/>
      <c r="DU78" s="992"/>
      <c r="DV78" s="975"/>
      <c r="DW78" s="976"/>
      <c r="DX78" s="976"/>
      <c r="DY78" s="976"/>
      <c r="DZ78" s="977"/>
      <c r="EA78" s="233"/>
    </row>
    <row r="79" spans="1:131" s="234" customFormat="1" ht="26.25" customHeight="1" x14ac:dyDescent="0.2">
      <c r="A79" s="248">
        <v>12</v>
      </c>
      <c r="B79" s="1008"/>
      <c r="C79" s="1009"/>
      <c r="D79" s="1009"/>
      <c r="E79" s="1009"/>
      <c r="F79" s="1009"/>
      <c r="G79" s="1009"/>
      <c r="H79" s="1009"/>
      <c r="I79" s="1009"/>
      <c r="J79" s="1009"/>
      <c r="K79" s="1009"/>
      <c r="L79" s="1009"/>
      <c r="M79" s="1009"/>
      <c r="N79" s="1009"/>
      <c r="O79" s="1009"/>
      <c r="P79" s="1010"/>
      <c r="Q79" s="1011"/>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6"/>
      <c r="BA79" s="1006"/>
      <c r="BB79" s="1006"/>
      <c r="BC79" s="1006"/>
      <c r="BD79" s="1007"/>
      <c r="BE79" s="252"/>
      <c r="BF79" s="252"/>
      <c r="BG79" s="252"/>
      <c r="BH79" s="252"/>
      <c r="BI79" s="252"/>
      <c r="BJ79" s="255"/>
      <c r="BK79" s="255"/>
      <c r="BL79" s="255"/>
      <c r="BM79" s="255"/>
      <c r="BN79" s="255"/>
      <c r="BO79" s="252"/>
      <c r="BP79" s="252"/>
      <c r="BQ79" s="249">
        <v>73</v>
      </c>
      <c r="BR79" s="254"/>
      <c r="BS79" s="987"/>
      <c r="BT79" s="988"/>
      <c r="BU79" s="988"/>
      <c r="BV79" s="988"/>
      <c r="BW79" s="988"/>
      <c r="BX79" s="988"/>
      <c r="BY79" s="988"/>
      <c r="BZ79" s="988"/>
      <c r="CA79" s="988"/>
      <c r="CB79" s="988"/>
      <c r="CC79" s="988"/>
      <c r="CD79" s="988"/>
      <c r="CE79" s="988"/>
      <c r="CF79" s="988"/>
      <c r="CG79" s="989"/>
      <c r="CH79" s="990"/>
      <c r="CI79" s="991"/>
      <c r="CJ79" s="991"/>
      <c r="CK79" s="991"/>
      <c r="CL79" s="992"/>
      <c r="CM79" s="990"/>
      <c r="CN79" s="991"/>
      <c r="CO79" s="991"/>
      <c r="CP79" s="991"/>
      <c r="CQ79" s="992"/>
      <c r="CR79" s="990"/>
      <c r="CS79" s="991"/>
      <c r="CT79" s="991"/>
      <c r="CU79" s="991"/>
      <c r="CV79" s="992"/>
      <c r="CW79" s="990"/>
      <c r="CX79" s="991"/>
      <c r="CY79" s="991"/>
      <c r="CZ79" s="991"/>
      <c r="DA79" s="992"/>
      <c r="DB79" s="990"/>
      <c r="DC79" s="991"/>
      <c r="DD79" s="991"/>
      <c r="DE79" s="991"/>
      <c r="DF79" s="992"/>
      <c r="DG79" s="990"/>
      <c r="DH79" s="991"/>
      <c r="DI79" s="991"/>
      <c r="DJ79" s="991"/>
      <c r="DK79" s="992"/>
      <c r="DL79" s="990"/>
      <c r="DM79" s="991"/>
      <c r="DN79" s="991"/>
      <c r="DO79" s="991"/>
      <c r="DP79" s="992"/>
      <c r="DQ79" s="990"/>
      <c r="DR79" s="991"/>
      <c r="DS79" s="991"/>
      <c r="DT79" s="991"/>
      <c r="DU79" s="992"/>
      <c r="DV79" s="975"/>
      <c r="DW79" s="976"/>
      <c r="DX79" s="976"/>
      <c r="DY79" s="976"/>
      <c r="DZ79" s="977"/>
      <c r="EA79" s="233"/>
    </row>
    <row r="80" spans="1:131" s="234" customFormat="1" ht="26.25" customHeight="1" x14ac:dyDescent="0.2">
      <c r="A80" s="248">
        <v>13</v>
      </c>
      <c r="B80" s="1008"/>
      <c r="C80" s="1009"/>
      <c r="D80" s="1009"/>
      <c r="E80" s="1009"/>
      <c r="F80" s="1009"/>
      <c r="G80" s="1009"/>
      <c r="H80" s="1009"/>
      <c r="I80" s="1009"/>
      <c r="J80" s="1009"/>
      <c r="K80" s="1009"/>
      <c r="L80" s="1009"/>
      <c r="M80" s="1009"/>
      <c r="N80" s="1009"/>
      <c r="O80" s="1009"/>
      <c r="P80" s="1010"/>
      <c r="Q80" s="1011"/>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6"/>
      <c r="BA80" s="1006"/>
      <c r="BB80" s="1006"/>
      <c r="BC80" s="1006"/>
      <c r="BD80" s="1007"/>
      <c r="BE80" s="252"/>
      <c r="BF80" s="252"/>
      <c r="BG80" s="252"/>
      <c r="BH80" s="252"/>
      <c r="BI80" s="252"/>
      <c r="BJ80" s="252"/>
      <c r="BK80" s="252"/>
      <c r="BL80" s="252"/>
      <c r="BM80" s="252"/>
      <c r="BN80" s="252"/>
      <c r="BO80" s="252"/>
      <c r="BP80" s="252"/>
      <c r="BQ80" s="249">
        <v>74</v>
      </c>
      <c r="BR80" s="254"/>
      <c r="BS80" s="987"/>
      <c r="BT80" s="988"/>
      <c r="BU80" s="988"/>
      <c r="BV80" s="988"/>
      <c r="BW80" s="988"/>
      <c r="BX80" s="988"/>
      <c r="BY80" s="988"/>
      <c r="BZ80" s="988"/>
      <c r="CA80" s="988"/>
      <c r="CB80" s="988"/>
      <c r="CC80" s="988"/>
      <c r="CD80" s="988"/>
      <c r="CE80" s="988"/>
      <c r="CF80" s="988"/>
      <c r="CG80" s="989"/>
      <c r="CH80" s="990"/>
      <c r="CI80" s="991"/>
      <c r="CJ80" s="991"/>
      <c r="CK80" s="991"/>
      <c r="CL80" s="992"/>
      <c r="CM80" s="990"/>
      <c r="CN80" s="991"/>
      <c r="CO80" s="991"/>
      <c r="CP80" s="991"/>
      <c r="CQ80" s="992"/>
      <c r="CR80" s="990"/>
      <c r="CS80" s="991"/>
      <c r="CT80" s="991"/>
      <c r="CU80" s="991"/>
      <c r="CV80" s="992"/>
      <c r="CW80" s="990"/>
      <c r="CX80" s="991"/>
      <c r="CY80" s="991"/>
      <c r="CZ80" s="991"/>
      <c r="DA80" s="992"/>
      <c r="DB80" s="990"/>
      <c r="DC80" s="991"/>
      <c r="DD80" s="991"/>
      <c r="DE80" s="991"/>
      <c r="DF80" s="992"/>
      <c r="DG80" s="990"/>
      <c r="DH80" s="991"/>
      <c r="DI80" s="991"/>
      <c r="DJ80" s="991"/>
      <c r="DK80" s="992"/>
      <c r="DL80" s="990"/>
      <c r="DM80" s="991"/>
      <c r="DN80" s="991"/>
      <c r="DO80" s="991"/>
      <c r="DP80" s="992"/>
      <c r="DQ80" s="990"/>
      <c r="DR80" s="991"/>
      <c r="DS80" s="991"/>
      <c r="DT80" s="991"/>
      <c r="DU80" s="992"/>
      <c r="DV80" s="975"/>
      <c r="DW80" s="976"/>
      <c r="DX80" s="976"/>
      <c r="DY80" s="976"/>
      <c r="DZ80" s="977"/>
      <c r="EA80" s="233"/>
    </row>
    <row r="81" spans="1:131" s="234" customFormat="1" ht="26.25" customHeight="1" x14ac:dyDescent="0.2">
      <c r="A81" s="248">
        <v>14</v>
      </c>
      <c r="B81" s="1008"/>
      <c r="C81" s="1009"/>
      <c r="D81" s="1009"/>
      <c r="E81" s="1009"/>
      <c r="F81" s="1009"/>
      <c r="G81" s="1009"/>
      <c r="H81" s="1009"/>
      <c r="I81" s="1009"/>
      <c r="J81" s="1009"/>
      <c r="K81" s="1009"/>
      <c r="L81" s="1009"/>
      <c r="M81" s="1009"/>
      <c r="N81" s="1009"/>
      <c r="O81" s="1009"/>
      <c r="P81" s="1010"/>
      <c r="Q81" s="1011"/>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6"/>
      <c r="BA81" s="1006"/>
      <c r="BB81" s="1006"/>
      <c r="BC81" s="1006"/>
      <c r="BD81" s="1007"/>
      <c r="BE81" s="252"/>
      <c r="BF81" s="252"/>
      <c r="BG81" s="252"/>
      <c r="BH81" s="252"/>
      <c r="BI81" s="252"/>
      <c r="BJ81" s="252"/>
      <c r="BK81" s="252"/>
      <c r="BL81" s="252"/>
      <c r="BM81" s="252"/>
      <c r="BN81" s="252"/>
      <c r="BO81" s="252"/>
      <c r="BP81" s="252"/>
      <c r="BQ81" s="249">
        <v>75</v>
      </c>
      <c r="BR81" s="254"/>
      <c r="BS81" s="987"/>
      <c r="BT81" s="988"/>
      <c r="BU81" s="988"/>
      <c r="BV81" s="988"/>
      <c r="BW81" s="988"/>
      <c r="BX81" s="988"/>
      <c r="BY81" s="988"/>
      <c r="BZ81" s="988"/>
      <c r="CA81" s="988"/>
      <c r="CB81" s="988"/>
      <c r="CC81" s="988"/>
      <c r="CD81" s="988"/>
      <c r="CE81" s="988"/>
      <c r="CF81" s="988"/>
      <c r="CG81" s="989"/>
      <c r="CH81" s="990"/>
      <c r="CI81" s="991"/>
      <c r="CJ81" s="991"/>
      <c r="CK81" s="991"/>
      <c r="CL81" s="992"/>
      <c r="CM81" s="990"/>
      <c r="CN81" s="991"/>
      <c r="CO81" s="991"/>
      <c r="CP81" s="991"/>
      <c r="CQ81" s="992"/>
      <c r="CR81" s="990"/>
      <c r="CS81" s="991"/>
      <c r="CT81" s="991"/>
      <c r="CU81" s="991"/>
      <c r="CV81" s="992"/>
      <c r="CW81" s="990"/>
      <c r="CX81" s="991"/>
      <c r="CY81" s="991"/>
      <c r="CZ81" s="991"/>
      <c r="DA81" s="992"/>
      <c r="DB81" s="990"/>
      <c r="DC81" s="991"/>
      <c r="DD81" s="991"/>
      <c r="DE81" s="991"/>
      <c r="DF81" s="992"/>
      <c r="DG81" s="990"/>
      <c r="DH81" s="991"/>
      <c r="DI81" s="991"/>
      <c r="DJ81" s="991"/>
      <c r="DK81" s="992"/>
      <c r="DL81" s="990"/>
      <c r="DM81" s="991"/>
      <c r="DN81" s="991"/>
      <c r="DO81" s="991"/>
      <c r="DP81" s="992"/>
      <c r="DQ81" s="990"/>
      <c r="DR81" s="991"/>
      <c r="DS81" s="991"/>
      <c r="DT81" s="991"/>
      <c r="DU81" s="992"/>
      <c r="DV81" s="975"/>
      <c r="DW81" s="976"/>
      <c r="DX81" s="976"/>
      <c r="DY81" s="976"/>
      <c r="DZ81" s="977"/>
      <c r="EA81" s="233"/>
    </row>
    <row r="82" spans="1:131" s="234" customFormat="1" ht="26.25" customHeight="1" x14ac:dyDescent="0.2">
      <c r="A82" s="248">
        <v>15</v>
      </c>
      <c r="B82" s="1008"/>
      <c r="C82" s="1009"/>
      <c r="D82" s="1009"/>
      <c r="E82" s="1009"/>
      <c r="F82" s="1009"/>
      <c r="G82" s="1009"/>
      <c r="H82" s="1009"/>
      <c r="I82" s="1009"/>
      <c r="J82" s="1009"/>
      <c r="K82" s="1009"/>
      <c r="L82" s="1009"/>
      <c r="M82" s="1009"/>
      <c r="N82" s="1009"/>
      <c r="O82" s="1009"/>
      <c r="P82" s="1010"/>
      <c r="Q82" s="1011"/>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6"/>
      <c r="BA82" s="1006"/>
      <c r="BB82" s="1006"/>
      <c r="BC82" s="1006"/>
      <c r="BD82" s="1007"/>
      <c r="BE82" s="252"/>
      <c r="BF82" s="252"/>
      <c r="BG82" s="252"/>
      <c r="BH82" s="252"/>
      <c r="BI82" s="252"/>
      <c r="BJ82" s="252"/>
      <c r="BK82" s="252"/>
      <c r="BL82" s="252"/>
      <c r="BM82" s="252"/>
      <c r="BN82" s="252"/>
      <c r="BO82" s="252"/>
      <c r="BP82" s="252"/>
      <c r="BQ82" s="249">
        <v>76</v>
      </c>
      <c r="BR82" s="254"/>
      <c r="BS82" s="987"/>
      <c r="BT82" s="988"/>
      <c r="BU82" s="988"/>
      <c r="BV82" s="988"/>
      <c r="BW82" s="988"/>
      <c r="BX82" s="988"/>
      <c r="BY82" s="988"/>
      <c r="BZ82" s="988"/>
      <c r="CA82" s="988"/>
      <c r="CB82" s="988"/>
      <c r="CC82" s="988"/>
      <c r="CD82" s="988"/>
      <c r="CE82" s="988"/>
      <c r="CF82" s="988"/>
      <c r="CG82" s="989"/>
      <c r="CH82" s="990"/>
      <c r="CI82" s="991"/>
      <c r="CJ82" s="991"/>
      <c r="CK82" s="991"/>
      <c r="CL82" s="992"/>
      <c r="CM82" s="990"/>
      <c r="CN82" s="991"/>
      <c r="CO82" s="991"/>
      <c r="CP82" s="991"/>
      <c r="CQ82" s="992"/>
      <c r="CR82" s="990"/>
      <c r="CS82" s="991"/>
      <c r="CT82" s="991"/>
      <c r="CU82" s="991"/>
      <c r="CV82" s="992"/>
      <c r="CW82" s="990"/>
      <c r="CX82" s="991"/>
      <c r="CY82" s="991"/>
      <c r="CZ82" s="991"/>
      <c r="DA82" s="992"/>
      <c r="DB82" s="990"/>
      <c r="DC82" s="991"/>
      <c r="DD82" s="991"/>
      <c r="DE82" s="991"/>
      <c r="DF82" s="992"/>
      <c r="DG82" s="990"/>
      <c r="DH82" s="991"/>
      <c r="DI82" s="991"/>
      <c r="DJ82" s="991"/>
      <c r="DK82" s="992"/>
      <c r="DL82" s="990"/>
      <c r="DM82" s="991"/>
      <c r="DN82" s="991"/>
      <c r="DO82" s="991"/>
      <c r="DP82" s="992"/>
      <c r="DQ82" s="990"/>
      <c r="DR82" s="991"/>
      <c r="DS82" s="991"/>
      <c r="DT82" s="991"/>
      <c r="DU82" s="992"/>
      <c r="DV82" s="975"/>
      <c r="DW82" s="976"/>
      <c r="DX82" s="976"/>
      <c r="DY82" s="976"/>
      <c r="DZ82" s="977"/>
      <c r="EA82" s="233"/>
    </row>
    <row r="83" spans="1:131" s="234" customFormat="1" ht="26.25" customHeight="1" x14ac:dyDescent="0.2">
      <c r="A83" s="248">
        <v>16</v>
      </c>
      <c r="B83" s="1008"/>
      <c r="C83" s="1009"/>
      <c r="D83" s="1009"/>
      <c r="E83" s="1009"/>
      <c r="F83" s="1009"/>
      <c r="G83" s="1009"/>
      <c r="H83" s="1009"/>
      <c r="I83" s="1009"/>
      <c r="J83" s="1009"/>
      <c r="K83" s="1009"/>
      <c r="L83" s="1009"/>
      <c r="M83" s="1009"/>
      <c r="N83" s="1009"/>
      <c r="O83" s="1009"/>
      <c r="P83" s="1010"/>
      <c r="Q83" s="1011"/>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6"/>
      <c r="BA83" s="1006"/>
      <c r="BB83" s="1006"/>
      <c r="BC83" s="1006"/>
      <c r="BD83" s="1007"/>
      <c r="BE83" s="252"/>
      <c r="BF83" s="252"/>
      <c r="BG83" s="252"/>
      <c r="BH83" s="252"/>
      <c r="BI83" s="252"/>
      <c r="BJ83" s="252"/>
      <c r="BK83" s="252"/>
      <c r="BL83" s="252"/>
      <c r="BM83" s="252"/>
      <c r="BN83" s="252"/>
      <c r="BO83" s="252"/>
      <c r="BP83" s="252"/>
      <c r="BQ83" s="249">
        <v>77</v>
      </c>
      <c r="BR83" s="254"/>
      <c r="BS83" s="987"/>
      <c r="BT83" s="988"/>
      <c r="BU83" s="988"/>
      <c r="BV83" s="988"/>
      <c r="BW83" s="988"/>
      <c r="BX83" s="988"/>
      <c r="BY83" s="988"/>
      <c r="BZ83" s="988"/>
      <c r="CA83" s="988"/>
      <c r="CB83" s="988"/>
      <c r="CC83" s="988"/>
      <c r="CD83" s="988"/>
      <c r="CE83" s="988"/>
      <c r="CF83" s="988"/>
      <c r="CG83" s="989"/>
      <c r="CH83" s="990"/>
      <c r="CI83" s="991"/>
      <c r="CJ83" s="991"/>
      <c r="CK83" s="991"/>
      <c r="CL83" s="992"/>
      <c r="CM83" s="990"/>
      <c r="CN83" s="991"/>
      <c r="CO83" s="991"/>
      <c r="CP83" s="991"/>
      <c r="CQ83" s="992"/>
      <c r="CR83" s="990"/>
      <c r="CS83" s="991"/>
      <c r="CT83" s="991"/>
      <c r="CU83" s="991"/>
      <c r="CV83" s="992"/>
      <c r="CW83" s="990"/>
      <c r="CX83" s="991"/>
      <c r="CY83" s="991"/>
      <c r="CZ83" s="991"/>
      <c r="DA83" s="992"/>
      <c r="DB83" s="990"/>
      <c r="DC83" s="991"/>
      <c r="DD83" s="991"/>
      <c r="DE83" s="991"/>
      <c r="DF83" s="992"/>
      <c r="DG83" s="990"/>
      <c r="DH83" s="991"/>
      <c r="DI83" s="991"/>
      <c r="DJ83" s="991"/>
      <c r="DK83" s="992"/>
      <c r="DL83" s="990"/>
      <c r="DM83" s="991"/>
      <c r="DN83" s="991"/>
      <c r="DO83" s="991"/>
      <c r="DP83" s="992"/>
      <c r="DQ83" s="990"/>
      <c r="DR83" s="991"/>
      <c r="DS83" s="991"/>
      <c r="DT83" s="991"/>
      <c r="DU83" s="992"/>
      <c r="DV83" s="975"/>
      <c r="DW83" s="976"/>
      <c r="DX83" s="976"/>
      <c r="DY83" s="976"/>
      <c r="DZ83" s="977"/>
      <c r="EA83" s="233"/>
    </row>
    <row r="84" spans="1:131" s="234" customFormat="1" ht="26.25" customHeight="1" x14ac:dyDescent="0.2">
      <c r="A84" s="248">
        <v>17</v>
      </c>
      <c r="B84" s="1008"/>
      <c r="C84" s="1009"/>
      <c r="D84" s="1009"/>
      <c r="E84" s="1009"/>
      <c r="F84" s="1009"/>
      <c r="G84" s="1009"/>
      <c r="H84" s="1009"/>
      <c r="I84" s="1009"/>
      <c r="J84" s="1009"/>
      <c r="K84" s="1009"/>
      <c r="L84" s="1009"/>
      <c r="M84" s="1009"/>
      <c r="N84" s="1009"/>
      <c r="O84" s="1009"/>
      <c r="P84" s="1010"/>
      <c r="Q84" s="1011"/>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6"/>
      <c r="BA84" s="1006"/>
      <c r="BB84" s="1006"/>
      <c r="BC84" s="1006"/>
      <c r="BD84" s="1007"/>
      <c r="BE84" s="252"/>
      <c r="BF84" s="252"/>
      <c r="BG84" s="252"/>
      <c r="BH84" s="252"/>
      <c r="BI84" s="252"/>
      <c r="BJ84" s="252"/>
      <c r="BK84" s="252"/>
      <c r="BL84" s="252"/>
      <c r="BM84" s="252"/>
      <c r="BN84" s="252"/>
      <c r="BO84" s="252"/>
      <c r="BP84" s="252"/>
      <c r="BQ84" s="249">
        <v>78</v>
      </c>
      <c r="BR84" s="254"/>
      <c r="BS84" s="987"/>
      <c r="BT84" s="988"/>
      <c r="BU84" s="988"/>
      <c r="BV84" s="988"/>
      <c r="BW84" s="988"/>
      <c r="BX84" s="988"/>
      <c r="BY84" s="988"/>
      <c r="BZ84" s="988"/>
      <c r="CA84" s="988"/>
      <c r="CB84" s="988"/>
      <c r="CC84" s="988"/>
      <c r="CD84" s="988"/>
      <c r="CE84" s="988"/>
      <c r="CF84" s="988"/>
      <c r="CG84" s="989"/>
      <c r="CH84" s="990"/>
      <c r="CI84" s="991"/>
      <c r="CJ84" s="991"/>
      <c r="CK84" s="991"/>
      <c r="CL84" s="992"/>
      <c r="CM84" s="990"/>
      <c r="CN84" s="991"/>
      <c r="CO84" s="991"/>
      <c r="CP84" s="991"/>
      <c r="CQ84" s="992"/>
      <c r="CR84" s="990"/>
      <c r="CS84" s="991"/>
      <c r="CT84" s="991"/>
      <c r="CU84" s="991"/>
      <c r="CV84" s="992"/>
      <c r="CW84" s="990"/>
      <c r="CX84" s="991"/>
      <c r="CY84" s="991"/>
      <c r="CZ84" s="991"/>
      <c r="DA84" s="992"/>
      <c r="DB84" s="990"/>
      <c r="DC84" s="991"/>
      <c r="DD84" s="991"/>
      <c r="DE84" s="991"/>
      <c r="DF84" s="992"/>
      <c r="DG84" s="990"/>
      <c r="DH84" s="991"/>
      <c r="DI84" s="991"/>
      <c r="DJ84" s="991"/>
      <c r="DK84" s="992"/>
      <c r="DL84" s="990"/>
      <c r="DM84" s="991"/>
      <c r="DN84" s="991"/>
      <c r="DO84" s="991"/>
      <c r="DP84" s="992"/>
      <c r="DQ84" s="990"/>
      <c r="DR84" s="991"/>
      <c r="DS84" s="991"/>
      <c r="DT84" s="991"/>
      <c r="DU84" s="992"/>
      <c r="DV84" s="975"/>
      <c r="DW84" s="976"/>
      <c r="DX84" s="976"/>
      <c r="DY84" s="976"/>
      <c r="DZ84" s="977"/>
      <c r="EA84" s="233"/>
    </row>
    <row r="85" spans="1:131" s="234" customFormat="1" ht="26.25" customHeight="1" x14ac:dyDescent="0.2">
      <c r="A85" s="248">
        <v>18</v>
      </c>
      <c r="B85" s="1008"/>
      <c r="C85" s="1009"/>
      <c r="D85" s="1009"/>
      <c r="E85" s="1009"/>
      <c r="F85" s="1009"/>
      <c r="G85" s="1009"/>
      <c r="H85" s="1009"/>
      <c r="I85" s="1009"/>
      <c r="J85" s="1009"/>
      <c r="K85" s="1009"/>
      <c r="L85" s="1009"/>
      <c r="M85" s="1009"/>
      <c r="N85" s="1009"/>
      <c r="O85" s="1009"/>
      <c r="P85" s="1010"/>
      <c r="Q85" s="1011"/>
      <c r="R85" s="1005"/>
      <c r="S85" s="1005"/>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6"/>
      <c r="BA85" s="1006"/>
      <c r="BB85" s="1006"/>
      <c r="BC85" s="1006"/>
      <c r="BD85" s="1007"/>
      <c r="BE85" s="252"/>
      <c r="BF85" s="252"/>
      <c r="BG85" s="252"/>
      <c r="BH85" s="252"/>
      <c r="BI85" s="252"/>
      <c r="BJ85" s="252"/>
      <c r="BK85" s="252"/>
      <c r="BL85" s="252"/>
      <c r="BM85" s="252"/>
      <c r="BN85" s="252"/>
      <c r="BO85" s="252"/>
      <c r="BP85" s="252"/>
      <c r="BQ85" s="249">
        <v>79</v>
      </c>
      <c r="BR85" s="254"/>
      <c r="BS85" s="987"/>
      <c r="BT85" s="988"/>
      <c r="BU85" s="988"/>
      <c r="BV85" s="988"/>
      <c r="BW85" s="988"/>
      <c r="BX85" s="988"/>
      <c r="BY85" s="988"/>
      <c r="BZ85" s="988"/>
      <c r="CA85" s="988"/>
      <c r="CB85" s="988"/>
      <c r="CC85" s="988"/>
      <c r="CD85" s="988"/>
      <c r="CE85" s="988"/>
      <c r="CF85" s="988"/>
      <c r="CG85" s="989"/>
      <c r="CH85" s="990"/>
      <c r="CI85" s="991"/>
      <c r="CJ85" s="991"/>
      <c r="CK85" s="991"/>
      <c r="CL85" s="992"/>
      <c r="CM85" s="990"/>
      <c r="CN85" s="991"/>
      <c r="CO85" s="991"/>
      <c r="CP85" s="991"/>
      <c r="CQ85" s="992"/>
      <c r="CR85" s="990"/>
      <c r="CS85" s="991"/>
      <c r="CT85" s="991"/>
      <c r="CU85" s="991"/>
      <c r="CV85" s="992"/>
      <c r="CW85" s="990"/>
      <c r="CX85" s="991"/>
      <c r="CY85" s="991"/>
      <c r="CZ85" s="991"/>
      <c r="DA85" s="992"/>
      <c r="DB85" s="990"/>
      <c r="DC85" s="991"/>
      <c r="DD85" s="991"/>
      <c r="DE85" s="991"/>
      <c r="DF85" s="992"/>
      <c r="DG85" s="990"/>
      <c r="DH85" s="991"/>
      <c r="DI85" s="991"/>
      <c r="DJ85" s="991"/>
      <c r="DK85" s="992"/>
      <c r="DL85" s="990"/>
      <c r="DM85" s="991"/>
      <c r="DN85" s="991"/>
      <c r="DO85" s="991"/>
      <c r="DP85" s="992"/>
      <c r="DQ85" s="990"/>
      <c r="DR85" s="991"/>
      <c r="DS85" s="991"/>
      <c r="DT85" s="991"/>
      <c r="DU85" s="992"/>
      <c r="DV85" s="975"/>
      <c r="DW85" s="976"/>
      <c r="DX85" s="976"/>
      <c r="DY85" s="976"/>
      <c r="DZ85" s="977"/>
      <c r="EA85" s="233"/>
    </row>
    <row r="86" spans="1:131" s="234" customFormat="1" ht="26.25" customHeight="1" x14ac:dyDescent="0.2">
      <c r="A86" s="248">
        <v>19</v>
      </c>
      <c r="B86" s="1008"/>
      <c r="C86" s="1009"/>
      <c r="D86" s="1009"/>
      <c r="E86" s="1009"/>
      <c r="F86" s="1009"/>
      <c r="G86" s="1009"/>
      <c r="H86" s="1009"/>
      <c r="I86" s="1009"/>
      <c r="J86" s="1009"/>
      <c r="K86" s="1009"/>
      <c r="L86" s="1009"/>
      <c r="M86" s="1009"/>
      <c r="N86" s="1009"/>
      <c r="O86" s="1009"/>
      <c r="P86" s="1010"/>
      <c r="Q86" s="1011"/>
      <c r="R86" s="1005"/>
      <c r="S86" s="1005"/>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6"/>
      <c r="BA86" s="1006"/>
      <c r="BB86" s="1006"/>
      <c r="BC86" s="1006"/>
      <c r="BD86" s="1007"/>
      <c r="BE86" s="252"/>
      <c r="BF86" s="252"/>
      <c r="BG86" s="252"/>
      <c r="BH86" s="252"/>
      <c r="BI86" s="252"/>
      <c r="BJ86" s="252"/>
      <c r="BK86" s="252"/>
      <c r="BL86" s="252"/>
      <c r="BM86" s="252"/>
      <c r="BN86" s="252"/>
      <c r="BO86" s="252"/>
      <c r="BP86" s="252"/>
      <c r="BQ86" s="249">
        <v>80</v>
      </c>
      <c r="BR86" s="254"/>
      <c r="BS86" s="987"/>
      <c r="BT86" s="988"/>
      <c r="BU86" s="988"/>
      <c r="BV86" s="988"/>
      <c r="BW86" s="988"/>
      <c r="BX86" s="988"/>
      <c r="BY86" s="988"/>
      <c r="BZ86" s="988"/>
      <c r="CA86" s="988"/>
      <c r="CB86" s="988"/>
      <c r="CC86" s="988"/>
      <c r="CD86" s="988"/>
      <c r="CE86" s="988"/>
      <c r="CF86" s="988"/>
      <c r="CG86" s="989"/>
      <c r="CH86" s="990"/>
      <c r="CI86" s="991"/>
      <c r="CJ86" s="991"/>
      <c r="CK86" s="991"/>
      <c r="CL86" s="992"/>
      <c r="CM86" s="990"/>
      <c r="CN86" s="991"/>
      <c r="CO86" s="991"/>
      <c r="CP86" s="991"/>
      <c r="CQ86" s="992"/>
      <c r="CR86" s="990"/>
      <c r="CS86" s="991"/>
      <c r="CT86" s="991"/>
      <c r="CU86" s="991"/>
      <c r="CV86" s="992"/>
      <c r="CW86" s="990"/>
      <c r="CX86" s="991"/>
      <c r="CY86" s="991"/>
      <c r="CZ86" s="991"/>
      <c r="DA86" s="992"/>
      <c r="DB86" s="990"/>
      <c r="DC86" s="991"/>
      <c r="DD86" s="991"/>
      <c r="DE86" s="991"/>
      <c r="DF86" s="992"/>
      <c r="DG86" s="990"/>
      <c r="DH86" s="991"/>
      <c r="DI86" s="991"/>
      <c r="DJ86" s="991"/>
      <c r="DK86" s="992"/>
      <c r="DL86" s="990"/>
      <c r="DM86" s="991"/>
      <c r="DN86" s="991"/>
      <c r="DO86" s="991"/>
      <c r="DP86" s="992"/>
      <c r="DQ86" s="990"/>
      <c r="DR86" s="991"/>
      <c r="DS86" s="991"/>
      <c r="DT86" s="991"/>
      <c r="DU86" s="992"/>
      <c r="DV86" s="975"/>
      <c r="DW86" s="976"/>
      <c r="DX86" s="976"/>
      <c r="DY86" s="976"/>
      <c r="DZ86" s="977"/>
      <c r="EA86" s="233"/>
    </row>
    <row r="87" spans="1:131" s="234" customFormat="1" ht="26.25" customHeight="1" x14ac:dyDescent="0.2">
      <c r="A87" s="256">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252"/>
      <c r="BF87" s="252"/>
      <c r="BG87" s="252"/>
      <c r="BH87" s="252"/>
      <c r="BI87" s="252"/>
      <c r="BJ87" s="252"/>
      <c r="BK87" s="252"/>
      <c r="BL87" s="252"/>
      <c r="BM87" s="252"/>
      <c r="BN87" s="252"/>
      <c r="BO87" s="252"/>
      <c r="BP87" s="252"/>
      <c r="BQ87" s="249">
        <v>81</v>
      </c>
      <c r="BR87" s="254"/>
      <c r="BS87" s="987"/>
      <c r="BT87" s="988"/>
      <c r="BU87" s="988"/>
      <c r="BV87" s="988"/>
      <c r="BW87" s="988"/>
      <c r="BX87" s="988"/>
      <c r="BY87" s="988"/>
      <c r="BZ87" s="988"/>
      <c r="CA87" s="988"/>
      <c r="CB87" s="988"/>
      <c r="CC87" s="988"/>
      <c r="CD87" s="988"/>
      <c r="CE87" s="988"/>
      <c r="CF87" s="988"/>
      <c r="CG87" s="989"/>
      <c r="CH87" s="990"/>
      <c r="CI87" s="991"/>
      <c r="CJ87" s="991"/>
      <c r="CK87" s="991"/>
      <c r="CL87" s="992"/>
      <c r="CM87" s="990"/>
      <c r="CN87" s="991"/>
      <c r="CO87" s="991"/>
      <c r="CP87" s="991"/>
      <c r="CQ87" s="992"/>
      <c r="CR87" s="990"/>
      <c r="CS87" s="991"/>
      <c r="CT87" s="991"/>
      <c r="CU87" s="991"/>
      <c r="CV87" s="992"/>
      <c r="CW87" s="990"/>
      <c r="CX87" s="991"/>
      <c r="CY87" s="991"/>
      <c r="CZ87" s="991"/>
      <c r="DA87" s="992"/>
      <c r="DB87" s="990"/>
      <c r="DC87" s="991"/>
      <c r="DD87" s="991"/>
      <c r="DE87" s="991"/>
      <c r="DF87" s="992"/>
      <c r="DG87" s="990"/>
      <c r="DH87" s="991"/>
      <c r="DI87" s="991"/>
      <c r="DJ87" s="991"/>
      <c r="DK87" s="992"/>
      <c r="DL87" s="990"/>
      <c r="DM87" s="991"/>
      <c r="DN87" s="991"/>
      <c r="DO87" s="991"/>
      <c r="DP87" s="992"/>
      <c r="DQ87" s="990"/>
      <c r="DR87" s="991"/>
      <c r="DS87" s="991"/>
      <c r="DT87" s="991"/>
      <c r="DU87" s="992"/>
      <c r="DV87" s="975"/>
      <c r="DW87" s="976"/>
      <c r="DX87" s="976"/>
      <c r="DY87" s="976"/>
      <c r="DZ87" s="977"/>
      <c r="EA87" s="233"/>
    </row>
    <row r="88" spans="1:131" s="234" customFormat="1" ht="26.25" customHeight="1" thickBot="1" x14ac:dyDescent="0.25">
      <c r="A88" s="251" t="s">
        <v>372</v>
      </c>
      <c r="B88" s="978" t="s">
        <v>402</v>
      </c>
      <c r="C88" s="979"/>
      <c r="D88" s="979"/>
      <c r="E88" s="979"/>
      <c r="F88" s="979"/>
      <c r="G88" s="979"/>
      <c r="H88" s="979"/>
      <c r="I88" s="979"/>
      <c r="J88" s="979"/>
      <c r="K88" s="979"/>
      <c r="L88" s="979"/>
      <c r="M88" s="979"/>
      <c r="N88" s="979"/>
      <c r="O88" s="979"/>
      <c r="P88" s="980"/>
      <c r="Q88" s="996"/>
      <c r="R88" s="997"/>
      <c r="S88" s="997"/>
      <c r="T88" s="997"/>
      <c r="U88" s="997"/>
      <c r="V88" s="997"/>
      <c r="W88" s="997"/>
      <c r="X88" s="997"/>
      <c r="Y88" s="997"/>
      <c r="Z88" s="997"/>
      <c r="AA88" s="997"/>
      <c r="AB88" s="997"/>
      <c r="AC88" s="997"/>
      <c r="AD88" s="997"/>
      <c r="AE88" s="997"/>
      <c r="AF88" s="993"/>
      <c r="AG88" s="993"/>
      <c r="AH88" s="993"/>
      <c r="AI88" s="993"/>
      <c r="AJ88" s="993"/>
      <c r="AK88" s="997"/>
      <c r="AL88" s="997"/>
      <c r="AM88" s="997"/>
      <c r="AN88" s="997"/>
      <c r="AO88" s="997"/>
      <c r="AP88" s="993"/>
      <c r="AQ88" s="993"/>
      <c r="AR88" s="993"/>
      <c r="AS88" s="993"/>
      <c r="AT88" s="993"/>
      <c r="AU88" s="993"/>
      <c r="AV88" s="993"/>
      <c r="AW88" s="993"/>
      <c r="AX88" s="993"/>
      <c r="AY88" s="993"/>
      <c r="AZ88" s="994"/>
      <c r="BA88" s="994"/>
      <c r="BB88" s="994"/>
      <c r="BC88" s="994"/>
      <c r="BD88" s="995"/>
      <c r="BE88" s="252"/>
      <c r="BF88" s="252"/>
      <c r="BG88" s="252"/>
      <c r="BH88" s="252"/>
      <c r="BI88" s="252"/>
      <c r="BJ88" s="252"/>
      <c r="BK88" s="252"/>
      <c r="BL88" s="252"/>
      <c r="BM88" s="252"/>
      <c r="BN88" s="252"/>
      <c r="BO88" s="252"/>
      <c r="BP88" s="252"/>
      <c r="BQ88" s="249">
        <v>82</v>
      </c>
      <c r="BR88" s="254"/>
      <c r="BS88" s="987"/>
      <c r="BT88" s="988"/>
      <c r="BU88" s="988"/>
      <c r="BV88" s="988"/>
      <c r="BW88" s="988"/>
      <c r="BX88" s="988"/>
      <c r="BY88" s="988"/>
      <c r="BZ88" s="988"/>
      <c r="CA88" s="988"/>
      <c r="CB88" s="988"/>
      <c r="CC88" s="988"/>
      <c r="CD88" s="988"/>
      <c r="CE88" s="988"/>
      <c r="CF88" s="988"/>
      <c r="CG88" s="989"/>
      <c r="CH88" s="990"/>
      <c r="CI88" s="991"/>
      <c r="CJ88" s="991"/>
      <c r="CK88" s="991"/>
      <c r="CL88" s="992"/>
      <c r="CM88" s="990"/>
      <c r="CN88" s="991"/>
      <c r="CO88" s="991"/>
      <c r="CP88" s="991"/>
      <c r="CQ88" s="992"/>
      <c r="CR88" s="990"/>
      <c r="CS88" s="991"/>
      <c r="CT88" s="991"/>
      <c r="CU88" s="991"/>
      <c r="CV88" s="992"/>
      <c r="CW88" s="990"/>
      <c r="CX88" s="991"/>
      <c r="CY88" s="991"/>
      <c r="CZ88" s="991"/>
      <c r="DA88" s="992"/>
      <c r="DB88" s="990"/>
      <c r="DC88" s="991"/>
      <c r="DD88" s="991"/>
      <c r="DE88" s="991"/>
      <c r="DF88" s="992"/>
      <c r="DG88" s="990"/>
      <c r="DH88" s="991"/>
      <c r="DI88" s="991"/>
      <c r="DJ88" s="991"/>
      <c r="DK88" s="992"/>
      <c r="DL88" s="990"/>
      <c r="DM88" s="991"/>
      <c r="DN88" s="991"/>
      <c r="DO88" s="991"/>
      <c r="DP88" s="992"/>
      <c r="DQ88" s="990"/>
      <c r="DR88" s="991"/>
      <c r="DS88" s="991"/>
      <c r="DT88" s="991"/>
      <c r="DU88" s="992"/>
      <c r="DV88" s="975"/>
      <c r="DW88" s="976"/>
      <c r="DX88" s="976"/>
      <c r="DY88" s="976"/>
      <c r="DZ88" s="977"/>
      <c r="EA88" s="233"/>
    </row>
    <row r="89" spans="1:131" s="234"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87"/>
      <c r="BT89" s="988"/>
      <c r="BU89" s="988"/>
      <c r="BV89" s="988"/>
      <c r="BW89" s="988"/>
      <c r="BX89" s="988"/>
      <c r="BY89" s="988"/>
      <c r="BZ89" s="988"/>
      <c r="CA89" s="988"/>
      <c r="CB89" s="988"/>
      <c r="CC89" s="988"/>
      <c r="CD89" s="988"/>
      <c r="CE89" s="988"/>
      <c r="CF89" s="988"/>
      <c r="CG89" s="989"/>
      <c r="CH89" s="990"/>
      <c r="CI89" s="991"/>
      <c r="CJ89" s="991"/>
      <c r="CK89" s="991"/>
      <c r="CL89" s="992"/>
      <c r="CM89" s="990"/>
      <c r="CN89" s="991"/>
      <c r="CO89" s="991"/>
      <c r="CP89" s="991"/>
      <c r="CQ89" s="992"/>
      <c r="CR89" s="990"/>
      <c r="CS89" s="991"/>
      <c r="CT89" s="991"/>
      <c r="CU89" s="991"/>
      <c r="CV89" s="992"/>
      <c r="CW89" s="990"/>
      <c r="CX89" s="991"/>
      <c r="CY89" s="991"/>
      <c r="CZ89" s="991"/>
      <c r="DA89" s="992"/>
      <c r="DB89" s="990"/>
      <c r="DC89" s="991"/>
      <c r="DD89" s="991"/>
      <c r="DE89" s="991"/>
      <c r="DF89" s="992"/>
      <c r="DG89" s="990"/>
      <c r="DH89" s="991"/>
      <c r="DI89" s="991"/>
      <c r="DJ89" s="991"/>
      <c r="DK89" s="992"/>
      <c r="DL89" s="990"/>
      <c r="DM89" s="991"/>
      <c r="DN89" s="991"/>
      <c r="DO89" s="991"/>
      <c r="DP89" s="992"/>
      <c r="DQ89" s="990"/>
      <c r="DR89" s="991"/>
      <c r="DS89" s="991"/>
      <c r="DT89" s="991"/>
      <c r="DU89" s="992"/>
      <c r="DV89" s="975"/>
      <c r="DW89" s="976"/>
      <c r="DX89" s="976"/>
      <c r="DY89" s="976"/>
      <c r="DZ89" s="977"/>
      <c r="EA89" s="233"/>
    </row>
    <row r="90" spans="1:131" s="234"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87"/>
      <c r="BT90" s="988"/>
      <c r="BU90" s="988"/>
      <c r="BV90" s="988"/>
      <c r="BW90" s="988"/>
      <c r="BX90" s="988"/>
      <c r="BY90" s="988"/>
      <c r="BZ90" s="988"/>
      <c r="CA90" s="988"/>
      <c r="CB90" s="988"/>
      <c r="CC90" s="988"/>
      <c r="CD90" s="988"/>
      <c r="CE90" s="988"/>
      <c r="CF90" s="988"/>
      <c r="CG90" s="989"/>
      <c r="CH90" s="990"/>
      <c r="CI90" s="991"/>
      <c r="CJ90" s="991"/>
      <c r="CK90" s="991"/>
      <c r="CL90" s="992"/>
      <c r="CM90" s="990"/>
      <c r="CN90" s="991"/>
      <c r="CO90" s="991"/>
      <c r="CP90" s="991"/>
      <c r="CQ90" s="992"/>
      <c r="CR90" s="990"/>
      <c r="CS90" s="991"/>
      <c r="CT90" s="991"/>
      <c r="CU90" s="991"/>
      <c r="CV90" s="992"/>
      <c r="CW90" s="990"/>
      <c r="CX90" s="991"/>
      <c r="CY90" s="991"/>
      <c r="CZ90" s="991"/>
      <c r="DA90" s="992"/>
      <c r="DB90" s="990"/>
      <c r="DC90" s="991"/>
      <c r="DD90" s="991"/>
      <c r="DE90" s="991"/>
      <c r="DF90" s="992"/>
      <c r="DG90" s="990"/>
      <c r="DH90" s="991"/>
      <c r="DI90" s="991"/>
      <c r="DJ90" s="991"/>
      <c r="DK90" s="992"/>
      <c r="DL90" s="990"/>
      <c r="DM90" s="991"/>
      <c r="DN90" s="991"/>
      <c r="DO90" s="991"/>
      <c r="DP90" s="992"/>
      <c r="DQ90" s="990"/>
      <c r="DR90" s="991"/>
      <c r="DS90" s="991"/>
      <c r="DT90" s="991"/>
      <c r="DU90" s="992"/>
      <c r="DV90" s="975"/>
      <c r="DW90" s="976"/>
      <c r="DX90" s="976"/>
      <c r="DY90" s="976"/>
      <c r="DZ90" s="977"/>
      <c r="EA90" s="233"/>
    </row>
    <row r="91" spans="1:131" s="234"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87"/>
      <c r="BT91" s="988"/>
      <c r="BU91" s="988"/>
      <c r="BV91" s="988"/>
      <c r="BW91" s="988"/>
      <c r="BX91" s="988"/>
      <c r="BY91" s="988"/>
      <c r="BZ91" s="988"/>
      <c r="CA91" s="988"/>
      <c r="CB91" s="988"/>
      <c r="CC91" s="988"/>
      <c r="CD91" s="988"/>
      <c r="CE91" s="988"/>
      <c r="CF91" s="988"/>
      <c r="CG91" s="989"/>
      <c r="CH91" s="990"/>
      <c r="CI91" s="991"/>
      <c r="CJ91" s="991"/>
      <c r="CK91" s="991"/>
      <c r="CL91" s="992"/>
      <c r="CM91" s="990"/>
      <c r="CN91" s="991"/>
      <c r="CO91" s="991"/>
      <c r="CP91" s="991"/>
      <c r="CQ91" s="992"/>
      <c r="CR91" s="990"/>
      <c r="CS91" s="991"/>
      <c r="CT91" s="991"/>
      <c r="CU91" s="991"/>
      <c r="CV91" s="992"/>
      <c r="CW91" s="990"/>
      <c r="CX91" s="991"/>
      <c r="CY91" s="991"/>
      <c r="CZ91" s="991"/>
      <c r="DA91" s="992"/>
      <c r="DB91" s="990"/>
      <c r="DC91" s="991"/>
      <c r="DD91" s="991"/>
      <c r="DE91" s="991"/>
      <c r="DF91" s="992"/>
      <c r="DG91" s="990"/>
      <c r="DH91" s="991"/>
      <c r="DI91" s="991"/>
      <c r="DJ91" s="991"/>
      <c r="DK91" s="992"/>
      <c r="DL91" s="990"/>
      <c r="DM91" s="991"/>
      <c r="DN91" s="991"/>
      <c r="DO91" s="991"/>
      <c r="DP91" s="992"/>
      <c r="DQ91" s="990"/>
      <c r="DR91" s="991"/>
      <c r="DS91" s="991"/>
      <c r="DT91" s="991"/>
      <c r="DU91" s="992"/>
      <c r="DV91" s="975"/>
      <c r="DW91" s="976"/>
      <c r="DX91" s="976"/>
      <c r="DY91" s="976"/>
      <c r="DZ91" s="977"/>
      <c r="EA91" s="233"/>
    </row>
    <row r="92" spans="1:131" s="234"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87"/>
      <c r="BT92" s="988"/>
      <c r="BU92" s="988"/>
      <c r="BV92" s="988"/>
      <c r="BW92" s="988"/>
      <c r="BX92" s="988"/>
      <c r="BY92" s="988"/>
      <c r="BZ92" s="988"/>
      <c r="CA92" s="988"/>
      <c r="CB92" s="988"/>
      <c r="CC92" s="988"/>
      <c r="CD92" s="988"/>
      <c r="CE92" s="988"/>
      <c r="CF92" s="988"/>
      <c r="CG92" s="989"/>
      <c r="CH92" s="990"/>
      <c r="CI92" s="991"/>
      <c r="CJ92" s="991"/>
      <c r="CK92" s="991"/>
      <c r="CL92" s="992"/>
      <c r="CM92" s="990"/>
      <c r="CN92" s="991"/>
      <c r="CO92" s="991"/>
      <c r="CP92" s="991"/>
      <c r="CQ92" s="992"/>
      <c r="CR92" s="990"/>
      <c r="CS92" s="991"/>
      <c r="CT92" s="991"/>
      <c r="CU92" s="991"/>
      <c r="CV92" s="992"/>
      <c r="CW92" s="990"/>
      <c r="CX92" s="991"/>
      <c r="CY92" s="991"/>
      <c r="CZ92" s="991"/>
      <c r="DA92" s="992"/>
      <c r="DB92" s="990"/>
      <c r="DC92" s="991"/>
      <c r="DD92" s="991"/>
      <c r="DE92" s="991"/>
      <c r="DF92" s="992"/>
      <c r="DG92" s="990"/>
      <c r="DH92" s="991"/>
      <c r="DI92" s="991"/>
      <c r="DJ92" s="991"/>
      <c r="DK92" s="992"/>
      <c r="DL92" s="990"/>
      <c r="DM92" s="991"/>
      <c r="DN92" s="991"/>
      <c r="DO92" s="991"/>
      <c r="DP92" s="992"/>
      <c r="DQ92" s="990"/>
      <c r="DR92" s="991"/>
      <c r="DS92" s="991"/>
      <c r="DT92" s="991"/>
      <c r="DU92" s="992"/>
      <c r="DV92" s="975"/>
      <c r="DW92" s="976"/>
      <c r="DX92" s="976"/>
      <c r="DY92" s="976"/>
      <c r="DZ92" s="977"/>
      <c r="EA92" s="233"/>
    </row>
    <row r="93" spans="1:131" s="234"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87"/>
      <c r="BT93" s="988"/>
      <c r="BU93" s="988"/>
      <c r="BV93" s="988"/>
      <c r="BW93" s="988"/>
      <c r="BX93" s="988"/>
      <c r="BY93" s="988"/>
      <c r="BZ93" s="988"/>
      <c r="CA93" s="988"/>
      <c r="CB93" s="988"/>
      <c r="CC93" s="988"/>
      <c r="CD93" s="988"/>
      <c r="CE93" s="988"/>
      <c r="CF93" s="988"/>
      <c r="CG93" s="989"/>
      <c r="CH93" s="990"/>
      <c r="CI93" s="991"/>
      <c r="CJ93" s="991"/>
      <c r="CK93" s="991"/>
      <c r="CL93" s="992"/>
      <c r="CM93" s="990"/>
      <c r="CN93" s="991"/>
      <c r="CO93" s="991"/>
      <c r="CP93" s="991"/>
      <c r="CQ93" s="992"/>
      <c r="CR93" s="990"/>
      <c r="CS93" s="991"/>
      <c r="CT93" s="991"/>
      <c r="CU93" s="991"/>
      <c r="CV93" s="992"/>
      <c r="CW93" s="990"/>
      <c r="CX93" s="991"/>
      <c r="CY93" s="991"/>
      <c r="CZ93" s="991"/>
      <c r="DA93" s="992"/>
      <c r="DB93" s="990"/>
      <c r="DC93" s="991"/>
      <c r="DD93" s="991"/>
      <c r="DE93" s="991"/>
      <c r="DF93" s="992"/>
      <c r="DG93" s="990"/>
      <c r="DH93" s="991"/>
      <c r="DI93" s="991"/>
      <c r="DJ93" s="991"/>
      <c r="DK93" s="992"/>
      <c r="DL93" s="990"/>
      <c r="DM93" s="991"/>
      <c r="DN93" s="991"/>
      <c r="DO93" s="991"/>
      <c r="DP93" s="992"/>
      <c r="DQ93" s="990"/>
      <c r="DR93" s="991"/>
      <c r="DS93" s="991"/>
      <c r="DT93" s="991"/>
      <c r="DU93" s="992"/>
      <c r="DV93" s="975"/>
      <c r="DW93" s="976"/>
      <c r="DX93" s="976"/>
      <c r="DY93" s="976"/>
      <c r="DZ93" s="977"/>
      <c r="EA93" s="233"/>
    </row>
    <row r="94" spans="1:131" s="234"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87"/>
      <c r="BT94" s="988"/>
      <c r="BU94" s="988"/>
      <c r="BV94" s="988"/>
      <c r="BW94" s="988"/>
      <c r="BX94" s="988"/>
      <c r="BY94" s="988"/>
      <c r="BZ94" s="988"/>
      <c r="CA94" s="988"/>
      <c r="CB94" s="988"/>
      <c r="CC94" s="988"/>
      <c r="CD94" s="988"/>
      <c r="CE94" s="988"/>
      <c r="CF94" s="988"/>
      <c r="CG94" s="989"/>
      <c r="CH94" s="990"/>
      <c r="CI94" s="991"/>
      <c r="CJ94" s="991"/>
      <c r="CK94" s="991"/>
      <c r="CL94" s="992"/>
      <c r="CM94" s="990"/>
      <c r="CN94" s="991"/>
      <c r="CO94" s="991"/>
      <c r="CP94" s="991"/>
      <c r="CQ94" s="992"/>
      <c r="CR94" s="990"/>
      <c r="CS94" s="991"/>
      <c r="CT94" s="991"/>
      <c r="CU94" s="991"/>
      <c r="CV94" s="992"/>
      <c r="CW94" s="990"/>
      <c r="CX94" s="991"/>
      <c r="CY94" s="991"/>
      <c r="CZ94" s="991"/>
      <c r="DA94" s="992"/>
      <c r="DB94" s="990"/>
      <c r="DC94" s="991"/>
      <c r="DD94" s="991"/>
      <c r="DE94" s="991"/>
      <c r="DF94" s="992"/>
      <c r="DG94" s="990"/>
      <c r="DH94" s="991"/>
      <c r="DI94" s="991"/>
      <c r="DJ94" s="991"/>
      <c r="DK94" s="992"/>
      <c r="DL94" s="990"/>
      <c r="DM94" s="991"/>
      <c r="DN94" s="991"/>
      <c r="DO94" s="991"/>
      <c r="DP94" s="992"/>
      <c r="DQ94" s="990"/>
      <c r="DR94" s="991"/>
      <c r="DS94" s="991"/>
      <c r="DT94" s="991"/>
      <c r="DU94" s="992"/>
      <c r="DV94" s="975"/>
      <c r="DW94" s="976"/>
      <c r="DX94" s="976"/>
      <c r="DY94" s="976"/>
      <c r="DZ94" s="977"/>
      <c r="EA94" s="233"/>
    </row>
    <row r="95" spans="1:131" s="234"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87"/>
      <c r="BT95" s="988"/>
      <c r="BU95" s="988"/>
      <c r="BV95" s="988"/>
      <c r="BW95" s="988"/>
      <c r="BX95" s="988"/>
      <c r="BY95" s="988"/>
      <c r="BZ95" s="988"/>
      <c r="CA95" s="988"/>
      <c r="CB95" s="988"/>
      <c r="CC95" s="988"/>
      <c r="CD95" s="988"/>
      <c r="CE95" s="988"/>
      <c r="CF95" s="988"/>
      <c r="CG95" s="989"/>
      <c r="CH95" s="990"/>
      <c r="CI95" s="991"/>
      <c r="CJ95" s="991"/>
      <c r="CK95" s="991"/>
      <c r="CL95" s="992"/>
      <c r="CM95" s="990"/>
      <c r="CN95" s="991"/>
      <c r="CO95" s="991"/>
      <c r="CP95" s="991"/>
      <c r="CQ95" s="992"/>
      <c r="CR95" s="990"/>
      <c r="CS95" s="991"/>
      <c r="CT95" s="991"/>
      <c r="CU95" s="991"/>
      <c r="CV95" s="992"/>
      <c r="CW95" s="990"/>
      <c r="CX95" s="991"/>
      <c r="CY95" s="991"/>
      <c r="CZ95" s="991"/>
      <c r="DA95" s="992"/>
      <c r="DB95" s="990"/>
      <c r="DC95" s="991"/>
      <c r="DD95" s="991"/>
      <c r="DE95" s="991"/>
      <c r="DF95" s="992"/>
      <c r="DG95" s="990"/>
      <c r="DH95" s="991"/>
      <c r="DI95" s="991"/>
      <c r="DJ95" s="991"/>
      <c r="DK95" s="992"/>
      <c r="DL95" s="990"/>
      <c r="DM95" s="991"/>
      <c r="DN95" s="991"/>
      <c r="DO95" s="991"/>
      <c r="DP95" s="992"/>
      <c r="DQ95" s="990"/>
      <c r="DR95" s="991"/>
      <c r="DS95" s="991"/>
      <c r="DT95" s="991"/>
      <c r="DU95" s="992"/>
      <c r="DV95" s="975"/>
      <c r="DW95" s="976"/>
      <c r="DX95" s="976"/>
      <c r="DY95" s="976"/>
      <c r="DZ95" s="977"/>
      <c r="EA95" s="233"/>
    </row>
    <row r="96" spans="1:131" s="234"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87"/>
      <c r="BT96" s="988"/>
      <c r="BU96" s="988"/>
      <c r="BV96" s="988"/>
      <c r="BW96" s="988"/>
      <c r="BX96" s="988"/>
      <c r="BY96" s="988"/>
      <c r="BZ96" s="988"/>
      <c r="CA96" s="988"/>
      <c r="CB96" s="988"/>
      <c r="CC96" s="988"/>
      <c r="CD96" s="988"/>
      <c r="CE96" s="988"/>
      <c r="CF96" s="988"/>
      <c r="CG96" s="989"/>
      <c r="CH96" s="990"/>
      <c r="CI96" s="991"/>
      <c r="CJ96" s="991"/>
      <c r="CK96" s="991"/>
      <c r="CL96" s="992"/>
      <c r="CM96" s="990"/>
      <c r="CN96" s="991"/>
      <c r="CO96" s="991"/>
      <c r="CP96" s="991"/>
      <c r="CQ96" s="992"/>
      <c r="CR96" s="990"/>
      <c r="CS96" s="991"/>
      <c r="CT96" s="991"/>
      <c r="CU96" s="991"/>
      <c r="CV96" s="992"/>
      <c r="CW96" s="990"/>
      <c r="CX96" s="991"/>
      <c r="CY96" s="991"/>
      <c r="CZ96" s="991"/>
      <c r="DA96" s="992"/>
      <c r="DB96" s="990"/>
      <c r="DC96" s="991"/>
      <c r="DD96" s="991"/>
      <c r="DE96" s="991"/>
      <c r="DF96" s="992"/>
      <c r="DG96" s="990"/>
      <c r="DH96" s="991"/>
      <c r="DI96" s="991"/>
      <c r="DJ96" s="991"/>
      <c r="DK96" s="992"/>
      <c r="DL96" s="990"/>
      <c r="DM96" s="991"/>
      <c r="DN96" s="991"/>
      <c r="DO96" s="991"/>
      <c r="DP96" s="992"/>
      <c r="DQ96" s="990"/>
      <c r="DR96" s="991"/>
      <c r="DS96" s="991"/>
      <c r="DT96" s="991"/>
      <c r="DU96" s="992"/>
      <c r="DV96" s="975"/>
      <c r="DW96" s="976"/>
      <c r="DX96" s="976"/>
      <c r="DY96" s="976"/>
      <c r="DZ96" s="977"/>
      <c r="EA96" s="233"/>
    </row>
    <row r="97" spans="1:131" s="234"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87"/>
      <c r="BT97" s="988"/>
      <c r="BU97" s="988"/>
      <c r="BV97" s="988"/>
      <c r="BW97" s="988"/>
      <c r="BX97" s="988"/>
      <c r="BY97" s="988"/>
      <c r="BZ97" s="988"/>
      <c r="CA97" s="988"/>
      <c r="CB97" s="988"/>
      <c r="CC97" s="988"/>
      <c r="CD97" s="988"/>
      <c r="CE97" s="988"/>
      <c r="CF97" s="988"/>
      <c r="CG97" s="989"/>
      <c r="CH97" s="990"/>
      <c r="CI97" s="991"/>
      <c r="CJ97" s="991"/>
      <c r="CK97" s="991"/>
      <c r="CL97" s="992"/>
      <c r="CM97" s="990"/>
      <c r="CN97" s="991"/>
      <c r="CO97" s="991"/>
      <c r="CP97" s="991"/>
      <c r="CQ97" s="992"/>
      <c r="CR97" s="990"/>
      <c r="CS97" s="991"/>
      <c r="CT97" s="991"/>
      <c r="CU97" s="991"/>
      <c r="CV97" s="992"/>
      <c r="CW97" s="990"/>
      <c r="CX97" s="991"/>
      <c r="CY97" s="991"/>
      <c r="CZ97" s="991"/>
      <c r="DA97" s="992"/>
      <c r="DB97" s="990"/>
      <c r="DC97" s="991"/>
      <c r="DD97" s="991"/>
      <c r="DE97" s="991"/>
      <c r="DF97" s="992"/>
      <c r="DG97" s="990"/>
      <c r="DH97" s="991"/>
      <c r="DI97" s="991"/>
      <c r="DJ97" s="991"/>
      <c r="DK97" s="992"/>
      <c r="DL97" s="990"/>
      <c r="DM97" s="991"/>
      <c r="DN97" s="991"/>
      <c r="DO97" s="991"/>
      <c r="DP97" s="992"/>
      <c r="DQ97" s="990"/>
      <c r="DR97" s="991"/>
      <c r="DS97" s="991"/>
      <c r="DT97" s="991"/>
      <c r="DU97" s="992"/>
      <c r="DV97" s="975"/>
      <c r="DW97" s="976"/>
      <c r="DX97" s="976"/>
      <c r="DY97" s="976"/>
      <c r="DZ97" s="977"/>
      <c r="EA97" s="233"/>
    </row>
    <row r="98" spans="1:131" s="234"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87"/>
      <c r="BT98" s="988"/>
      <c r="BU98" s="988"/>
      <c r="BV98" s="988"/>
      <c r="BW98" s="988"/>
      <c r="BX98" s="988"/>
      <c r="BY98" s="988"/>
      <c r="BZ98" s="988"/>
      <c r="CA98" s="988"/>
      <c r="CB98" s="988"/>
      <c r="CC98" s="988"/>
      <c r="CD98" s="988"/>
      <c r="CE98" s="988"/>
      <c r="CF98" s="988"/>
      <c r="CG98" s="989"/>
      <c r="CH98" s="990"/>
      <c r="CI98" s="991"/>
      <c r="CJ98" s="991"/>
      <c r="CK98" s="991"/>
      <c r="CL98" s="992"/>
      <c r="CM98" s="990"/>
      <c r="CN98" s="991"/>
      <c r="CO98" s="991"/>
      <c r="CP98" s="991"/>
      <c r="CQ98" s="992"/>
      <c r="CR98" s="990"/>
      <c r="CS98" s="991"/>
      <c r="CT98" s="991"/>
      <c r="CU98" s="991"/>
      <c r="CV98" s="992"/>
      <c r="CW98" s="990"/>
      <c r="CX98" s="991"/>
      <c r="CY98" s="991"/>
      <c r="CZ98" s="991"/>
      <c r="DA98" s="992"/>
      <c r="DB98" s="990"/>
      <c r="DC98" s="991"/>
      <c r="DD98" s="991"/>
      <c r="DE98" s="991"/>
      <c r="DF98" s="992"/>
      <c r="DG98" s="990"/>
      <c r="DH98" s="991"/>
      <c r="DI98" s="991"/>
      <c r="DJ98" s="991"/>
      <c r="DK98" s="992"/>
      <c r="DL98" s="990"/>
      <c r="DM98" s="991"/>
      <c r="DN98" s="991"/>
      <c r="DO98" s="991"/>
      <c r="DP98" s="992"/>
      <c r="DQ98" s="990"/>
      <c r="DR98" s="991"/>
      <c r="DS98" s="991"/>
      <c r="DT98" s="991"/>
      <c r="DU98" s="992"/>
      <c r="DV98" s="975"/>
      <c r="DW98" s="976"/>
      <c r="DX98" s="976"/>
      <c r="DY98" s="976"/>
      <c r="DZ98" s="977"/>
      <c r="EA98" s="233"/>
    </row>
    <row r="99" spans="1:131" s="234"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87"/>
      <c r="BT99" s="988"/>
      <c r="BU99" s="988"/>
      <c r="BV99" s="988"/>
      <c r="BW99" s="988"/>
      <c r="BX99" s="988"/>
      <c r="BY99" s="988"/>
      <c r="BZ99" s="988"/>
      <c r="CA99" s="988"/>
      <c r="CB99" s="988"/>
      <c r="CC99" s="988"/>
      <c r="CD99" s="988"/>
      <c r="CE99" s="988"/>
      <c r="CF99" s="988"/>
      <c r="CG99" s="989"/>
      <c r="CH99" s="990"/>
      <c r="CI99" s="991"/>
      <c r="CJ99" s="991"/>
      <c r="CK99" s="991"/>
      <c r="CL99" s="992"/>
      <c r="CM99" s="990"/>
      <c r="CN99" s="991"/>
      <c r="CO99" s="991"/>
      <c r="CP99" s="991"/>
      <c r="CQ99" s="992"/>
      <c r="CR99" s="990"/>
      <c r="CS99" s="991"/>
      <c r="CT99" s="991"/>
      <c r="CU99" s="991"/>
      <c r="CV99" s="992"/>
      <c r="CW99" s="990"/>
      <c r="CX99" s="991"/>
      <c r="CY99" s="991"/>
      <c r="CZ99" s="991"/>
      <c r="DA99" s="992"/>
      <c r="DB99" s="990"/>
      <c r="DC99" s="991"/>
      <c r="DD99" s="991"/>
      <c r="DE99" s="991"/>
      <c r="DF99" s="992"/>
      <c r="DG99" s="990"/>
      <c r="DH99" s="991"/>
      <c r="DI99" s="991"/>
      <c r="DJ99" s="991"/>
      <c r="DK99" s="992"/>
      <c r="DL99" s="990"/>
      <c r="DM99" s="991"/>
      <c r="DN99" s="991"/>
      <c r="DO99" s="991"/>
      <c r="DP99" s="992"/>
      <c r="DQ99" s="990"/>
      <c r="DR99" s="991"/>
      <c r="DS99" s="991"/>
      <c r="DT99" s="991"/>
      <c r="DU99" s="992"/>
      <c r="DV99" s="975"/>
      <c r="DW99" s="976"/>
      <c r="DX99" s="976"/>
      <c r="DY99" s="976"/>
      <c r="DZ99" s="977"/>
      <c r="EA99" s="233"/>
    </row>
    <row r="100" spans="1:131" s="234"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87"/>
      <c r="BT100" s="988"/>
      <c r="BU100" s="988"/>
      <c r="BV100" s="988"/>
      <c r="BW100" s="988"/>
      <c r="BX100" s="988"/>
      <c r="BY100" s="988"/>
      <c r="BZ100" s="988"/>
      <c r="CA100" s="988"/>
      <c r="CB100" s="988"/>
      <c r="CC100" s="988"/>
      <c r="CD100" s="988"/>
      <c r="CE100" s="988"/>
      <c r="CF100" s="988"/>
      <c r="CG100" s="989"/>
      <c r="CH100" s="990"/>
      <c r="CI100" s="991"/>
      <c r="CJ100" s="991"/>
      <c r="CK100" s="991"/>
      <c r="CL100" s="992"/>
      <c r="CM100" s="990"/>
      <c r="CN100" s="991"/>
      <c r="CO100" s="991"/>
      <c r="CP100" s="991"/>
      <c r="CQ100" s="992"/>
      <c r="CR100" s="990"/>
      <c r="CS100" s="991"/>
      <c r="CT100" s="991"/>
      <c r="CU100" s="991"/>
      <c r="CV100" s="992"/>
      <c r="CW100" s="990"/>
      <c r="CX100" s="991"/>
      <c r="CY100" s="991"/>
      <c r="CZ100" s="991"/>
      <c r="DA100" s="992"/>
      <c r="DB100" s="990"/>
      <c r="DC100" s="991"/>
      <c r="DD100" s="991"/>
      <c r="DE100" s="991"/>
      <c r="DF100" s="992"/>
      <c r="DG100" s="990"/>
      <c r="DH100" s="991"/>
      <c r="DI100" s="991"/>
      <c r="DJ100" s="991"/>
      <c r="DK100" s="992"/>
      <c r="DL100" s="990"/>
      <c r="DM100" s="991"/>
      <c r="DN100" s="991"/>
      <c r="DO100" s="991"/>
      <c r="DP100" s="992"/>
      <c r="DQ100" s="990"/>
      <c r="DR100" s="991"/>
      <c r="DS100" s="991"/>
      <c r="DT100" s="991"/>
      <c r="DU100" s="992"/>
      <c r="DV100" s="975"/>
      <c r="DW100" s="976"/>
      <c r="DX100" s="976"/>
      <c r="DY100" s="976"/>
      <c r="DZ100" s="977"/>
      <c r="EA100" s="233"/>
    </row>
    <row r="101" spans="1:131" s="234"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87"/>
      <c r="BT101" s="988"/>
      <c r="BU101" s="988"/>
      <c r="BV101" s="988"/>
      <c r="BW101" s="988"/>
      <c r="BX101" s="988"/>
      <c r="BY101" s="988"/>
      <c r="BZ101" s="988"/>
      <c r="CA101" s="988"/>
      <c r="CB101" s="988"/>
      <c r="CC101" s="988"/>
      <c r="CD101" s="988"/>
      <c r="CE101" s="988"/>
      <c r="CF101" s="988"/>
      <c r="CG101" s="989"/>
      <c r="CH101" s="990"/>
      <c r="CI101" s="991"/>
      <c r="CJ101" s="991"/>
      <c r="CK101" s="991"/>
      <c r="CL101" s="992"/>
      <c r="CM101" s="990"/>
      <c r="CN101" s="991"/>
      <c r="CO101" s="991"/>
      <c r="CP101" s="991"/>
      <c r="CQ101" s="992"/>
      <c r="CR101" s="990"/>
      <c r="CS101" s="991"/>
      <c r="CT101" s="991"/>
      <c r="CU101" s="991"/>
      <c r="CV101" s="992"/>
      <c r="CW101" s="990"/>
      <c r="CX101" s="991"/>
      <c r="CY101" s="991"/>
      <c r="CZ101" s="991"/>
      <c r="DA101" s="992"/>
      <c r="DB101" s="990"/>
      <c r="DC101" s="991"/>
      <c r="DD101" s="991"/>
      <c r="DE101" s="991"/>
      <c r="DF101" s="992"/>
      <c r="DG101" s="990"/>
      <c r="DH101" s="991"/>
      <c r="DI101" s="991"/>
      <c r="DJ101" s="991"/>
      <c r="DK101" s="992"/>
      <c r="DL101" s="990"/>
      <c r="DM101" s="991"/>
      <c r="DN101" s="991"/>
      <c r="DO101" s="991"/>
      <c r="DP101" s="992"/>
      <c r="DQ101" s="990"/>
      <c r="DR101" s="991"/>
      <c r="DS101" s="991"/>
      <c r="DT101" s="991"/>
      <c r="DU101" s="992"/>
      <c r="DV101" s="975"/>
      <c r="DW101" s="976"/>
      <c r="DX101" s="976"/>
      <c r="DY101" s="976"/>
      <c r="DZ101" s="977"/>
      <c r="EA101" s="233"/>
    </row>
    <row r="102" spans="1:131" s="234"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372</v>
      </c>
      <c r="BR102" s="978" t="s">
        <v>403</v>
      </c>
      <c r="BS102" s="979"/>
      <c r="BT102" s="979"/>
      <c r="BU102" s="979"/>
      <c r="BV102" s="979"/>
      <c r="BW102" s="979"/>
      <c r="BX102" s="979"/>
      <c r="BY102" s="979"/>
      <c r="BZ102" s="979"/>
      <c r="CA102" s="979"/>
      <c r="CB102" s="979"/>
      <c r="CC102" s="979"/>
      <c r="CD102" s="979"/>
      <c r="CE102" s="979"/>
      <c r="CF102" s="979"/>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7"/>
      <c r="DW102" s="968"/>
      <c r="DX102" s="968"/>
      <c r="DY102" s="968"/>
      <c r="DZ102" s="969"/>
      <c r="EA102" s="233"/>
    </row>
    <row r="103" spans="1:131" s="234"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70" t="s">
        <v>404</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33"/>
    </row>
    <row r="104" spans="1:131" s="234"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71" t="s">
        <v>405</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33"/>
    </row>
    <row r="105" spans="1:131" s="234"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3"/>
    </row>
    <row r="106" spans="1:131" s="234"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3"/>
    </row>
    <row r="107" spans="1:131" s="233" customFormat="1" ht="26.25" customHeight="1" thickBot="1" x14ac:dyDescent="0.25">
      <c r="A107" s="262" t="s">
        <v>406</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407</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3" customFormat="1" ht="26.25" customHeight="1" x14ac:dyDescent="0.2">
      <c r="A108" s="972" t="s">
        <v>408</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409</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33" customFormat="1" ht="26.25" customHeight="1" x14ac:dyDescent="0.2">
      <c r="A109" s="927" t="s">
        <v>410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411</v>
      </c>
      <c r="AB109" s="928"/>
      <c r="AC109" s="928"/>
      <c r="AD109" s="928"/>
      <c r="AE109" s="929"/>
      <c r="AF109" s="930" t="s">
        <v>304</v>
      </c>
      <c r="AG109" s="928"/>
      <c r="AH109" s="928"/>
      <c r="AI109" s="928"/>
      <c r="AJ109" s="929"/>
      <c r="AK109" s="930" t="s">
        <v>303</v>
      </c>
      <c r="AL109" s="928"/>
      <c r="AM109" s="928"/>
      <c r="AN109" s="928"/>
      <c r="AO109" s="929"/>
      <c r="AP109" s="930" t="s">
        <v>412</v>
      </c>
      <c r="AQ109" s="928"/>
      <c r="AR109" s="928"/>
      <c r="AS109" s="928"/>
      <c r="AT109" s="959"/>
      <c r="AU109" s="927" t="s">
        <v>410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411</v>
      </c>
      <c r="BR109" s="928"/>
      <c r="BS109" s="928"/>
      <c r="BT109" s="928"/>
      <c r="BU109" s="929"/>
      <c r="BV109" s="930" t="s">
        <v>304</v>
      </c>
      <c r="BW109" s="928"/>
      <c r="BX109" s="928"/>
      <c r="BY109" s="928"/>
      <c r="BZ109" s="929"/>
      <c r="CA109" s="930" t="s">
        <v>303</v>
      </c>
      <c r="CB109" s="928"/>
      <c r="CC109" s="928"/>
      <c r="CD109" s="928"/>
      <c r="CE109" s="929"/>
      <c r="CF109" s="966" t="s">
        <v>412</v>
      </c>
      <c r="CG109" s="966"/>
      <c r="CH109" s="966"/>
      <c r="CI109" s="966"/>
      <c r="CJ109" s="966"/>
      <c r="CK109" s="930" t="s">
        <v>413</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411</v>
      </c>
      <c r="DH109" s="928"/>
      <c r="DI109" s="928"/>
      <c r="DJ109" s="928"/>
      <c r="DK109" s="929"/>
      <c r="DL109" s="930" t="s">
        <v>304</v>
      </c>
      <c r="DM109" s="928"/>
      <c r="DN109" s="928"/>
      <c r="DO109" s="928"/>
      <c r="DP109" s="929"/>
      <c r="DQ109" s="930" t="s">
        <v>303</v>
      </c>
      <c r="DR109" s="928"/>
      <c r="DS109" s="928"/>
      <c r="DT109" s="928"/>
      <c r="DU109" s="929"/>
      <c r="DV109" s="930" t="s">
        <v>412</v>
      </c>
      <c r="DW109" s="928"/>
      <c r="DX109" s="928"/>
      <c r="DY109" s="928"/>
      <c r="DZ109" s="959"/>
    </row>
    <row r="110" spans="1:131" s="233" customFormat="1" ht="26.25" customHeight="1" x14ac:dyDescent="0.2">
      <c r="A110" s="828" t="s">
        <v>414</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20">
        <v>97685695</v>
      </c>
      <c r="AB110" s="921"/>
      <c r="AC110" s="921"/>
      <c r="AD110" s="921"/>
      <c r="AE110" s="922"/>
      <c r="AF110" s="923">
        <v>83888743</v>
      </c>
      <c r="AG110" s="921"/>
      <c r="AH110" s="921"/>
      <c r="AI110" s="921"/>
      <c r="AJ110" s="922"/>
      <c r="AK110" s="923">
        <v>85083696</v>
      </c>
      <c r="AL110" s="921"/>
      <c r="AM110" s="921"/>
      <c r="AN110" s="921"/>
      <c r="AO110" s="922"/>
      <c r="AP110" s="924">
        <v>18.100000000000001</v>
      </c>
      <c r="AQ110" s="925"/>
      <c r="AR110" s="925"/>
      <c r="AS110" s="925"/>
      <c r="AT110" s="926"/>
      <c r="AU110" s="960" t="s">
        <v>70</v>
      </c>
      <c r="AV110" s="961"/>
      <c r="AW110" s="961"/>
      <c r="AX110" s="961"/>
      <c r="AY110" s="961"/>
      <c r="AZ110" s="883" t="s">
        <v>415</v>
      </c>
      <c r="BA110" s="829"/>
      <c r="BB110" s="829"/>
      <c r="BC110" s="829"/>
      <c r="BD110" s="829"/>
      <c r="BE110" s="829"/>
      <c r="BF110" s="829"/>
      <c r="BG110" s="829"/>
      <c r="BH110" s="829"/>
      <c r="BI110" s="829"/>
      <c r="BJ110" s="829"/>
      <c r="BK110" s="829"/>
      <c r="BL110" s="829"/>
      <c r="BM110" s="829"/>
      <c r="BN110" s="829"/>
      <c r="BO110" s="829"/>
      <c r="BP110" s="830"/>
      <c r="BQ110" s="884">
        <v>2315474015</v>
      </c>
      <c r="BR110" s="866"/>
      <c r="BS110" s="866"/>
      <c r="BT110" s="866"/>
      <c r="BU110" s="866"/>
      <c r="BV110" s="866">
        <v>2328040506</v>
      </c>
      <c r="BW110" s="866"/>
      <c r="BX110" s="866"/>
      <c r="BY110" s="866"/>
      <c r="BZ110" s="866"/>
      <c r="CA110" s="866">
        <v>2349084464</v>
      </c>
      <c r="CB110" s="866"/>
      <c r="CC110" s="866"/>
      <c r="CD110" s="866"/>
      <c r="CE110" s="866"/>
      <c r="CF110" s="893">
        <v>499.6</v>
      </c>
      <c r="CG110" s="894"/>
      <c r="CH110" s="894"/>
      <c r="CI110" s="894"/>
      <c r="CJ110" s="894"/>
      <c r="CK110" s="956" t="s">
        <v>416</v>
      </c>
      <c r="CL110" s="840"/>
      <c r="CM110" s="917" t="s">
        <v>417</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884" t="s">
        <v>118</v>
      </c>
      <c r="DH110" s="866"/>
      <c r="DI110" s="866"/>
      <c r="DJ110" s="866"/>
      <c r="DK110" s="866"/>
      <c r="DL110" s="866" t="s">
        <v>418</v>
      </c>
      <c r="DM110" s="866"/>
      <c r="DN110" s="866"/>
      <c r="DO110" s="866"/>
      <c r="DP110" s="866"/>
      <c r="DQ110" s="866" t="s">
        <v>118</v>
      </c>
      <c r="DR110" s="866"/>
      <c r="DS110" s="866"/>
      <c r="DT110" s="866"/>
      <c r="DU110" s="866"/>
      <c r="DV110" s="867" t="s">
        <v>366</v>
      </c>
      <c r="DW110" s="867"/>
      <c r="DX110" s="867"/>
      <c r="DY110" s="867"/>
      <c r="DZ110" s="868"/>
    </row>
    <row r="111" spans="1:131" s="233" customFormat="1" ht="26.25" customHeight="1" x14ac:dyDescent="0.2">
      <c r="A111" s="795" t="s">
        <v>419</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48"/>
      <c r="AA111" s="949">
        <v>8050342</v>
      </c>
      <c r="AB111" s="950"/>
      <c r="AC111" s="950"/>
      <c r="AD111" s="950"/>
      <c r="AE111" s="951"/>
      <c r="AF111" s="952">
        <v>7489701</v>
      </c>
      <c r="AG111" s="950"/>
      <c r="AH111" s="950"/>
      <c r="AI111" s="950"/>
      <c r="AJ111" s="951"/>
      <c r="AK111" s="952">
        <v>5935976</v>
      </c>
      <c r="AL111" s="950"/>
      <c r="AM111" s="950"/>
      <c r="AN111" s="950"/>
      <c r="AO111" s="951"/>
      <c r="AP111" s="953">
        <v>1.3</v>
      </c>
      <c r="AQ111" s="954"/>
      <c r="AR111" s="954"/>
      <c r="AS111" s="954"/>
      <c r="AT111" s="955"/>
      <c r="AU111" s="962"/>
      <c r="AV111" s="963"/>
      <c r="AW111" s="963"/>
      <c r="AX111" s="963"/>
      <c r="AY111" s="963"/>
      <c r="AZ111" s="836" t="s">
        <v>420</v>
      </c>
      <c r="BA111" s="771"/>
      <c r="BB111" s="771"/>
      <c r="BC111" s="771"/>
      <c r="BD111" s="771"/>
      <c r="BE111" s="771"/>
      <c r="BF111" s="771"/>
      <c r="BG111" s="771"/>
      <c r="BH111" s="771"/>
      <c r="BI111" s="771"/>
      <c r="BJ111" s="771"/>
      <c r="BK111" s="771"/>
      <c r="BL111" s="771"/>
      <c r="BM111" s="771"/>
      <c r="BN111" s="771"/>
      <c r="BO111" s="771"/>
      <c r="BP111" s="772"/>
      <c r="BQ111" s="837">
        <v>2797269</v>
      </c>
      <c r="BR111" s="838"/>
      <c r="BS111" s="838"/>
      <c r="BT111" s="838"/>
      <c r="BU111" s="838"/>
      <c r="BV111" s="838">
        <v>2214126</v>
      </c>
      <c r="BW111" s="838"/>
      <c r="BX111" s="838"/>
      <c r="BY111" s="838"/>
      <c r="BZ111" s="838"/>
      <c r="CA111" s="838">
        <v>2429530</v>
      </c>
      <c r="CB111" s="838"/>
      <c r="CC111" s="838"/>
      <c r="CD111" s="838"/>
      <c r="CE111" s="838"/>
      <c r="CF111" s="902">
        <v>0.5</v>
      </c>
      <c r="CG111" s="903"/>
      <c r="CH111" s="903"/>
      <c r="CI111" s="903"/>
      <c r="CJ111" s="903"/>
      <c r="CK111" s="957"/>
      <c r="CL111" s="842"/>
      <c r="CM111" s="845" t="s">
        <v>421</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418</v>
      </c>
      <c r="DH111" s="838"/>
      <c r="DI111" s="838"/>
      <c r="DJ111" s="838"/>
      <c r="DK111" s="838"/>
      <c r="DL111" s="838" t="s">
        <v>118</v>
      </c>
      <c r="DM111" s="838"/>
      <c r="DN111" s="838"/>
      <c r="DO111" s="838"/>
      <c r="DP111" s="838"/>
      <c r="DQ111" s="838" t="s">
        <v>366</v>
      </c>
      <c r="DR111" s="838"/>
      <c r="DS111" s="838"/>
      <c r="DT111" s="838"/>
      <c r="DU111" s="838"/>
      <c r="DV111" s="815" t="s">
        <v>366</v>
      </c>
      <c r="DW111" s="815"/>
      <c r="DX111" s="815"/>
      <c r="DY111" s="815"/>
      <c r="DZ111" s="816"/>
    </row>
    <row r="112" spans="1:131" s="233" customFormat="1" ht="26.25" customHeight="1" x14ac:dyDescent="0.2">
      <c r="A112" s="942" t="s">
        <v>422</v>
      </c>
      <c r="B112" s="943"/>
      <c r="C112" s="771" t="s">
        <v>423</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64080450</v>
      </c>
      <c r="AB112" s="801"/>
      <c r="AC112" s="801"/>
      <c r="AD112" s="801"/>
      <c r="AE112" s="802"/>
      <c r="AF112" s="803">
        <v>65533780</v>
      </c>
      <c r="AG112" s="801"/>
      <c r="AH112" s="801"/>
      <c r="AI112" s="801"/>
      <c r="AJ112" s="802"/>
      <c r="AK112" s="803">
        <v>69775595</v>
      </c>
      <c r="AL112" s="801"/>
      <c r="AM112" s="801"/>
      <c r="AN112" s="801"/>
      <c r="AO112" s="802"/>
      <c r="AP112" s="848">
        <v>14.8</v>
      </c>
      <c r="AQ112" s="849"/>
      <c r="AR112" s="849"/>
      <c r="AS112" s="849"/>
      <c r="AT112" s="850"/>
      <c r="AU112" s="962"/>
      <c r="AV112" s="963"/>
      <c r="AW112" s="963"/>
      <c r="AX112" s="963"/>
      <c r="AY112" s="963"/>
      <c r="AZ112" s="836" t="s">
        <v>424</v>
      </c>
      <c r="BA112" s="771"/>
      <c r="BB112" s="771"/>
      <c r="BC112" s="771"/>
      <c r="BD112" s="771"/>
      <c r="BE112" s="771"/>
      <c r="BF112" s="771"/>
      <c r="BG112" s="771"/>
      <c r="BH112" s="771"/>
      <c r="BI112" s="771"/>
      <c r="BJ112" s="771"/>
      <c r="BK112" s="771"/>
      <c r="BL112" s="771"/>
      <c r="BM112" s="771"/>
      <c r="BN112" s="771"/>
      <c r="BO112" s="771"/>
      <c r="BP112" s="772"/>
      <c r="BQ112" s="837">
        <v>55112737</v>
      </c>
      <c r="BR112" s="838"/>
      <c r="BS112" s="838"/>
      <c r="BT112" s="838"/>
      <c r="BU112" s="838"/>
      <c r="BV112" s="838">
        <v>50148040</v>
      </c>
      <c r="BW112" s="838"/>
      <c r="BX112" s="838"/>
      <c r="BY112" s="838"/>
      <c r="BZ112" s="838"/>
      <c r="CA112" s="838">
        <v>48842914</v>
      </c>
      <c r="CB112" s="838"/>
      <c r="CC112" s="838"/>
      <c r="CD112" s="838"/>
      <c r="CE112" s="838"/>
      <c r="CF112" s="902">
        <v>10.4</v>
      </c>
      <c r="CG112" s="903"/>
      <c r="CH112" s="903"/>
      <c r="CI112" s="903"/>
      <c r="CJ112" s="903"/>
      <c r="CK112" s="957"/>
      <c r="CL112" s="842"/>
      <c r="CM112" s="845" t="s">
        <v>425</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t="s">
        <v>118</v>
      </c>
      <c r="DH112" s="838"/>
      <c r="DI112" s="838"/>
      <c r="DJ112" s="838"/>
      <c r="DK112" s="838"/>
      <c r="DL112" s="838" t="s">
        <v>118</v>
      </c>
      <c r="DM112" s="838"/>
      <c r="DN112" s="838"/>
      <c r="DO112" s="838"/>
      <c r="DP112" s="838"/>
      <c r="DQ112" s="838" t="s">
        <v>418</v>
      </c>
      <c r="DR112" s="838"/>
      <c r="DS112" s="838"/>
      <c r="DT112" s="838"/>
      <c r="DU112" s="838"/>
      <c r="DV112" s="815" t="s">
        <v>366</v>
      </c>
      <c r="DW112" s="815"/>
      <c r="DX112" s="815"/>
      <c r="DY112" s="815"/>
      <c r="DZ112" s="816"/>
    </row>
    <row r="113" spans="1:130" s="233" customFormat="1" ht="26.25" customHeight="1" x14ac:dyDescent="0.2">
      <c r="A113" s="944"/>
      <c r="B113" s="945"/>
      <c r="C113" s="771" t="s">
        <v>426</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800">
        <v>2510267</v>
      </c>
      <c r="AB113" s="801"/>
      <c r="AC113" s="801"/>
      <c r="AD113" s="801"/>
      <c r="AE113" s="802"/>
      <c r="AF113" s="803">
        <v>2596893</v>
      </c>
      <c r="AG113" s="801"/>
      <c r="AH113" s="801"/>
      <c r="AI113" s="801"/>
      <c r="AJ113" s="802"/>
      <c r="AK113" s="803">
        <v>3287864</v>
      </c>
      <c r="AL113" s="801"/>
      <c r="AM113" s="801"/>
      <c r="AN113" s="801"/>
      <c r="AO113" s="802"/>
      <c r="AP113" s="848">
        <v>0.7</v>
      </c>
      <c r="AQ113" s="849"/>
      <c r="AR113" s="849"/>
      <c r="AS113" s="849"/>
      <c r="AT113" s="850"/>
      <c r="AU113" s="962"/>
      <c r="AV113" s="963"/>
      <c r="AW113" s="963"/>
      <c r="AX113" s="963"/>
      <c r="AY113" s="963"/>
      <c r="AZ113" s="836" t="s">
        <v>427</v>
      </c>
      <c r="BA113" s="771"/>
      <c r="BB113" s="771"/>
      <c r="BC113" s="771"/>
      <c r="BD113" s="771"/>
      <c r="BE113" s="771"/>
      <c r="BF113" s="771"/>
      <c r="BG113" s="771"/>
      <c r="BH113" s="771"/>
      <c r="BI113" s="771"/>
      <c r="BJ113" s="771"/>
      <c r="BK113" s="771"/>
      <c r="BL113" s="771"/>
      <c r="BM113" s="771"/>
      <c r="BN113" s="771"/>
      <c r="BO113" s="771"/>
      <c r="BP113" s="772"/>
      <c r="BQ113" s="837" t="s">
        <v>418</v>
      </c>
      <c r="BR113" s="838"/>
      <c r="BS113" s="838"/>
      <c r="BT113" s="838"/>
      <c r="BU113" s="838"/>
      <c r="BV113" s="838" t="s">
        <v>418</v>
      </c>
      <c r="BW113" s="838"/>
      <c r="BX113" s="838"/>
      <c r="BY113" s="838"/>
      <c r="BZ113" s="838"/>
      <c r="CA113" s="838" t="s">
        <v>118</v>
      </c>
      <c r="CB113" s="838"/>
      <c r="CC113" s="838"/>
      <c r="CD113" s="838"/>
      <c r="CE113" s="838"/>
      <c r="CF113" s="902" t="s">
        <v>418</v>
      </c>
      <c r="CG113" s="903"/>
      <c r="CH113" s="903"/>
      <c r="CI113" s="903"/>
      <c r="CJ113" s="903"/>
      <c r="CK113" s="957"/>
      <c r="CL113" s="842"/>
      <c r="CM113" s="845" t="s">
        <v>428</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37">
        <v>1217633</v>
      </c>
      <c r="DH113" s="838"/>
      <c r="DI113" s="838"/>
      <c r="DJ113" s="838"/>
      <c r="DK113" s="838"/>
      <c r="DL113" s="838">
        <v>986886</v>
      </c>
      <c r="DM113" s="838"/>
      <c r="DN113" s="838"/>
      <c r="DO113" s="838"/>
      <c r="DP113" s="838"/>
      <c r="DQ113" s="838">
        <v>762241</v>
      </c>
      <c r="DR113" s="838"/>
      <c r="DS113" s="838"/>
      <c r="DT113" s="838"/>
      <c r="DU113" s="838"/>
      <c r="DV113" s="815">
        <v>0.2</v>
      </c>
      <c r="DW113" s="815"/>
      <c r="DX113" s="815"/>
      <c r="DY113" s="815"/>
      <c r="DZ113" s="816"/>
    </row>
    <row r="114" spans="1:130" s="233" customFormat="1" ht="26.25" customHeight="1" x14ac:dyDescent="0.2">
      <c r="A114" s="944"/>
      <c r="B114" s="945"/>
      <c r="C114" s="771" t="s">
        <v>429</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t="s">
        <v>366</v>
      </c>
      <c r="AB114" s="801"/>
      <c r="AC114" s="801"/>
      <c r="AD114" s="801"/>
      <c r="AE114" s="802"/>
      <c r="AF114" s="803" t="s">
        <v>418</v>
      </c>
      <c r="AG114" s="801"/>
      <c r="AH114" s="801"/>
      <c r="AI114" s="801"/>
      <c r="AJ114" s="802"/>
      <c r="AK114" s="803" t="s">
        <v>366</v>
      </c>
      <c r="AL114" s="801"/>
      <c r="AM114" s="801"/>
      <c r="AN114" s="801"/>
      <c r="AO114" s="802"/>
      <c r="AP114" s="848" t="s">
        <v>430</v>
      </c>
      <c r="AQ114" s="849"/>
      <c r="AR114" s="849"/>
      <c r="AS114" s="849"/>
      <c r="AT114" s="850"/>
      <c r="AU114" s="962"/>
      <c r="AV114" s="963"/>
      <c r="AW114" s="963"/>
      <c r="AX114" s="963"/>
      <c r="AY114" s="963"/>
      <c r="AZ114" s="836" t="s">
        <v>431</v>
      </c>
      <c r="BA114" s="771"/>
      <c r="BB114" s="771"/>
      <c r="BC114" s="771"/>
      <c r="BD114" s="771"/>
      <c r="BE114" s="771"/>
      <c r="BF114" s="771"/>
      <c r="BG114" s="771"/>
      <c r="BH114" s="771"/>
      <c r="BI114" s="771"/>
      <c r="BJ114" s="771"/>
      <c r="BK114" s="771"/>
      <c r="BL114" s="771"/>
      <c r="BM114" s="771"/>
      <c r="BN114" s="771"/>
      <c r="BO114" s="771"/>
      <c r="BP114" s="772"/>
      <c r="BQ114" s="837">
        <v>187413874</v>
      </c>
      <c r="BR114" s="838"/>
      <c r="BS114" s="838"/>
      <c r="BT114" s="838"/>
      <c r="BU114" s="838"/>
      <c r="BV114" s="838">
        <v>168890045</v>
      </c>
      <c r="BW114" s="838"/>
      <c r="BX114" s="838"/>
      <c r="BY114" s="838"/>
      <c r="BZ114" s="838"/>
      <c r="CA114" s="838">
        <v>165701407</v>
      </c>
      <c r="CB114" s="838"/>
      <c r="CC114" s="838"/>
      <c r="CD114" s="838"/>
      <c r="CE114" s="838"/>
      <c r="CF114" s="902">
        <v>35.200000000000003</v>
      </c>
      <c r="CG114" s="903"/>
      <c r="CH114" s="903"/>
      <c r="CI114" s="903"/>
      <c r="CJ114" s="903"/>
      <c r="CK114" s="957"/>
      <c r="CL114" s="842"/>
      <c r="CM114" s="845" t="s">
        <v>432</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37">
        <v>78746</v>
      </c>
      <c r="DH114" s="838"/>
      <c r="DI114" s="838"/>
      <c r="DJ114" s="838"/>
      <c r="DK114" s="838"/>
      <c r="DL114" s="838">
        <v>40455</v>
      </c>
      <c r="DM114" s="838"/>
      <c r="DN114" s="838"/>
      <c r="DO114" s="838"/>
      <c r="DP114" s="838"/>
      <c r="DQ114" s="838">
        <v>20439</v>
      </c>
      <c r="DR114" s="838"/>
      <c r="DS114" s="838"/>
      <c r="DT114" s="838"/>
      <c r="DU114" s="838"/>
      <c r="DV114" s="815">
        <v>0</v>
      </c>
      <c r="DW114" s="815"/>
      <c r="DX114" s="815"/>
      <c r="DY114" s="815"/>
      <c r="DZ114" s="816"/>
    </row>
    <row r="115" spans="1:130" s="233" customFormat="1" ht="26.25" customHeight="1" x14ac:dyDescent="0.2">
      <c r="A115" s="944"/>
      <c r="B115" s="945"/>
      <c r="C115" s="771" t="s">
        <v>433</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800">
        <v>527388</v>
      </c>
      <c r="AB115" s="801"/>
      <c r="AC115" s="801"/>
      <c r="AD115" s="801"/>
      <c r="AE115" s="802"/>
      <c r="AF115" s="803">
        <v>628917</v>
      </c>
      <c r="AG115" s="801"/>
      <c r="AH115" s="801"/>
      <c r="AI115" s="801"/>
      <c r="AJ115" s="802"/>
      <c r="AK115" s="803">
        <v>392794</v>
      </c>
      <c r="AL115" s="801"/>
      <c r="AM115" s="801"/>
      <c r="AN115" s="801"/>
      <c r="AO115" s="802"/>
      <c r="AP115" s="848">
        <v>0.1</v>
      </c>
      <c r="AQ115" s="849"/>
      <c r="AR115" s="849"/>
      <c r="AS115" s="849"/>
      <c r="AT115" s="850"/>
      <c r="AU115" s="962"/>
      <c r="AV115" s="963"/>
      <c r="AW115" s="963"/>
      <c r="AX115" s="963"/>
      <c r="AY115" s="963"/>
      <c r="AZ115" s="836" t="s">
        <v>434</v>
      </c>
      <c r="BA115" s="771"/>
      <c r="BB115" s="771"/>
      <c r="BC115" s="771"/>
      <c r="BD115" s="771"/>
      <c r="BE115" s="771"/>
      <c r="BF115" s="771"/>
      <c r="BG115" s="771"/>
      <c r="BH115" s="771"/>
      <c r="BI115" s="771"/>
      <c r="BJ115" s="771"/>
      <c r="BK115" s="771"/>
      <c r="BL115" s="771"/>
      <c r="BM115" s="771"/>
      <c r="BN115" s="771"/>
      <c r="BO115" s="771"/>
      <c r="BP115" s="772"/>
      <c r="BQ115" s="837">
        <v>5155514</v>
      </c>
      <c r="BR115" s="838"/>
      <c r="BS115" s="838"/>
      <c r="BT115" s="838"/>
      <c r="BU115" s="838"/>
      <c r="BV115" s="838">
        <v>4872126</v>
      </c>
      <c r="BW115" s="838"/>
      <c r="BX115" s="838"/>
      <c r="BY115" s="838"/>
      <c r="BZ115" s="838"/>
      <c r="CA115" s="838">
        <v>1839421</v>
      </c>
      <c r="CB115" s="838"/>
      <c r="CC115" s="838"/>
      <c r="CD115" s="838"/>
      <c r="CE115" s="838"/>
      <c r="CF115" s="902">
        <v>0.4</v>
      </c>
      <c r="CG115" s="903"/>
      <c r="CH115" s="903"/>
      <c r="CI115" s="903"/>
      <c r="CJ115" s="903"/>
      <c r="CK115" s="957"/>
      <c r="CL115" s="842"/>
      <c r="CM115" s="836" t="s">
        <v>435</v>
      </c>
      <c r="CN115" s="941"/>
      <c r="CO115" s="941"/>
      <c r="CP115" s="941"/>
      <c r="CQ115" s="941"/>
      <c r="CR115" s="941"/>
      <c r="CS115" s="941"/>
      <c r="CT115" s="941"/>
      <c r="CU115" s="941"/>
      <c r="CV115" s="941"/>
      <c r="CW115" s="941"/>
      <c r="CX115" s="941"/>
      <c r="CY115" s="941"/>
      <c r="CZ115" s="941"/>
      <c r="DA115" s="941"/>
      <c r="DB115" s="941"/>
      <c r="DC115" s="941"/>
      <c r="DD115" s="941"/>
      <c r="DE115" s="941"/>
      <c r="DF115" s="772"/>
      <c r="DG115" s="837">
        <v>783458</v>
      </c>
      <c r="DH115" s="838"/>
      <c r="DI115" s="838"/>
      <c r="DJ115" s="838"/>
      <c r="DK115" s="838"/>
      <c r="DL115" s="838">
        <v>559095</v>
      </c>
      <c r="DM115" s="838"/>
      <c r="DN115" s="838"/>
      <c r="DO115" s="838"/>
      <c r="DP115" s="838"/>
      <c r="DQ115" s="838">
        <v>1079571</v>
      </c>
      <c r="DR115" s="838"/>
      <c r="DS115" s="838"/>
      <c r="DT115" s="838"/>
      <c r="DU115" s="838"/>
      <c r="DV115" s="815">
        <v>0.2</v>
      </c>
      <c r="DW115" s="815"/>
      <c r="DX115" s="815"/>
      <c r="DY115" s="815"/>
      <c r="DZ115" s="816"/>
    </row>
    <row r="116" spans="1:130" s="233" customFormat="1" ht="26.25" customHeight="1" x14ac:dyDescent="0.2">
      <c r="A116" s="946"/>
      <c r="B116" s="947"/>
      <c r="C116" s="907" t="s">
        <v>436</v>
      </c>
      <c r="D116" s="907"/>
      <c r="E116" s="907"/>
      <c r="F116" s="907"/>
      <c r="G116" s="907"/>
      <c r="H116" s="907"/>
      <c r="I116" s="907"/>
      <c r="J116" s="907"/>
      <c r="K116" s="907"/>
      <c r="L116" s="907"/>
      <c r="M116" s="907"/>
      <c r="N116" s="907"/>
      <c r="O116" s="907"/>
      <c r="P116" s="907"/>
      <c r="Q116" s="907"/>
      <c r="R116" s="907"/>
      <c r="S116" s="907"/>
      <c r="T116" s="907"/>
      <c r="U116" s="907"/>
      <c r="V116" s="907"/>
      <c r="W116" s="907"/>
      <c r="X116" s="907"/>
      <c r="Y116" s="907"/>
      <c r="Z116" s="908"/>
      <c r="AA116" s="800" t="s">
        <v>418</v>
      </c>
      <c r="AB116" s="801"/>
      <c r="AC116" s="801"/>
      <c r="AD116" s="801"/>
      <c r="AE116" s="802"/>
      <c r="AF116" s="803" t="s">
        <v>366</v>
      </c>
      <c r="AG116" s="801"/>
      <c r="AH116" s="801"/>
      <c r="AI116" s="801"/>
      <c r="AJ116" s="802"/>
      <c r="AK116" s="803" t="s">
        <v>418</v>
      </c>
      <c r="AL116" s="801"/>
      <c r="AM116" s="801"/>
      <c r="AN116" s="801"/>
      <c r="AO116" s="802"/>
      <c r="AP116" s="848" t="s">
        <v>118</v>
      </c>
      <c r="AQ116" s="849"/>
      <c r="AR116" s="849"/>
      <c r="AS116" s="849"/>
      <c r="AT116" s="850"/>
      <c r="AU116" s="962"/>
      <c r="AV116" s="963"/>
      <c r="AW116" s="963"/>
      <c r="AX116" s="963"/>
      <c r="AY116" s="963"/>
      <c r="AZ116" s="890" t="s">
        <v>437</v>
      </c>
      <c r="BA116" s="891"/>
      <c r="BB116" s="891"/>
      <c r="BC116" s="891"/>
      <c r="BD116" s="891"/>
      <c r="BE116" s="891"/>
      <c r="BF116" s="891"/>
      <c r="BG116" s="891"/>
      <c r="BH116" s="891"/>
      <c r="BI116" s="891"/>
      <c r="BJ116" s="891"/>
      <c r="BK116" s="891"/>
      <c r="BL116" s="891"/>
      <c r="BM116" s="891"/>
      <c r="BN116" s="891"/>
      <c r="BO116" s="891"/>
      <c r="BP116" s="892"/>
      <c r="BQ116" s="837" t="s">
        <v>430</v>
      </c>
      <c r="BR116" s="838"/>
      <c r="BS116" s="838"/>
      <c r="BT116" s="838"/>
      <c r="BU116" s="838"/>
      <c r="BV116" s="838" t="s">
        <v>118</v>
      </c>
      <c r="BW116" s="838"/>
      <c r="BX116" s="838"/>
      <c r="BY116" s="838"/>
      <c r="BZ116" s="838"/>
      <c r="CA116" s="838" t="s">
        <v>418</v>
      </c>
      <c r="CB116" s="838"/>
      <c r="CC116" s="838"/>
      <c r="CD116" s="838"/>
      <c r="CE116" s="838"/>
      <c r="CF116" s="902" t="s">
        <v>366</v>
      </c>
      <c r="CG116" s="903"/>
      <c r="CH116" s="903"/>
      <c r="CI116" s="903"/>
      <c r="CJ116" s="903"/>
      <c r="CK116" s="957"/>
      <c r="CL116" s="842"/>
      <c r="CM116" s="845" t="s">
        <v>438</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37" t="s">
        <v>418</v>
      </c>
      <c r="DH116" s="838"/>
      <c r="DI116" s="838"/>
      <c r="DJ116" s="838"/>
      <c r="DK116" s="838"/>
      <c r="DL116" s="838" t="s">
        <v>366</v>
      </c>
      <c r="DM116" s="838"/>
      <c r="DN116" s="838"/>
      <c r="DO116" s="838"/>
      <c r="DP116" s="838"/>
      <c r="DQ116" s="838" t="s">
        <v>366</v>
      </c>
      <c r="DR116" s="838"/>
      <c r="DS116" s="838"/>
      <c r="DT116" s="838"/>
      <c r="DU116" s="838"/>
      <c r="DV116" s="815" t="s">
        <v>118</v>
      </c>
      <c r="DW116" s="815"/>
      <c r="DX116" s="815"/>
      <c r="DY116" s="815"/>
      <c r="DZ116" s="816"/>
    </row>
    <row r="117" spans="1:130" s="233" customFormat="1" ht="26.25" customHeight="1" x14ac:dyDescent="0.2">
      <c r="A117" s="927" t="s">
        <v>151</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4" t="s">
        <v>439</v>
      </c>
      <c r="Z117" s="929"/>
      <c r="AA117" s="934">
        <v>172854142</v>
      </c>
      <c r="AB117" s="935"/>
      <c r="AC117" s="935"/>
      <c r="AD117" s="935"/>
      <c r="AE117" s="936"/>
      <c r="AF117" s="937">
        <v>160138034</v>
      </c>
      <c r="AG117" s="935"/>
      <c r="AH117" s="935"/>
      <c r="AI117" s="935"/>
      <c r="AJ117" s="936"/>
      <c r="AK117" s="937">
        <v>164475925</v>
      </c>
      <c r="AL117" s="935"/>
      <c r="AM117" s="935"/>
      <c r="AN117" s="935"/>
      <c r="AO117" s="936"/>
      <c r="AP117" s="938"/>
      <c r="AQ117" s="939"/>
      <c r="AR117" s="939"/>
      <c r="AS117" s="939"/>
      <c r="AT117" s="940"/>
      <c r="AU117" s="962"/>
      <c r="AV117" s="963"/>
      <c r="AW117" s="963"/>
      <c r="AX117" s="963"/>
      <c r="AY117" s="963"/>
      <c r="AZ117" s="836" t="s">
        <v>440</v>
      </c>
      <c r="BA117" s="771"/>
      <c r="BB117" s="771"/>
      <c r="BC117" s="771"/>
      <c r="BD117" s="771"/>
      <c r="BE117" s="771"/>
      <c r="BF117" s="771"/>
      <c r="BG117" s="771"/>
      <c r="BH117" s="771"/>
      <c r="BI117" s="771"/>
      <c r="BJ117" s="771"/>
      <c r="BK117" s="771"/>
      <c r="BL117" s="771"/>
      <c r="BM117" s="771"/>
      <c r="BN117" s="771"/>
      <c r="BO117" s="771"/>
      <c r="BP117" s="772"/>
      <c r="BQ117" s="837" t="s">
        <v>366</v>
      </c>
      <c r="BR117" s="838"/>
      <c r="BS117" s="838"/>
      <c r="BT117" s="838"/>
      <c r="BU117" s="838"/>
      <c r="BV117" s="838" t="s">
        <v>118</v>
      </c>
      <c r="BW117" s="838"/>
      <c r="BX117" s="838"/>
      <c r="BY117" s="838"/>
      <c r="BZ117" s="838"/>
      <c r="CA117" s="838" t="s">
        <v>366</v>
      </c>
      <c r="CB117" s="838"/>
      <c r="CC117" s="838"/>
      <c r="CD117" s="838"/>
      <c r="CE117" s="838"/>
      <c r="CF117" s="902" t="s">
        <v>118</v>
      </c>
      <c r="CG117" s="903"/>
      <c r="CH117" s="903"/>
      <c r="CI117" s="903"/>
      <c r="CJ117" s="903"/>
      <c r="CK117" s="957"/>
      <c r="CL117" s="842"/>
      <c r="CM117" s="845" t="s">
        <v>441</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37" t="s">
        <v>118</v>
      </c>
      <c r="DH117" s="838"/>
      <c r="DI117" s="838"/>
      <c r="DJ117" s="838"/>
      <c r="DK117" s="838"/>
      <c r="DL117" s="838" t="s">
        <v>118</v>
      </c>
      <c r="DM117" s="838"/>
      <c r="DN117" s="838"/>
      <c r="DO117" s="838"/>
      <c r="DP117" s="838"/>
      <c r="DQ117" s="838" t="s">
        <v>118</v>
      </c>
      <c r="DR117" s="838"/>
      <c r="DS117" s="838"/>
      <c r="DT117" s="838"/>
      <c r="DU117" s="838"/>
      <c r="DV117" s="815" t="s">
        <v>118</v>
      </c>
      <c r="DW117" s="815"/>
      <c r="DX117" s="815"/>
      <c r="DY117" s="815"/>
      <c r="DZ117" s="816"/>
    </row>
    <row r="118" spans="1:130" s="233" customFormat="1" ht="26.25" customHeight="1" x14ac:dyDescent="0.2">
      <c r="A118" s="927" t="s">
        <v>413</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411</v>
      </c>
      <c r="AB118" s="928"/>
      <c r="AC118" s="928"/>
      <c r="AD118" s="928"/>
      <c r="AE118" s="929"/>
      <c r="AF118" s="930" t="s">
        <v>304</v>
      </c>
      <c r="AG118" s="928"/>
      <c r="AH118" s="928"/>
      <c r="AI118" s="928"/>
      <c r="AJ118" s="929"/>
      <c r="AK118" s="930" t="s">
        <v>303</v>
      </c>
      <c r="AL118" s="928"/>
      <c r="AM118" s="928"/>
      <c r="AN118" s="928"/>
      <c r="AO118" s="929"/>
      <c r="AP118" s="931" t="s">
        <v>412</v>
      </c>
      <c r="AQ118" s="932"/>
      <c r="AR118" s="932"/>
      <c r="AS118" s="932"/>
      <c r="AT118" s="933"/>
      <c r="AU118" s="962"/>
      <c r="AV118" s="963"/>
      <c r="AW118" s="963"/>
      <c r="AX118" s="963"/>
      <c r="AY118" s="963"/>
      <c r="AZ118" s="906" t="s">
        <v>442</v>
      </c>
      <c r="BA118" s="907"/>
      <c r="BB118" s="907"/>
      <c r="BC118" s="907"/>
      <c r="BD118" s="907"/>
      <c r="BE118" s="907"/>
      <c r="BF118" s="907"/>
      <c r="BG118" s="907"/>
      <c r="BH118" s="907"/>
      <c r="BI118" s="907"/>
      <c r="BJ118" s="907"/>
      <c r="BK118" s="907"/>
      <c r="BL118" s="907"/>
      <c r="BM118" s="907"/>
      <c r="BN118" s="907"/>
      <c r="BO118" s="907"/>
      <c r="BP118" s="908"/>
      <c r="BQ118" s="889" t="s">
        <v>118</v>
      </c>
      <c r="BR118" s="869"/>
      <c r="BS118" s="869"/>
      <c r="BT118" s="869"/>
      <c r="BU118" s="869"/>
      <c r="BV118" s="869" t="s">
        <v>366</v>
      </c>
      <c r="BW118" s="869"/>
      <c r="BX118" s="869"/>
      <c r="BY118" s="869"/>
      <c r="BZ118" s="869"/>
      <c r="CA118" s="869" t="s">
        <v>366</v>
      </c>
      <c r="CB118" s="869"/>
      <c r="CC118" s="869"/>
      <c r="CD118" s="869"/>
      <c r="CE118" s="869"/>
      <c r="CF118" s="902" t="s">
        <v>366</v>
      </c>
      <c r="CG118" s="903"/>
      <c r="CH118" s="903"/>
      <c r="CI118" s="903"/>
      <c r="CJ118" s="903"/>
      <c r="CK118" s="957"/>
      <c r="CL118" s="842"/>
      <c r="CM118" s="845" t="s">
        <v>443</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37" t="s">
        <v>366</v>
      </c>
      <c r="DH118" s="838"/>
      <c r="DI118" s="838"/>
      <c r="DJ118" s="838"/>
      <c r="DK118" s="838"/>
      <c r="DL118" s="838" t="s">
        <v>366</v>
      </c>
      <c r="DM118" s="838"/>
      <c r="DN118" s="838"/>
      <c r="DO118" s="838"/>
      <c r="DP118" s="838"/>
      <c r="DQ118" s="838" t="s">
        <v>366</v>
      </c>
      <c r="DR118" s="838"/>
      <c r="DS118" s="838"/>
      <c r="DT118" s="838"/>
      <c r="DU118" s="838"/>
      <c r="DV118" s="815" t="s">
        <v>118</v>
      </c>
      <c r="DW118" s="815"/>
      <c r="DX118" s="815"/>
      <c r="DY118" s="815"/>
      <c r="DZ118" s="816"/>
    </row>
    <row r="119" spans="1:130" s="233" customFormat="1" ht="26.25" customHeight="1" x14ac:dyDescent="0.2">
      <c r="A119" s="839" t="s">
        <v>416</v>
      </c>
      <c r="B119" s="840"/>
      <c r="C119" s="917" t="s">
        <v>417</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920">
        <v>16720</v>
      </c>
      <c r="AB119" s="921"/>
      <c r="AC119" s="921"/>
      <c r="AD119" s="921"/>
      <c r="AE119" s="922"/>
      <c r="AF119" s="923">
        <v>16789</v>
      </c>
      <c r="AG119" s="921"/>
      <c r="AH119" s="921"/>
      <c r="AI119" s="921"/>
      <c r="AJ119" s="922"/>
      <c r="AK119" s="923">
        <v>171218</v>
      </c>
      <c r="AL119" s="921"/>
      <c r="AM119" s="921"/>
      <c r="AN119" s="921"/>
      <c r="AO119" s="922"/>
      <c r="AP119" s="924">
        <v>0</v>
      </c>
      <c r="AQ119" s="925"/>
      <c r="AR119" s="925"/>
      <c r="AS119" s="925"/>
      <c r="AT119" s="926"/>
      <c r="AU119" s="964"/>
      <c r="AV119" s="965"/>
      <c r="AW119" s="965"/>
      <c r="AX119" s="965"/>
      <c r="AY119" s="965"/>
      <c r="AZ119" s="264" t="s">
        <v>151</v>
      </c>
      <c r="BA119" s="264"/>
      <c r="BB119" s="264"/>
      <c r="BC119" s="264"/>
      <c r="BD119" s="264"/>
      <c r="BE119" s="264"/>
      <c r="BF119" s="264"/>
      <c r="BG119" s="264"/>
      <c r="BH119" s="264"/>
      <c r="BI119" s="264"/>
      <c r="BJ119" s="264"/>
      <c r="BK119" s="264"/>
      <c r="BL119" s="264"/>
      <c r="BM119" s="264"/>
      <c r="BN119" s="264"/>
      <c r="BO119" s="904" t="s">
        <v>444</v>
      </c>
      <c r="BP119" s="905"/>
      <c r="BQ119" s="889">
        <v>2565953409</v>
      </c>
      <c r="BR119" s="869"/>
      <c r="BS119" s="869"/>
      <c r="BT119" s="869"/>
      <c r="BU119" s="869"/>
      <c r="BV119" s="869">
        <v>2554164843</v>
      </c>
      <c r="BW119" s="869"/>
      <c r="BX119" s="869"/>
      <c r="BY119" s="869"/>
      <c r="BZ119" s="869"/>
      <c r="CA119" s="869">
        <v>2567897736</v>
      </c>
      <c r="CB119" s="869"/>
      <c r="CC119" s="869"/>
      <c r="CD119" s="869"/>
      <c r="CE119" s="869"/>
      <c r="CF119" s="767"/>
      <c r="CG119" s="768"/>
      <c r="CH119" s="768"/>
      <c r="CI119" s="768"/>
      <c r="CJ119" s="858"/>
      <c r="CK119" s="958"/>
      <c r="CL119" s="844"/>
      <c r="CM119" s="862" t="s">
        <v>445</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837">
        <v>717432</v>
      </c>
      <c r="DH119" s="838"/>
      <c r="DI119" s="838"/>
      <c r="DJ119" s="838"/>
      <c r="DK119" s="838"/>
      <c r="DL119" s="838">
        <v>627690</v>
      </c>
      <c r="DM119" s="838"/>
      <c r="DN119" s="838"/>
      <c r="DO119" s="838"/>
      <c r="DP119" s="838"/>
      <c r="DQ119" s="838">
        <v>567279</v>
      </c>
      <c r="DR119" s="838"/>
      <c r="DS119" s="838"/>
      <c r="DT119" s="838"/>
      <c r="DU119" s="838"/>
      <c r="DV119" s="815">
        <v>0.1</v>
      </c>
      <c r="DW119" s="815"/>
      <c r="DX119" s="815"/>
      <c r="DY119" s="815"/>
      <c r="DZ119" s="816"/>
    </row>
    <row r="120" spans="1:130" s="233" customFormat="1" ht="26.25" customHeight="1" x14ac:dyDescent="0.2">
      <c r="A120" s="841"/>
      <c r="B120" s="842"/>
      <c r="C120" s="845" t="s">
        <v>421</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t="s">
        <v>366</v>
      </c>
      <c r="AB120" s="801"/>
      <c r="AC120" s="801"/>
      <c r="AD120" s="801"/>
      <c r="AE120" s="802"/>
      <c r="AF120" s="803" t="s">
        <v>118</v>
      </c>
      <c r="AG120" s="801"/>
      <c r="AH120" s="801"/>
      <c r="AI120" s="801"/>
      <c r="AJ120" s="802"/>
      <c r="AK120" s="803" t="s">
        <v>366</v>
      </c>
      <c r="AL120" s="801"/>
      <c r="AM120" s="801"/>
      <c r="AN120" s="801"/>
      <c r="AO120" s="802"/>
      <c r="AP120" s="848" t="s">
        <v>366</v>
      </c>
      <c r="AQ120" s="849"/>
      <c r="AR120" s="849"/>
      <c r="AS120" s="849"/>
      <c r="AT120" s="850"/>
      <c r="AU120" s="909" t="s">
        <v>446</v>
      </c>
      <c r="AV120" s="910"/>
      <c r="AW120" s="910"/>
      <c r="AX120" s="910"/>
      <c r="AY120" s="911"/>
      <c r="AZ120" s="883" t="s">
        <v>447</v>
      </c>
      <c r="BA120" s="829"/>
      <c r="BB120" s="829"/>
      <c r="BC120" s="829"/>
      <c r="BD120" s="829"/>
      <c r="BE120" s="829"/>
      <c r="BF120" s="829"/>
      <c r="BG120" s="829"/>
      <c r="BH120" s="829"/>
      <c r="BI120" s="829"/>
      <c r="BJ120" s="829"/>
      <c r="BK120" s="829"/>
      <c r="BL120" s="829"/>
      <c r="BM120" s="829"/>
      <c r="BN120" s="829"/>
      <c r="BO120" s="829"/>
      <c r="BP120" s="830"/>
      <c r="BQ120" s="884">
        <v>337466670</v>
      </c>
      <c r="BR120" s="866"/>
      <c r="BS120" s="866"/>
      <c r="BT120" s="866"/>
      <c r="BU120" s="866"/>
      <c r="BV120" s="866">
        <v>357945308</v>
      </c>
      <c r="BW120" s="866"/>
      <c r="BX120" s="866"/>
      <c r="BY120" s="866"/>
      <c r="BZ120" s="866"/>
      <c r="CA120" s="866">
        <v>369804230</v>
      </c>
      <c r="CB120" s="866"/>
      <c r="CC120" s="866"/>
      <c r="CD120" s="866"/>
      <c r="CE120" s="866"/>
      <c r="CF120" s="893">
        <v>78.599999999999994</v>
      </c>
      <c r="CG120" s="894"/>
      <c r="CH120" s="894"/>
      <c r="CI120" s="894"/>
      <c r="CJ120" s="894"/>
      <c r="CK120" s="895" t="s">
        <v>448</v>
      </c>
      <c r="CL120" s="875"/>
      <c r="CM120" s="875"/>
      <c r="CN120" s="875"/>
      <c r="CO120" s="876"/>
      <c r="CP120" s="899" t="s">
        <v>449</v>
      </c>
      <c r="CQ120" s="900"/>
      <c r="CR120" s="900"/>
      <c r="CS120" s="900"/>
      <c r="CT120" s="900"/>
      <c r="CU120" s="900"/>
      <c r="CV120" s="900"/>
      <c r="CW120" s="900"/>
      <c r="CX120" s="900"/>
      <c r="CY120" s="900"/>
      <c r="CZ120" s="900"/>
      <c r="DA120" s="900"/>
      <c r="DB120" s="900"/>
      <c r="DC120" s="900"/>
      <c r="DD120" s="900"/>
      <c r="DE120" s="900"/>
      <c r="DF120" s="901"/>
      <c r="DG120" s="884">
        <v>21345334</v>
      </c>
      <c r="DH120" s="866"/>
      <c r="DI120" s="866"/>
      <c r="DJ120" s="866"/>
      <c r="DK120" s="866"/>
      <c r="DL120" s="866">
        <v>17674564</v>
      </c>
      <c r="DM120" s="866"/>
      <c r="DN120" s="866"/>
      <c r="DO120" s="866"/>
      <c r="DP120" s="866"/>
      <c r="DQ120" s="866">
        <v>15496878</v>
      </c>
      <c r="DR120" s="866"/>
      <c r="DS120" s="866"/>
      <c r="DT120" s="866"/>
      <c r="DU120" s="866"/>
      <c r="DV120" s="867">
        <v>3.3</v>
      </c>
      <c r="DW120" s="867"/>
      <c r="DX120" s="867"/>
      <c r="DY120" s="867"/>
      <c r="DZ120" s="868"/>
    </row>
    <row r="121" spans="1:130" s="233" customFormat="1" ht="26.25" customHeight="1" x14ac:dyDescent="0.2">
      <c r="A121" s="841"/>
      <c r="B121" s="842"/>
      <c r="C121" s="890" t="s">
        <v>450</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00" t="s">
        <v>366</v>
      </c>
      <c r="AB121" s="801"/>
      <c r="AC121" s="801"/>
      <c r="AD121" s="801"/>
      <c r="AE121" s="802"/>
      <c r="AF121" s="803" t="s">
        <v>366</v>
      </c>
      <c r="AG121" s="801"/>
      <c r="AH121" s="801"/>
      <c r="AI121" s="801"/>
      <c r="AJ121" s="802"/>
      <c r="AK121" s="803" t="s">
        <v>366</v>
      </c>
      <c r="AL121" s="801"/>
      <c r="AM121" s="801"/>
      <c r="AN121" s="801"/>
      <c r="AO121" s="802"/>
      <c r="AP121" s="848" t="s">
        <v>366</v>
      </c>
      <c r="AQ121" s="849"/>
      <c r="AR121" s="849"/>
      <c r="AS121" s="849"/>
      <c r="AT121" s="850"/>
      <c r="AU121" s="912"/>
      <c r="AV121" s="913"/>
      <c r="AW121" s="913"/>
      <c r="AX121" s="913"/>
      <c r="AY121" s="914"/>
      <c r="AZ121" s="836" t="s">
        <v>451</v>
      </c>
      <c r="BA121" s="771"/>
      <c r="BB121" s="771"/>
      <c r="BC121" s="771"/>
      <c r="BD121" s="771"/>
      <c r="BE121" s="771"/>
      <c r="BF121" s="771"/>
      <c r="BG121" s="771"/>
      <c r="BH121" s="771"/>
      <c r="BI121" s="771"/>
      <c r="BJ121" s="771"/>
      <c r="BK121" s="771"/>
      <c r="BL121" s="771"/>
      <c r="BM121" s="771"/>
      <c r="BN121" s="771"/>
      <c r="BO121" s="771"/>
      <c r="BP121" s="772"/>
      <c r="BQ121" s="837">
        <v>23275696</v>
      </c>
      <c r="BR121" s="838"/>
      <c r="BS121" s="838"/>
      <c r="BT121" s="838"/>
      <c r="BU121" s="838"/>
      <c r="BV121" s="838">
        <v>29011829</v>
      </c>
      <c r="BW121" s="838"/>
      <c r="BX121" s="838"/>
      <c r="BY121" s="838"/>
      <c r="BZ121" s="838"/>
      <c r="CA121" s="838">
        <v>27764548</v>
      </c>
      <c r="CB121" s="838"/>
      <c r="CC121" s="838"/>
      <c r="CD121" s="838"/>
      <c r="CE121" s="838"/>
      <c r="CF121" s="902">
        <v>5.9</v>
      </c>
      <c r="CG121" s="903"/>
      <c r="CH121" s="903"/>
      <c r="CI121" s="903"/>
      <c r="CJ121" s="903"/>
      <c r="CK121" s="896"/>
      <c r="CL121" s="878"/>
      <c r="CM121" s="878"/>
      <c r="CN121" s="878"/>
      <c r="CO121" s="879"/>
      <c r="CP121" s="859" t="s">
        <v>452</v>
      </c>
      <c r="CQ121" s="860"/>
      <c r="CR121" s="860"/>
      <c r="CS121" s="860"/>
      <c r="CT121" s="860"/>
      <c r="CU121" s="860"/>
      <c r="CV121" s="860"/>
      <c r="CW121" s="860"/>
      <c r="CX121" s="860"/>
      <c r="CY121" s="860"/>
      <c r="CZ121" s="860"/>
      <c r="DA121" s="860"/>
      <c r="DB121" s="860"/>
      <c r="DC121" s="860"/>
      <c r="DD121" s="860"/>
      <c r="DE121" s="860"/>
      <c r="DF121" s="861"/>
      <c r="DG121" s="837" t="s">
        <v>366</v>
      </c>
      <c r="DH121" s="838"/>
      <c r="DI121" s="838"/>
      <c r="DJ121" s="838"/>
      <c r="DK121" s="838"/>
      <c r="DL121" s="838" t="s">
        <v>366</v>
      </c>
      <c r="DM121" s="838"/>
      <c r="DN121" s="838"/>
      <c r="DO121" s="838"/>
      <c r="DP121" s="838"/>
      <c r="DQ121" s="838">
        <v>14798992</v>
      </c>
      <c r="DR121" s="838"/>
      <c r="DS121" s="838"/>
      <c r="DT121" s="838"/>
      <c r="DU121" s="838"/>
      <c r="DV121" s="815">
        <v>3.1</v>
      </c>
      <c r="DW121" s="815"/>
      <c r="DX121" s="815"/>
      <c r="DY121" s="815"/>
      <c r="DZ121" s="816"/>
    </row>
    <row r="122" spans="1:130" s="233" customFormat="1" ht="26.25" customHeight="1" x14ac:dyDescent="0.2">
      <c r="A122" s="841"/>
      <c r="B122" s="842"/>
      <c r="C122" s="845" t="s">
        <v>432</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v>82690</v>
      </c>
      <c r="AB122" s="801"/>
      <c r="AC122" s="801"/>
      <c r="AD122" s="801"/>
      <c r="AE122" s="802"/>
      <c r="AF122" s="803">
        <v>40712</v>
      </c>
      <c r="AG122" s="801"/>
      <c r="AH122" s="801"/>
      <c r="AI122" s="801"/>
      <c r="AJ122" s="802"/>
      <c r="AK122" s="803">
        <v>20761</v>
      </c>
      <c r="AL122" s="801"/>
      <c r="AM122" s="801"/>
      <c r="AN122" s="801"/>
      <c r="AO122" s="802"/>
      <c r="AP122" s="848">
        <v>0</v>
      </c>
      <c r="AQ122" s="849"/>
      <c r="AR122" s="849"/>
      <c r="AS122" s="849"/>
      <c r="AT122" s="850"/>
      <c r="AU122" s="912"/>
      <c r="AV122" s="913"/>
      <c r="AW122" s="913"/>
      <c r="AX122" s="913"/>
      <c r="AY122" s="914"/>
      <c r="AZ122" s="906" t="s">
        <v>453</v>
      </c>
      <c r="BA122" s="907"/>
      <c r="BB122" s="907"/>
      <c r="BC122" s="907"/>
      <c r="BD122" s="907"/>
      <c r="BE122" s="907"/>
      <c r="BF122" s="907"/>
      <c r="BG122" s="907"/>
      <c r="BH122" s="907"/>
      <c r="BI122" s="907"/>
      <c r="BJ122" s="907"/>
      <c r="BK122" s="907"/>
      <c r="BL122" s="907"/>
      <c r="BM122" s="907"/>
      <c r="BN122" s="907"/>
      <c r="BO122" s="907"/>
      <c r="BP122" s="908"/>
      <c r="BQ122" s="889">
        <v>1120329852</v>
      </c>
      <c r="BR122" s="869"/>
      <c r="BS122" s="869"/>
      <c r="BT122" s="869"/>
      <c r="BU122" s="869"/>
      <c r="BV122" s="869">
        <v>1128578068</v>
      </c>
      <c r="BW122" s="869"/>
      <c r="BX122" s="869"/>
      <c r="BY122" s="869"/>
      <c r="BZ122" s="869"/>
      <c r="CA122" s="869">
        <v>1118298190</v>
      </c>
      <c r="CB122" s="869"/>
      <c r="CC122" s="869"/>
      <c r="CD122" s="869"/>
      <c r="CE122" s="869"/>
      <c r="CF122" s="870">
        <v>237.8</v>
      </c>
      <c r="CG122" s="871"/>
      <c r="CH122" s="871"/>
      <c r="CI122" s="871"/>
      <c r="CJ122" s="871"/>
      <c r="CK122" s="896"/>
      <c r="CL122" s="878"/>
      <c r="CM122" s="878"/>
      <c r="CN122" s="878"/>
      <c r="CO122" s="879"/>
      <c r="CP122" s="859" t="s">
        <v>454</v>
      </c>
      <c r="CQ122" s="860"/>
      <c r="CR122" s="860"/>
      <c r="CS122" s="860"/>
      <c r="CT122" s="860"/>
      <c r="CU122" s="860"/>
      <c r="CV122" s="860"/>
      <c r="CW122" s="860"/>
      <c r="CX122" s="860"/>
      <c r="CY122" s="860"/>
      <c r="CZ122" s="860"/>
      <c r="DA122" s="860"/>
      <c r="DB122" s="860"/>
      <c r="DC122" s="860"/>
      <c r="DD122" s="860"/>
      <c r="DE122" s="860"/>
      <c r="DF122" s="861"/>
      <c r="DG122" s="837">
        <v>10634639</v>
      </c>
      <c r="DH122" s="838"/>
      <c r="DI122" s="838"/>
      <c r="DJ122" s="838"/>
      <c r="DK122" s="838"/>
      <c r="DL122" s="838">
        <v>10724788</v>
      </c>
      <c r="DM122" s="838"/>
      <c r="DN122" s="838"/>
      <c r="DO122" s="838"/>
      <c r="DP122" s="838"/>
      <c r="DQ122" s="838">
        <v>10739950</v>
      </c>
      <c r="DR122" s="838"/>
      <c r="DS122" s="838"/>
      <c r="DT122" s="838"/>
      <c r="DU122" s="838"/>
      <c r="DV122" s="815">
        <v>2.2999999999999998</v>
      </c>
      <c r="DW122" s="815"/>
      <c r="DX122" s="815"/>
      <c r="DY122" s="815"/>
      <c r="DZ122" s="816"/>
    </row>
    <row r="123" spans="1:130" s="233" customFormat="1" ht="26.25" customHeight="1" x14ac:dyDescent="0.2">
      <c r="A123" s="841"/>
      <c r="B123" s="842"/>
      <c r="C123" s="845" t="s">
        <v>438</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118</v>
      </c>
      <c r="AB123" s="801"/>
      <c r="AC123" s="801"/>
      <c r="AD123" s="801"/>
      <c r="AE123" s="802"/>
      <c r="AF123" s="803" t="s">
        <v>118</v>
      </c>
      <c r="AG123" s="801"/>
      <c r="AH123" s="801"/>
      <c r="AI123" s="801"/>
      <c r="AJ123" s="802"/>
      <c r="AK123" s="803" t="s">
        <v>118</v>
      </c>
      <c r="AL123" s="801"/>
      <c r="AM123" s="801"/>
      <c r="AN123" s="801"/>
      <c r="AO123" s="802"/>
      <c r="AP123" s="848" t="s">
        <v>118</v>
      </c>
      <c r="AQ123" s="849"/>
      <c r="AR123" s="849"/>
      <c r="AS123" s="849"/>
      <c r="AT123" s="850"/>
      <c r="AU123" s="915"/>
      <c r="AV123" s="916"/>
      <c r="AW123" s="916"/>
      <c r="AX123" s="916"/>
      <c r="AY123" s="916"/>
      <c r="AZ123" s="264" t="s">
        <v>151</v>
      </c>
      <c r="BA123" s="264"/>
      <c r="BB123" s="264"/>
      <c r="BC123" s="264"/>
      <c r="BD123" s="264"/>
      <c r="BE123" s="264"/>
      <c r="BF123" s="264"/>
      <c r="BG123" s="264"/>
      <c r="BH123" s="264"/>
      <c r="BI123" s="264"/>
      <c r="BJ123" s="264"/>
      <c r="BK123" s="264"/>
      <c r="BL123" s="264"/>
      <c r="BM123" s="264"/>
      <c r="BN123" s="264"/>
      <c r="BO123" s="904" t="s">
        <v>455</v>
      </c>
      <c r="BP123" s="905"/>
      <c r="BQ123" s="856">
        <v>1481072218</v>
      </c>
      <c r="BR123" s="857"/>
      <c r="BS123" s="857"/>
      <c r="BT123" s="857"/>
      <c r="BU123" s="857"/>
      <c r="BV123" s="857">
        <v>1515535205</v>
      </c>
      <c r="BW123" s="857"/>
      <c r="BX123" s="857"/>
      <c r="BY123" s="857"/>
      <c r="BZ123" s="857"/>
      <c r="CA123" s="857">
        <v>1515866968</v>
      </c>
      <c r="CB123" s="857"/>
      <c r="CC123" s="857"/>
      <c r="CD123" s="857"/>
      <c r="CE123" s="857"/>
      <c r="CF123" s="767"/>
      <c r="CG123" s="768"/>
      <c r="CH123" s="768"/>
      <c r="CI123" s="768"/>
      <c r="CJ123" s="858"/>
      <c r="CK123" s="896"/>
      <c r="CL123" s="878"/>
      <c r="CM123" s="878"/>
      <c r="CN123" s="878"/>
      <c r="CO123" s="879"/>
      <c r="CP123" s="859" t="s">
        <v>456</v>
      </c>
      <c r="CQ123" s="860"/>
      <c r="CR123" s="860"/>
      <c r="CS123" s="860"/>
      <c r="CT123" s="860"/>
      <c r="CU123" s="860"/>
      <c r="CV123" s="860"/>
      <c r="CW123" s="860"/>
      <c r="CX123" s="860"/>
      <c r="CY123" s="860"/>
      <c r="CZ123" s="860"/>
      <c r="DA123" s="860"/>
      <c r="DB123" s="860"/>
      <c r="DC123" s="860"/>
      <c r="DD123" s="860"/>
      <c r="DE123" s="860"/>
      <c r="DF123" s="861"/>
      <c r="DG123" s="837">
        <v>5521272</v>
      </c>
      <c r="DH123" s="838"/>
      <c r="DI123" s="838"/>
      <c r="DJ123" s="838"/>
      <c r="DK123" s="838"/>
      <c r="DL123" s="838">
        <v>5027099</v>
      </c>
      <c r="DM123" s="838"/>
      <c r="DN123" s="838"/>
      <c r="DO123" s="838"/>
      <c r="DP123" s="838"/>
      <c r="DQ123" s="838">
        <v>7502542</v>
      </c>
      <c r="DR123" s="838"/>
      <c r="DS123" s="838"/>
      <c r="DT123" s="838"/>
      <c r="DU123" s="838"/>
      <c r="DV123" s="815">
        <v>1.6</v>
      </c>
      <c r="DW123" s="815"/>
      <c r="DX123" s="815"/>
      <c r="DY123" s="815"/>
      <c r="DZ123" s="816"/>
    </row>
    <row r="124" spans="1:130" s="233" customFormat="1" ht="26.25" customHeight="1" thickBot="1" x14ac:dyDescent="0.25">
      <c r="A124" s="841"/>
      <c r="B124" s="842"/>
      <c r="C124" s="845" t="s">
        <v>441</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366</v>
      </c>
      <c r="AB124" s="801"/>
      <c r="AC124" s="801"/>
      <c r="AD124" s="801"/>
      <c r="AE124" s="802"/>
      <c r="AF124" s="803" t="s">
        <v>366</v>
      </c>
      <c r="AG124" s="801"/>
      <c r="AH124" s="801"/>
      <c r="AI124" s="801"/>
      <c r="AJ124" s="802"/>
      <c r="AK124" s="803" t="s">
        <v>118</v>
      </c>
      <c r="AL124" s="801"/>
      <c r="AM124" s="801"/>
      <c r="AN124" s="801"/>
      <c r="AO124" s="802"/>
      <c r="AP124" s="848" t="s">
        <v>366</v>
      </c>
      <c r="AQ124" s="849"/>
      <c r="AR124" s="849"/>
      <c r="AS124" s="849"/>
      <c r="AT124" s="850"/>
      <c r="AU124" s="851" t="s">
        <v>457</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228.5</v>
      </c>
      <c r="BR124" s="855"/>
      <c r="BS124" s="855"/>
      <c r="BT124" s="855"/>
      <c r="BU124" s="855"/>
      <c r="BV124" s="855">
        <v>220.3</v>
      </c>
      <c r="BW124" s="855"/>
      <c r="BX124" s="855"/>
      <c r="BY124" s="855"/>
      <c r="BZ124" s="855"/>
      <c r="CA124" s="855">
        <v>223.7</v>
      </c>
      <c r="CB124" s="855"/>
      <c r="CC124" s="855"/>
      <c r="CD124" s="855"/>
      <c r="CE124" s="855"/>
      <c r="CF124" s="745"/>
      <c r="CG124" s="746"/>
      <c r="CH124" s="746"/>
      <c r="CI124" s="746"/>
      <c r="CJ124" s="885"/>
      <c r="CK124" s="897"/>
      <c r="CL124" s="897"/>
      <c r="CM124" s="897"/>
      <c r="CN124" s="897"/>
      <c r="CO124" s="898"/>
      <c r="CP124" s="886" t="s">
        <v>458</v>
      </c>
      <c r="CQ124" s="887"/>
      <c r="CR124" s="887"/>
      <c r="CS124" s="887"/>
      <c r="CT124" s="887"/>
      <c r="CU124" s="887"/>
      <c r="CV124" s="887"/>
      <c r="CW124" s="887"/>
      <c r="CX124" s="887"/>
      <c r="CY124" s="887"/>
      <c r="CZ124" s="887"/>
      <c r="DA124" s="887"/>
      <c r="DB124" s="887"/>
      <c r="DC124" s="887"/>
      <c r="DD124" s="887"/>
      <c r="DE124" s="887"/>
      <c r="DF124" s="888"/>
      <c r="DG124" s="889">
        <v>17611492</v>
      </c>
      <c r="DH124" s="869"/>
      <c r="DI124" s="869"/>
      <c r="DJ124" s="869"/>
      <c r="DK124" s="869"/>
      <c r="DL124" s="869">
        <v>16721589</v>
      </c>
      <c r="DM124" s="869"/>
      <c r="DN124" s="869"/>
      <c r="DO124" s="869"/>
      <c r="DP124" s="869"/>
      <c r="DQ124" s="869">
        <v>304551</v>
      </c>
      <c r="DR124" s="869"/>
      <c r="DS124" s="869"/>
      <c r="DT124" s="869"/>
      <c r="DU124" s="869"/>
      <c r="DV124" s="872">
        <v>0.1</v>
      </c>
      <c r="DW124" s="872"/>
      <c r="DX124" s="872"/>
      <c r="DY124" s="872"/>
      <c r="DZ124" s="873"/>
    </row>
    <row r="125" spans="1:130" s="233" customFormat="1" ht="26.25" customHeight="1" x14ac:dyDescent="0.2">
      <c r="A125" s="841"/>
      <c r="B125" s="842"/>
      <c r="C125" s="845" t="s">
        <v>443</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366</v>
      </c>
      <c r="AB125" s="801"/>
      <c r="AC125" s="801"/>
      <c r="AD125" s="801"/>
      <c r="AE125" s="802"/>
      <c r="AF125" s="803" t="s">
        <v>366</v>
      </c>
      <c r="AG125" s="801"/>
      <c r="AH125" s="801"/>
      <c r="AI125" s="801"/>
      <c r="AJ125" s="802"/>
      <c r="AK125" s="803" t="s">
        <v>366</v>
      </c>
      <c r="AL125" s="801"/>
      <c r="AM125" s="801"/>
      <c r="AN125" s="801"/>
      <c r="AO125" s="802"/>
      <c r="AP125" s="848" t="s">
        <v>118</v>
      </c>
      <c r="AQ125" s="849"/>
      <c r="AR125" s="849"/>
      <c r="AS125" s="849"/>
      <c r="AT125" s="850"/>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74" t="s">
        <v>459</v>
      </c>
      <c r="CL125" s="875"/>
      <c r="CM125" s="875"/>
      <c r="CN125" s="875"/>
      <c r="CO125" s="876"/>
      <c r="CP125" s="883" t="s">
        <v>460</v>
      </c>
      <c r="CQ125" s="829"/>
      <c r="CR125" s="829"/>
      <c r="CS125" s="829"/>
      <c r="CT125" s="829"/>
      <c r="CU125" s="829"/>
      <c r="CV125" s="829"/>
      <c r="CW125" s="829"/>
      <c r="CX125" s="829"/>
      <c r="CY125" s="829"/>
      <c r="CZ125" s="829"/>
      <c r="DA125" s="829"/>
      <c r="DB125" s="829"/>
      <c r="DC125" s="829"/>
      <c r="DD125" s="829"/>
      <c r="DE125" s="829"/>
      <c r="DF125" s="830"/>
      <c r="DG125" s="884" t="s">
        <v>118</v>
      </c>
      <c r="DH125" s="866"/>
      <c r="DI125" s="866"/>
      <c r="DJ125" s="866"/>
      <c r="DK125" s="866"/>
      <c r="DL125" s="866" t="s">
        <v>366</v>
      </c>
      <c r="DM125" s="866"/>
      <c r="DN125" s="866"/>
      <c r="DO125" s="866"/>
      <c r="DP125" s="866"/>
      <c r="DQ125" s="866" t="s">
        <v>118</v>
      </c>
      <c r="DR125" s="866"/>
      <c r="DS125" s="866"/>
      <c r="DT125" s="866"/>
      <c r="DU125" s="866"/>
      <c r="DV125" s="867" t="s">
        <v>366</v>
      </c>
      <c r="DW125" s="867"/>
      <c r="DX125" s="867"/>
      <c r="DY125" s="867"/>
      <c r="DZ125" s="868"/>
    </row>
    <row r="126" spans="1:130" s="233" customFormat="1" ht="26.25" customHeight="1" thickBot="1" x14ac:dyDescent="0.25">
      <c r="A126" s="841"/>
      <c r="B126" s="842"/>
      <c r="C126" s="845" t="s">
        <v>445</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v>353880</v>
      </c>
      <c r="AB126" s="801"/>
      <c r="AC126" s="801"/>
      <c r="AD126" s="801"/>
      <c r="AE126" s="802"/>
      <c r="AF126" s="803">
        <v>511658</v>
      </c>
      <c r="AG126" s="801"/>
      <c r="AH126" s="801"/>
      <c r="AI126" s="801"/>
      <c r="AJ126" s="802"/>
      <c r="AK126" s="803">
        <v>146980</v>
      </c>
      <c r="AL126" s="801"/>
      <c r="AM126" s="801"/>
      <c r="AN126" s="801"/>
      <c r="AO126" s="802"/>
      <c r="AP126" s="848">
        <v>0</v>
      </c>
      <c r="AQ126" s="849"/>
      <c r="AR126" s="849"/>
      <c r="AS126" s="849"/>
      <c r="AT126" s="850"/>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77"/>
      <c r="CL126" s="878"/>
      <c r="CM126" s="878"/>
      <c r="CN126" s="878"/>
      <c r="CO126" s="879"/>
      <c r="CP126" s="836" t="s">
        <v>461</v>
      </c>
      <c r="CQ126" s="771"/>
      <c r="CR126" s="771"/>
      <c r="CS126" s="771"/>
      <c r="CT126" s="771"/>
      <c r="CU126" s="771"/>
      <c r="CV126" s="771"/>
      <c r="CW126" s="771"/>
      <c r="CX126" s="771"/>
      <c r="CY126" s="771"/>
      <c r="CZ126" s="771"/>
      <c r="DA126" s="771"/>
      <c r="DB126" s="771"/>
      <c r="DC126" s="771"/>
      <c r="DD126" s="771"/>
      <c r="DE126" s="771"/>
      <c r="DF126" s="772"/>
      <c r="DG126" s="837" t="s">
        <v>366</v>
      </c>
      <c r="DH126" s="838"/>
      <c r="DI126" s="838"/>
      <c r="DJ126" s="838"/>
      <c r="DK126" s="838"/>
      <c r="DL126" s="838" t="s">
        <v>366</v>
      </c>
      <c r="DM126" s="838"/>
      <c r="DN126" s="838"/>
      <c r="DO126" s="838"/>
      <c r="DP126" s="838"/>
      <c r="DQ126" s="838" t="s">
        <v>118</v>
      </c>
      <c r="DR126" s="838"/>
      <c r="DS126" s="838"/>
      <c r="DT126" s="838"/>
      <c r="DU126" s="838"/>
      <c r="DV126" s="815" t="s">
        <v>118</v>
      </c>
      <c r="DW126" s="815"/>
      <c r="DX126" s="815"/>
      <c r="DY126" s="815"/>
      <c r="DZ126" s="816"/>
    </row>
    <row r="127" spans="1:130" s="233" customFormat="1" ht="26.25" customHeight="1" x14ac:dyDescent="0.2">
      <c r="A127" s="843"/>
      <c r="B127" s="844"/>
      <c r="C127" s="862" t="s">
        <v>462</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74098</v>
      </c>
      <c r="AB127" s="801"/>
      <c r="AC127" s="801"/>
      <c r="AD127" s="801"/>
      <c r="AE127" s="802"/>
      <c r="AF127" s="803">
        <v>59758</v>
      </c>
      <c r="AG127" s="801"/>
      <c r="AH127" s="801"/>
      <c r="AI127" s="801"/>
      <c r="AJ127" s="802"/>
      <c r="AK127" s="803">
        <v>53835</v>
      </c>
      <c r="AL127" s="801"/>
      <c r="AM127" s="801"/>
      <c r="AN127" s="801"/>
      <c r="AO127" s="802"/>
      <c r="AP127" s="848">
        <v>0</v>
      </c>
      <c r="AQ127" s="849"/>
      <c r="AR127" s="849"/>
      <c r="AS127" s="849"/>
      <c r="AT127" s="850"/>
      <c r="AU127" s="269"/>
      <c r="AV127" s="269"/>
      <c r="AW127" s="269"/>
      <c r="AX127" s="865" t="s">
        <v>463</v>
      </c>
      <c r="AY127" s="833"/>
      <c r="AZ127" s="833"/>
      <c r="BA127" s="833"/>
      <c r="BB127" s="833"/>
      <c r="BC127" s="833"/>
      <c r="BD127" s="833"/>
      <c r="BE127" s="834"/>
      <c r="BF127" s="832" t="s">
        <v>464</v>
      </c>
      <c r="BG127" s="833"/>
      <c r="BH127" s="833"/>
      <c r="BI127" s="833"/>
      <c r="BJ127" s="833"/>
      <c r="BK127" s="833"/>
      <c r="BL127" s="834"/>
      <c r="BM127" s="832" t="s">
        <v>465</v>
      </c>
      <c r="BN127" s="833"/>
      <c r="BO127" s="833"/>
      <c r="BP127" s="833"/>
      <c r="BQ127" s="833"/>
      <c r="BR127" s="833"/>
      <c r="BS127" s="834"/>
      <c r="BT127" s="832" t="s">
        <v>466</v>
      </c>
      <c r="BU127" s="833"/>
      <c r="BV127" s="833"/>
      <c r="BW127" s="833"/>
      <c r="BX127" s="833"/>
      <c r="BY127" s="833"/>
      <c r="BZ127" s="835"/>
      <c r="CA127" s="269"/>
      <c r="CB127" s="269"/>
      <c r="CC127" s="269"/>
      <c r="CD127" s="270"/>
      <c r="CE127" s="270"/>
      <c r="CF127" s="270"/>
      <c r="CG127" s="267"/>
      <c r="CH127" s="267"/>
      <c r="CI127" s="267"/>
      <c r="CJ127" s="268"/>
      <c r="CK127" s="877"/>
      <c r="CL127" s="878"/>
      <c r="CM127" s="878"/>
      <c r="CN127" s="878"/>
      <c r="CO127" s="879"/>
      <c r="CP127" s="836" t="s">
        <v>467</v>
      </c>
      <c r="CQ127" s="771"/>
      <c r="CR127" s="771"/>
      <c r="CS127" s="771"/>
      <c r="CT127" s="771"/>
      <c r="CU127" s="771"/>
      <c r="CV127" s="771"/>
      <c r="CW127" s="771"/>
      <c r="CX127" s="771"/>
      <c r="CY127" s="771"/>
      <c r="CZ127" s="771"/>
      <c r="DA127" s="771"/>
      <c r="DB127" s="771"/>
      <c r="DC127" s="771"/>
      <c r="DD127" s="771"/>
      <c r="DE127" s="771"/>
      <c r="DF127" s="772"/>
      <c r="DG127" s="837" t="s">
        <v>118</v>
      </c>
      <c r="DH127" s="838"/>
      <c r="DI127" s="838"/>
      <c r="DJ127" s="838"/>
      <c r="DK127" s="838"/>
      <c r="DL127" s="838" t="s">
        <v>366</v>
      </c>
      <c r="DM127" s="838"/>
      <c r="DN127" s="838"/>
      <c r="DO127" s="838"/>
      <c r="DP127" s="838"/>
      <c r="DQ127" s="838" t="s">
        <v>118</v>
      </c>
      <c r="DR127" s="838"/>
      <c r="DS127" s="838"/>
      <c r="DT127" s="838"/>
      <c r="DU127" s="838"/>
      <c r="DV127" s="815" t="s">
        <v>118</v>
      </c>
      <c r="DW127" s="815"/>
      <c r="DX127" s="815"/>
      <c r="DY127" s="815"/>
      <c r="DZ127" s="816"/>
    </row>
    <row r="128" spans="1:130" s="233" customFormat="1" ht="26.25" customHeight="1" thickBot="1" x14ac:dyDescent="0.25">
      <c r="A128" s="817" t="s">
        <v>468</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469</v>
      </c>
      <c r="X128" s="819"/>
      <c r="Y128" s="819"/>
      <c r="Z128" s="820"/>
      <c r="AA128" s="821">
        <v>8019765</v>
      </c>
      <c r="AB128" s="822"/>
      <c r="AC128" s="822"/>
      <c r="AD128" s="822"/>
      <c r="AE128" s="823"/>
      <c r="AF128" s="824">
        <v>5713730</v>
      </c>
      <c r="AG128" s="822"/>
      <c r="AH128" s="822"/>
      <c r="AI128" s="822"/>
      <c r="AJ128" s="823"/>
      <c r="AK128" s="824">
        <v>5054558</v>
      </c>
      <c r="AL128" s="822"/>
      <c r="AM128" s="822"/>
      <c r="AN128" s="822"/>
      <c r="AO128" s="823"/>
      <c r="AP128" s="825"/>
      <c r="AQ128" s="826"/>
      <c r="AR128" s="826"/>
      <c r="AS128" s="826"/>
      <c r="AT128" s="827"/>
      <c r="AU128" s="269"/>
      <c r="AV128" s="269"/>
      <c r="AW128" s="269"/>
      <c r="AX128" s="828" t="s">
        <v>470</v>
      </c>
      <c r="AY128" s="829"/>
      <c r="AZ128" s="829"/>
      <c r="BA128" s="829"/>
      <c r="BB128" s="829"/>
      <c r="BC128" s="829"/>
      <c r="BD128" s="829"/>
      <c r="BE128" s="830"/>
      <c r="BF128" s="807" t="s">
        <v>118</v>
      </c>
      <c r="BG128" s="808"/>
      <c r="BH128" s="808"/>
      <c r="BI128" s="808"/>
      <c r="BJ128" s="808"/>
      <c r="BK128" s="808"/>
      <c r="BL128" s="831"/>
      <c r="BM128" s="807">
        <v>3.75</v>
      </c>
      <c r="BN128" s="808"/>
      <c r="BO128" s="808"/>
      <c r="BP128" s="808"/>
      <c r="BQ128" s="808"/>
      <c r="BR128" s="808"/>
      <c r="BS128" s="831"/>
      <c r="BT128" s="807">
        <v>5</v>
      </c>
      <c r="BU128" s="808"/>
      <c r="BV128" s="808"/>
      <c r="BW128" s="808"/>
      <c r="BX128" s="808"/>
      <c r="BY128" s="808"/>
      <c r="BZ128" s="809"/>
      <c r="CA128" s="270"/>
      <c r="CB128" s="270"/>
      <c r="CC128" s="270"/>
      <c r="CD128" s="270"/>
      <c r="CE128" s="270"/>
      <c r="CF128" s="270"/>
      <c r="CG128" s="267"/>
      <c r="CH128" s="267"/>
      <c r="CI128" s="267"/>
      <c r="CJ128" s="268"/>
      <c r="CK128" s="880"/>
      <c r="CL128" s="881"/>
      <c r="CM128" s="881"/>
      <c r="CN128" s="881"/>
      <c r="CO128" s="882"/>
      <c r="CP128" s="810" t="s">
        <v>471</v>
      </c>
      <c r="CQ128" s="749"/>
      <c r="CR128" s="749"/>
      <c r="CS128" s="749"/>
      <c r="CT128" s="749"/>
      <c r="CU128" s="749"/>
      <c r="CV128" s="749"/>
      <c r="CW128" s="749"/>
      <c r="CX128" s="749"/>
      <c r="CY128" s="749"/>
      <c r="CZ128" s="749"/>
      <c r="DA128" s="749"/>
      <c r="DB128" s="749"/>
      <c r="DC128" s="749"/>
      <c r="DD128" s="749"/>
      <c r="DE128" s="749"/>
      <c r="DF128" s="750"/>
      <c r="DG128" s="811">
        <v>5155514</v>
      </c>
      <c r="DH128" s="812"/>
      <c r="DI128" s="812"/>
      <c r="DJ128" s="812"/>
      <c r="DK128" s="812"/>
      <c r="DL128" s="812">
        <v>4872126</v>
      </c>
      <c r="DM128" s="812"/>
      <c r="DN128" s="812"/>
      <c r="DO128" s="812"/>
      <c r="DP128" s="812"/>
      <c r="DQ128" s="812">
        <v>1839421</v>
      </c>
      <c r="DR128" s="812"/>
      <c r="DS128" s="812"/>
      <c r="DT128" s="812"/>
      <c r="DU128" s="812"/>
      <c r="DV128" s="813">
        <v>0.4</v>
      </c>
      <c r="DW128" s="813"/>
      <c r="DX128" s="813"/>
      <c r="DY128" s="813"/>
      <c r="DZ128" s="814"/>
    </row>
    <row r="129" spans="1:131" s="233" customFormat="1" ht="26.25" customHeight="1" x14ac:dyDescent="0.2">
      <c r="A129" s="795" t="s">
        <v>100</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472</v>
      </c>
      <c r="X129" s="798"/>
      <c r="Y129" s="798"/>
      <c r="Z129" s="799"/>
      <c r="AA129" s="800">
        <v>569977760</v>
      </c>
      <c r="AB129" s="801"/>
      <c r="AC129" s="801"/>
      <c r="AD129" s="801"/>
      <c r="AE129" s="802"/>
      <c r="AF129" s="803">
        <v>565878591</v>
      </c>
      <c r="AG129" s="801"/>
      <c r="AH129" s="801"/>
      <c r="AI129" s="801"/>
      <c r="AJ129" s="802"/>
      <c r="AK129" s="803">
        <v>563272580</v>
      </c>
      <c r="AL129" s="801"/>
      <c r="AM129" s="801"/>
      <c r="AN129" s="801"/>
      <c r="AO129" s="802"/>
      <c r="AP129" s="804"/>
      <c r="AQ129" s="805"/>
      <c r="AR129" s="805"/>
      <c r="AS129" s="805"/>
      <c r="AT129" s="806"/>
      <c r="AU129" s="271"/>
      <c r="AV129" s="271"/>
      <c r="AW129" s="271"/>
      <c r="AX129" s="770" t="s">
        <v>473</v>
      </c>
      <c r="AY129" s="771"/>
      <c r="AZ129" s="771"/>
      <c r="BA129" s="771"/>
      <c r="BB129" s="771"/>
      <c r="BC129" s="771"/>
      <c r="BD129" s="771"/>
      <c r="BE129" s="772"/>
      <c r="BF129" s="790" t="s">
        <v>366</v>
      </c>
      <c r="BG129" s="791"/>
      <c r="BH129" s="791"/>
      <c r="BI129" s="791"/>
      <c r="BJ129" s="791"/>
      <c r="BK129" s="791"/>
      <c r="BL129" s="792"/>
      <c r="BM129" s="790">
        <v>8.75</v>
      </c>
      <c r="BN129" s="791"/>
      <c r="BO129" s="791"/>
      <c r="BP129" s="791"/>
      <c r="BQ129" s="791"/>
      <c r="BR129" s="791"/>
      <c r="BS129" s="792"/>
      <c r="BT129" s="790">
        <v>15</v>
      </c>
      <c r="BU129" s="793"/>
      <c r="BV129" s="793"/>
      <c r="BW129" s="793"/>
      <c r="BX129" s="793"/>
      <c r="BY129" s="793"/>
      <c r="BZ129" s="794"/>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0"/>
      <c r="DQ129" s="240"/>
      <c r="DR129" s="240"/>
      <c r="DS129" s="240"/>
      <c r="DT129" s="240"/>
      <c r="DU129" s="240"/>
      <c r="DV129" s="240"/>
      <c r="DW129" s="240"/>
      <c r="DX129" s="240"/>
      <c r="DY129" s="240"/>
      <c r="DZ129" s="244"/>
    </row>
    <row r="130" spans="1:131" s="233" customFormat="1" ht="26.25" customHeight="1" x14ac:dyDescent="0.2">
      <c r="A130" s="795" t="s">
        <v>474</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475</v>
      </c>
      <c r="X130" s="798"/>
      <c r="Y130" s="798"/>
      <c r="Z130" s="799"/>
      <c r="AA130" s="800">
        <v>95279872</v>
      </c>
      <c r="AB130" s="801"/>
      <c r="AC130" s="801"/>
      <c r="AD130" s="801"/>
      <c r="AE130" s="802"/>
      <c r="AF130" s="803">
        <v>94604566</v>
      </c>
      <c r="AG130" s="801"/>
      <c r="AH130" s="801"/>
      <c r="AI130" s="801"/>
      <c r="AJ130" s="802"/>
      <c r="AK130" s="803">
        <v>93040885</v>
      </c>
      <c r="AL130" s="801"/>
      <c r="AM130" s="801"/>
      <c r="AN130" s="801"/>
      <c r="AO130" s="802"/>
      <c r="AP130" s="804"/>
      <c r="AQ130" s="805"/>
      <c r="AR130" s="805"/>
      <c r="AS130" s="805"/>
      <c r="AT130" s="806"/>
      <c r="AU130" s="271"/>
      <c r="AV130" s="271"/>
      <c r="AW130" s="271"/>
      <c r="AX130" s="770" t="s">
        <v>476</v>
      </c>
      <c r="AY130" s="771"/>
      <c r="AZ130" s="771"/>
      <c r="BA130" s="771"/>
      <c r="BB130" s="771"/>
      <c r="BC130" s="771"/>
      <c r="BD130" s="771"/>
      <c r="BE130" s="772"/>
      <c r="BF130" s="773">
        <v>13.8</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0"/>
      <c r="DQ130" s="240"/>
      <c r="DR130" s="240"/>
      <c r="DS130" s="240"/>
      <c r="DT130" s="240"/>
      <c r="DU130" s="240"/>
      <c r="DV130" s="240"/>
      <c r="DW130" s="240"/>
      <c r="DX130" s="240"/>
      <c r="DY130" s="240"/>
      <c r="DZ130" s="244"/>
    </row>
    <row r="131" spans="1:131" s="233" customFormat="1" ht="26.25" customHeight="1" thickBot="1" x14ac:dyDescent="0.25">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477</v>
      </c>
      <c r="X131" s="781"/>
      <c r="Y131" s="781"/>
      <c r="Z131" s="782"/>
      <c r="AA131" s="783">
        <v>474697888</v>
      </c>
      <c r="AB131" s="784"/>
      <c r="AC131" s="784"/>
      <c r="AD131" s="784"/>
      <c r="AE131" s="785"/>
      <c r="AF131" s="786">
        <v>471274025</v>
      </c>
      <c r="AG131" s="784"/>
      <c r="AH131" s="784"/>
      <c r="AI131" s="784"/>
      <c r="AJ131" s="785"/>
      <c r="AK131" s="786">
        <v>470231695</v>
      </c>
      <c r="AL131" s="784"/>
      <c r="AM131" s="784"/>
      <c r="AN131" s="784"/>
      <c r="AO131" s="785"/>
      <c r="AP131" s="787"/>
      <c r="AQ131" s="788"/>
      <c r="AR131" s="788"/>
      <c r="AS131" s="788"/>
      <c r="AT131" s="789"/>
      <c r="AU131" s="271"/>
      <c r="AV131" s="271"/>
      <c r="AW131" s="271"/>
      <c r="AX131" s="748" t="s">
        <v>478</v>
      </c>
      <c r="AY131" s="749"/>
      <c r="AZ131" s="749"/>
      <c r="BA131" s="749"/>
      <c r="BB131" s="749"/>
      <c r="BC131" s="749"/>
      <c r="BD131" s="749"/>
      <c r="BE131" s="750"/>
      <c r="BF131" s="751">
        <v>223.7</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0"/>
      <c r="DQ131" s="240"/>
      <c r="DR131" s="240"/>
      <c r="DS131" s="240"/>
      <c r="DT131" s="240"/>
      <c r="DU131" s="240"/>
      <c r="DV131" s="240"/>
      <c r="DW131" s="240"/>
      <c r="DX131" s="240"/>
      <c r="DY131" s="240"/>
      <c r="DZ131" s="244"/>
    </row>
    <row r="132" spans="1:131" s="233" customFormat="1" ht="26.25" customHeight="1" x14ac:dyDescent="0.2">
      <c r="A132" s="757" t="s">
        <v>479</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480</v>
      </c>
      <c r="W132" s="761"/>
      <c r="X132" s="761"/>
      <c r="Y132" s="761"/>
      <c r="Z132" s="762"/>
      <c r="AA132" s="763">
        <v>14.652372959999999</v>
      </c>
      <c r="AB132" s="764"/>
      <c r="AC132" s="764"/>
      <c r="AD132" s="764"/>
      <c r="AE132" s="765"/>
      <c r="AF132" s="766">
        <v>12.69319649</v>
      </c>
      <c r="AG132" s="764"/>
      <c r="AH132" s="764"/>
      <c r="AI132" s="764"/>
      <c r="AJ132" s="765"/>
      <c r="AK132" s="766">
        <v>14.116547799999999</v>
      </c>
      <c r="AL132" s="764"/>
      <c r="AM132" s="764"/>
      <c r="AN132" s="764"/>
      <c r="AO132" s="765"/>
      <c r="AP132" s="767"/>
      <c r="AQ132" s="768"/>
      <c r="AR132" s="768"/>
      <c r="AS132" s="768"/>
      <c r="AT132" s="769"/>
      <c r="AU132" s="273"/>
      <c r="AV132" s="274"/>
      <c r="AW132" s="274"/>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1"/>
      <c r="BT132" s="240"/>
      <c r="BU132" s="240"/>
      <c r="BV132" s="240"/>
      <c r="BW132" s="240"/>
      <c r="BX132" s="240"/>
      <c r="BY132" s="240"/>
      <c r="BZ132" s="240"/>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4"/>
      <c r="DQ132" s="244"/>
      <c r="DR132" s="244"/>
      <c r="DS132" s="244"/>
      <c r="DT132" s="244"/>
      <c r="DU132" s="244"/>
      <c r="DV132" s="244"/>
      <c r="DW132" s="244"/>
      <c r="DX132" s="244"/>
      <c r="DY132" s="244"/>
      <c r="DZ132" s="244"/>
    </row>
    <row r="133" spans="1:131" s="233" customFormat="1" ht="26.25" customHeight="1" thickBot="1" x14ac:dyDescent="0.25">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481</v>
      </c>
      <c r="W133" s="740"/>
      <c r="X133" s="740"/>
      <c r="Y133" s="740"/>
      <c r="Z133" s="741"/>
      <c r="AA133" s="742">
        <v>14.2</v>
      </c>
      <c r="AB133" s="743"/>
      <c r="AC133" s="743"/>
      <c r="AD133" s="743"/>
      <c r="AE133" s="744"/>
      <c r="AF133" s="742">
        <v>13.6</v>
      </c>
      <c r="AG133" s="743"/>
      <c r="AH133" s="743"/>
      <c r="AI133" s="743"/>
      <c r="AJ133" s="744"/>
      <c r="AK133" s="742">
        <v>13.8</v>
      </c>
      <c r="AL133" s="743"/>
      <c r="AM133" s="743"/>
      <c r="AN133" s="743"/>
      <c r="AO133" s="744"/>
      <c r="AP133" s="745"/>
      <c r="AQ133" s="746"/>
      <c r="AR133" s="746"/>
      <c r="AS133" s="746"/>
      <c r="AT133" s="747"/>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4"/>
      <c r="DQ133" s="244"/>
      <c r="DR133" s="244"/>
      <c r="DS133" s="244"/>
      <c r="DT133" s="244"/>
      <c r="DU133" s="244"/>
      <c r="DV133" s="244"/>
      <c r="DW133" s="244"/>
      <c r="DX133" s="244"/>
      <c r="DY133" s="244"/>
      <c r="DZ133" s="244"/>
    </row>
    <row r="134" spans="1:131" s="234"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4"/>
      <c r="DQ134" s="244"/>
      <c r="DR134" s="244"/>
      <c r="DS134" s="244"/>
      <c r="DT134" s="244"/>
      <c r="DU134" s="244"/>
      <c r="DV134" s="244"/>
      <c r="DW134" s="244"/>
      <c r="DX134" s="244"/>
      <c r="DY134" s="244"/>
      <c r="DZ134" s="244"/>
      <c r="EA134" s="233"/>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1KZ2lUUcZSCXPNRDJpFPl6JPKD6GHNjM5RbMSQwRijC9bODjW7HMA8rjJFDCCNbDsjDccoZR3Y+Rd3pp6hlO6Q==" saltValue="D1TFai/knb4PPI+4gBtG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P33:AT33"/>
    <mergeCell ref="AU33:AY33"/>
    <mergeCell ref="AZ33:BD33"/>
    <mergeCell ref="BE33:BI33"/>
    <mergeCell ref="BS33:CG33"/>
    <mergeCell ref="AK33:AO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2"/>
  <cols>
    <col min="1" max="2" width="2.81640625" style="278" customWidth="1"/>
    <col min="3" max="120" width="2.81640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482</v>
      </c>
    </row>
  </sheetData>
  <sheetProtection algorithmName="SHA-512" hashValue="Di188OEG46ep2P5sF1oL/dvopdpk+5OwIxI1uwDSBoD6vIdgT2SJvaQdgpLJXs21B0p8gREWNtPVIZ04kYz57A==" saltValue="sasAndBe5hq6m4DdhRh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DF33" sqref="DF33"/>
    </sheetView>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483</v>
      </c>
    </row>
  </sheetData>
  <sheetProtection algorithmName="SHA-512" hashValue="B8kjdPkupQiv2L3HjXLeYmyTOoan0ld65tkav+tr3ic0tvRwOLq0JK2K4arDO1tXk5Wdx8QrB7MSsD++Ql3nSQ==" saltValue="WFmrOrCpHFzKCcVIUblE/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DF33" sqref="DF33"/>
    </sheetView>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484</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485</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87" t="s">
        <v>486</v>
      </c>
      <c r="AP7" s="292"/>
      <c r="AQ7" s="293" t="s">
        <v>487</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88"/>
      <c r="AP8" s="298" t="s">
        <v>488</v>
      </c>
      <c r="AQ8" s="299" t="s">
        <v>489</v>
      </c>
      <c r="AR8" s="300" t="s">
        <v>490</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81" t="s">
        <v>491</v>
      </c>
      <c r="AL9" s="1182"/>
      <c r="AM9" s="1182"/>
      <c r="AN9" s="1183"/>
      <c r="AO9" s="301">
        <v>235553650</v>
      </c>
      <c r="AP9" s="301">
        <v>83327</v>
      </c>
      <c r="AQ9" s="302">
        <v>85181</v>
      </c>
      <c r="AR9" s="303">
        <v>-2.2000000000000002</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81" t="s">
        <v>492</v>
      </c>
      <c r="AL10" s="1182"/>
      <c r="AM10" s="1182"/>
      <c r="AN10" s="1183"/>
      <c r="AO10" s="301">
        <v>192573</v>
      </c>
      <c r="AP10" s="301">
        <v>68</v>
      </c>
      <c r="AQ10" s="302">
        <v>187</v>
      </c>
      <c r="AR10" s="303">
        <v>-63.6</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81" t="s">
        <v>493</v>
      </c>
      <c r="AL11" s="1182"/>
      <c r="AM11" s="1182"/>
      <c r="AN11" s="1183"/>
      <c r="AO11" s="301">
        <v>611327</v>
      </c>
      <c r="AP11" s="301">
        <v>216</v>
      </c>
      <c r="AQ11" s="302">
        <v>569</v>
      </c>
      <c r="AR11" s="303">
        <v>-62</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81" t="s">
        <v>494</v>
      </c>
      <c r="AL12" s="1182"/>
      <c r="AM12" s="1182"/>
      <c r="AN12" s="1183"/>
      <c r="AO12" s="301" t="s">
        <v>495</v>
      </c>
      <c r="AP12" s="301" t="s">
        <v>495</v>
      </c>
      <c r="AQ12" s="302" t="s">
        <v>495</v>
      </c>
      <c r="AR12" s="303" t="s">
        <v>495</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81" t="s">
        <v>496</v>
      </c>
      <c r="AL13" s="1182"/>
      <c r="AM13" s="1182"/>
      <c r="AN13" s="1183"/>
      <c r="AO13" s="301" t="s">
        <v>495</v>
      </c>
      <c r="AP13" s="301" t="s">
        <v>495</v>
      </c>
      <c r="AQ13" s="302">
        <v>9</v>
      </c>
      <c r="AR13" s="303" t="s">
        <v>495</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81" t="s">
        <v>497</v>
      </c>
      <c r="AL14" s="1182"/>
      <c r="AM14" s="1182"/>
      <c r="AN14" s="1183"/>
      <c r="AO14" s="301">
        <v>3574327</v>
      </c>
      <c r="AP14" s="301">
        <v>1264</v>
      </c>
      <c r="AQ14" s="302">
        <v>1130</v>
      </c>
      <c r="AR14" s="303">
        <v>11.9</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81" t="s">
        <v>498</v>
      </c>
      <c r="AL15" s="1182"/>
      <c r="AM15" s="1182"/>
      <c r="AN15" s="1183"/>
      <c r="AO15" s="301">
        <v>-20889356</v>
      </c>
      <c r="AP15" s="301">
        <v>-7390</v>
      </c>
      <c r="AQ15" s="302">
        <v>-7181</v>
      </c>
      <c r="AR15" s="303">
        <v>2.9</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73" t="s">
        <v>151</v>
      </c>
      <c r="AL16" s="1174"/>
      <c r="AM16" s="1174"/>
      <c r="AN16" s="1175"/>
      <c r="AO16" s="301">
        <v>219042521</v>
      </c>
      <c r="AP16" s="301">
        <v>77486</v>
      </c>
      <c r="AQ16" s="302">
        <v>79895</v>
      </c>
      <c r="AR16" s="303">
        <v>-3</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499</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500</v>
      </c>
      <c r="AP20" s="312" t="s">
        <v>501</v>
      </c>
      <c r="AQ20" s="313" t="s">
        <v>502</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84" t="s">
        <v>503</v>
      </c>
      <c r="AL21" s="1185"/>
      <c r="AM21" s="1185"/>
      <c r="AN21" s="1186"/>
      <c r="AO21" s="316">
        <v>887.84</v>
      </c>
      <c r="AP21" s="317">
        <v>893.13</v>
      </c>
      <c r="AQ21" s="318">
        <v>-5.29</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84" t="s">
        <v>504</v>
      </c>
      <c r="AL22" s="1185"/>
      <c r="AM22" s="1185"/>
      <c r="AN22" s="1186"/>
      <c r="AO22" s="321">
        <v>101.2</v>
      </c>
      <c r="AP22" s="322">
        <v>100.7</v>
      </c>
      <c r="AQ22" s="323">
        <v>0.5</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505</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506</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507</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87" t="s">
        <v>486</v>
      </c>
      <c r="AP30" s="292"/>
      <c r="AQ30" s="293" t="s">
        <v>487</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88"/>
      <c r="AP31" s="298" t="s">
        <v>488</v>
      </c>
      <c r="AQ31" s="299" t="s">
        <v>489</v>
      </c>
      <c r="AR31" s="300" t="s">
        <v>490</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70" t="s">
        <v>508</v>
      </c>
      <c r="AL32" s="1171"/>
      <c r="AM32" s="1171"/>
      <c r="AN32" s="1172"/>
      <c r="AO32" s="301">
        <v>85083696</v>
      </c>
      <c r="AP32" s="301">
        <v>30098</v>
      </c>
      <c r="AQ32" s="302">
        <v>26460</v>
      </c>
      <c r="AR32" s="303">
        <v>13.7</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70" t="s">
        <v>509</v>
      </c>
      <c r="AL33" s="1171"/>
      <c r="AM33" s="1171"/>
      <c r="AN33" s="1172"/>
      <c r="AO33" s="301">
        <v>5935976</v>
      </c>
      <c r="AP33" s="301">
        <v>2100</v>
      </c>
      <c r="AQ33" s="302">
        <v>2040</v>
      </c>
      <c r="AR33" s="303">
        <v>2.9</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70" t="s">
        <v>510</v>
      </c>
      <c r="AL34" s="1171"/>
      <c r="AM34" s="1171"/>
      <c r="AN34" s="1172"/>
      <c r="AO34" s="301">
        <v>69775595</v>
      </c>
      <c r="AP34" s="301">
        <v>24683</v>
      </c>
      <c r="AQ34" s="302">
        <v>18868</v>
      </c>
      <c r="AR34" s="303">
        <v>30.8</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70" t="s">
        <v>511</v>
      </c>
      <c r="AL35" s="1171"/>
      <c r="AM35" s="1171"/>
      <c r="AN35" s="1172"/>
      <c r="AO35" s="301">
        <v>3287864</v>
      </c>
      <c r="AP35" s="301">
        <v>1163</v>
      </c>
      <c r="AQ35" s="302">
        <v>885</v>
      </c>
      <c r="AR35" s="303">
        <v>31.4</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70" t="s">
        <v>512</v>
      </c>
      <c r="AL36" s="1171"/>
      <c r="AM36" s="1171"/>
      <c r="AN36" s="1172"/>
      <c r="AO36" s="301" t="s">
        <v>495</v>
      </c>
      <c r="AP36" s="301" t="s">
        <v>495</v>
      </c>
      <c r="AQ36" s="302">
        <v>58</v>
      </c>
      <c r="AR36" s="303" t="s">
        <v>495</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70" t="s">
        <v>513</v>
      </c>
      <c r="AL37" s="1171"/>
      <c r="AM37" s="1171"/>
      <c r="AN37" s="1172"/>
      <c r="AO37" s="301">
        <v>392794</v>
      </c>
      <c r="AP37" s="301">
        <v>139</v>
      </c>
      <c r="AQ37" s="302">
        <v>459</v>
      </c>
      <c r="AR37" s="303">
        <v>-69.7</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67" t="s">
        <v>514</v>
      </c>
      <c r="AL38" s="1168"/>
      <c r="AM38" s="1168"/>
      <c r="AN38" s="1169"/>
      <c r="AO38" s="331" t="s">
        <v>495</v>
      </c>
      <c r="AP38" s="331" t="s">
        <v>495</v>
      </c>
      <c r="AQ38" s="332">
        <v>0</v>
      </c>
      <c r="AR38" s="323" t="s">
        <v>495</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67" t="s">
        <v>515</v>
      </c>
      <c r="AL39" s="1168"/>
      <c r="AM39" s="1168"/>
      <c r="AN39" s="1169"/>
      <c r="AO39" s="301">
        <v>-5054558</v>
      </c>
      <c r="AP39" s="301">
        <v>-1788</v>
      </c>
      <c r="AQ39" s="302">
        <v>-1730</v>
      </c>
      <c r="AR39" s="303">
        <v>3.4</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70" t="s">
        <v>516</v>
      </c>
      <c r="AL40" s="1171"/>
      <c r="AM40" s="1171"/>
      <c r="AN40" s="1172"/>
      <c r="AO40" s="301">
        <v>-93040885</v>
      </c>
      <c r="AP40" s="301">
        <v>-32913</v>
      </c>
      <c r="AQ40" s="302">
        <v>-28515</v>
      </c>
      <c r="AR40" s="303">
        <v>15.4</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73" t="s">
        <v>517</v>
      </c>
      <c r="AL41" s="1174"/>
      <c r="AM41" s="1174"/>
      <c r="AN41" s="1175"/>
      <c r="AO41" s="301">
        <v>66380482</v>
      </c>
      <c r="AP41" s="301">
        <v>23482</v>
      </c>
      <c r="AQ41" s="302">
        <v>18524</v>
      </c>
      <c r="AR41" s="303">
        <v>26.8</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518</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519</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76" t="s">
        <v>486</v>
      </c>
      <c r="AN49" s="1178" t="s">
        <v>520</v>
      </c>
      <c r="AO49" s="1179"/>
      <c r="AP49" s="1179"/>
      <c r="AQ49" s="1179"/>
      <c r="AR49" s="1180"/>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77"/>
      <c r="AN50" s="343" t="s">
        <v>521</v>
      </c>
      <c r="AO50" s="344" t="s">
        <v>522</v>
      </c>
      <c r="AP50" s="345" t="s">
        <v>523</v>
      </c>
      <c r="AQ50" s="346" t="s">
        <v>524</v>
      </c>
      <c r="AR50" s="347" t="s">
        <v>525</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526</v>
      </c>
      <c r="AL51" s="340"/>
      <c r="AM51" s="348">
        <v>101342025</v>
      </c>
      <c r="AN51" s="349">
        <v>35395</v>
      </c>
      <c r="AO51" s="350">
        <v>-1.7</v>
      </c>
      <c r="AP51" s="351">
        <v>36736</v>
      </c>
      <c r="AQ51" s="352">
        <v>4.3</v>
      </c>
      <c r="AR51" s="353">
        <v>-6</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527</v>
      </c>
      <c r="AM52" s="356">
        <v>39871893</v>
      </c>
      <c r="AN52" s="357">
        <v>13926</v>
      </c>
      <c r="AO52" s="358">
        <v>2.5</v>
      </c>
      <c r="AP52" s="359">
        <v>13410</v>
      </c>
      <c r="AQ52" s="360">
        <v>6.1</v>
      </c>
      <c r="AR52" s="361">
        <v>-3.6</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528</v>
      </c>
      <c r="AL53" s="340"/>
      <c r="AM53" s="348">
        <v>85233754</v>
      </c>
      <c r="AN53" s="349">
        <v>29828</v>
      </c>
      <c r="AO53" s="350">
        <v>-15.7</v>
      </c>
      <c r="AP53" s="351">
        <v>38259</v>
      </c>
      <c r="AQ53" s="352">
        <v>4.0999999999999996</v>
      </c>
      <c r="AR53" s="353">
        <v>-19.8</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527</v>
      </c>
      <c r="AM54" s="356">
        <v>29765311</v>
      </c>
      <c r="AN54" s="357">
        <v>10417</v>
      </c>
      <c r="AO54" s="358">
        <v>-25.2</v>
      </c>
      <c r="AP54" s="359">
        <v>13379</v>
      </c>
      <c r="AQ54" s="360">
        <v>-0.2</v>
      </c>
      <c r="AR54" s="361">
        <v>-25</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529</v>
      </c>
      <c r="AL55" s="340"/>
      <c r="AM55" s="348">
        <v>84982044</v>
      </c>
      <c r="AN55" s="349">
        <v>29830</v>
      </c>
      <c r="AO55" s="350">
        <v>0</v>
      </c>
      <c r="AP55" s="351">
        <v>39075</v>
      </c>
      <c r="AQ55" s="352">
        <v>2.1</v>
      </c>
      <c r="AR55" s="353">
        <v>-2.1</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527</v>
      </c>
      <c r="AM56" s="356">
        <v>30809897</v>
      </c>
      <c r="AN56" s="357">
        <v>10815</v>
      </c>
      <c r="AO56" s="358">
        <v>3.8</v>
      </c>
      <c r="AP56" s="359">
        <v>13441</v>
      </c>
      <c r="AQ56" s="360">
        <v>0.5</v>
      </c>
      <c r="AR56" s="361">
        <v>3.3</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530</v>
      </c>
      <c r="AL57" s="340"/>
      <c r="AM57" s="348">
        <v>83244982</v>
      </c>
      <c r="AN57" s="349">
        <v>29326</v>
      </c>
      <c r="AO57" s="350">
        <v>-1.7</v>
      </c>
      <c r="AP57" s="351">
        <v>39072</v>
      </c>
      <c r="AQ57" s="352">
        <v>0</v>
      </c>
      <c r="AR57" s="353">
        <v>-1.7</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527</v>
      </c>
      <c r="AM58" s="356">
        <v>27393666</v>
      </c>
      <c r="AN58" s="357">
        <v>9650</v>
      </c>
      <c r="AO58" s="358">
        <v>-10.8</v>
      </c>
      <c r="AP58" s="359">
        <v>14106</v>
      </c>
      <c r="AQ58" s="360">
        <v>4.9000000000000004</v>
      </c>
      <c r="AR58" s="361">
        <v>-15.7</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531</v>
      </c>
      <c r="AL59" s="340"/>
      <c r="AM59" s="348">
        <v>123839137</v>
      </c>
      <c r="AN59" s="349">
        <v>43808</v>
      </c>
      <c r="AO59" s="350">
        <v>49.4</v>
      </c>
      <c r="AP59" s="351">
        <v>42833</v>
      </c>
      <c r="AQ59" s="352">
        <v>9.6</v>
      </c>
      <c r="AR59" s="353">
        <v>39.799999999999997</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527</v>
      </c>
      <c r="AM60" s="356">
        <v>41057922</v>
      </c>
      <c r="AN60" s="357">
        <v>14524</v>
      </c>
      <c r="AO60" s="358">
        <v>50.5</v>
      </c>
      <c r="AP60" s="359">
        <v>15211</v>
      </c>
      <c r="AQ60" s="360">
        <v>7.8</v>
      </c>
      <c r="AR60" s="361">
        <v>42.7</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532</v>
      </c>
      <c r="AL61" s="362"/>
      <c r="AM61" s="363">
        <v>95728388</v>
      </c>
      <c r="AN61" s="364">
        <v>33637</v>
      </c>
      <c r="AO61" s="365">
        <v>6.1</v>
      </c>
      <c r="AP61" s="366">
        <v>39195</v>
      </c>
      <c r="AQ61" s="367">
        <v>4</v>
      </c>
      <c r="AR61" s="353">
        <v>2.1</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527</v>
      </c>
      <c r="AM62" s="356">
        <v>33779738</v>
      </c>
      <c r="AN62" s="357">
        <v>11866</v>
      </c>
      <c r="AO62" s="358">
        <v>4.2</v>
      </c>
      <c r="AP62" s="359">
        <v>13909</v>
      </c>
      <c r="AQ62" s="360">
        <v>3.8</v>
      </c>
      <c r="AR62" s="361">
        <v>0.4</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sheetData>
  <sheetProtection algorithmName="SHA-512" hashValue="SwoE4SbEWud+DYg99uOfnA7W4qMkqs/UN17XM7wzME/U7MqaE7l3hJmCp+k2CEq0aouksBjQyzn+2nVKmoiPJw==" saltValue="Vb6up5IvJmY4YfBOUeSX2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533</v>
      </c>
    </row>
    <row r="121" spans="125:125" ht="13.5" hidden="1" customHeight="1" x14ac:dyDescent="0.2">
      <c r="DU121" s="277"/>
    </row>
  </sheetData>
  <sheetProtection algorithmName="SHA-512" hashValue="qk5KxO/m64Sd9+r0Yqc/UH+cdr24CMmTdtdPjxdEhYEC6wnrqVE6K4yHPJpr6YfcycKVJK7G8ann3sx96og2BQ==" saltValue="t+OCRTLErww3zt/S+vZP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534</v>
      </c>
    </row>
  </sheetData>
  <sheetProtection algorithmName="SHA-512" hashValue="HvLHmZDHcHDVHZI9gL0WI72/nmyCVhN3xecJ/wwmFrA5km1QCTOmyvcIzx9ZTAaRyEMpEg7rkxHxnmdc+qxNIg==" saltValue="89PnCZsCZAtgRF7DjbK9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F44" sqref="F44"/>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535</v>
      </c>
      <c r="G46" s="371" t="s">
        <v>536</v>
      </c>
      <c r="H46" s="371" t="s">
        <v>537</v>
      </c>
      <c r="I46" s="371" t="s">
        <v>538</v>
      </c>
      <c r="J46" s="372" t="s">
        <v>539</v>
      </c>
    </row>
    <row r="47" spans="2:10" ht="57.75" customHeight="1" x14ac:dyDescent="0.2">
      <c r="B47" s="7"/>
      <c r="C47" s="1189" t="s">
        <v>3</v>
      </c>
      <c r="D47" s="1189"/>
      <c r="E47" s="1190"/>
      <c r="F47" s="373">
        <v>4.53</v>
      </c>
      <c r="G47" s="374">
        <v>4.46</v>
      </c>
      <c r="H47" s="374">
        <v>4.68</v>
      </c>
      <c r="I47" s="374">
        <v>4.03</v>
      </c>
      <c r="J47" s="375">
        <v>1.98</v>
      </c>
    </row>
    <row r="48" spans="2:10" ht="57.75" customHeight="1" x14ac:dyDescent="0.2">
      <c r="B48" s="8"/>
      <c r="C48" s="1191" t="s">
        <v>4</v>
      </c>
      <c r="D48" s="1191"/>
      <c r="E48" s="1192"/>
      <c r="F48" s="376">
        <v>0.43</v>
      </c>
      <c r="G48" s="377">
        <v>0.45</v>
      </c>
      <c r="H48" s="377">
        <v>0.34</v>
      </c>
      <c r="I48" s="377">
        <v>0.86</v>
      </c>
      <c r="J48" s="378">
        <v>0.95</v>
      </c>
    </row>
    <row r="49" spans="2:10" ht="57.75" customHeight="1" thickBot="1" x14ac:dyDescent="0.25">
      <c r="B49" s="9"/>
      <c r="C49" s="1193" t="s">
        <v>5</v>
      </c>
      <c r="D49" s="1193"/>
      <c r="E49" s="1194"/>
      <c r="F49" s="379">
        <v>0.17</v>
      </c>
      <c r="G49" s="380" t="s">
        <v>540</v>
      </c>
      <c r="H49" s="380" t="s">
        <v>541</v>
      </c>
      <c r="I49" s="380" t="s">
        <v>542</v>
      </c>
      <c r="J49" s="381" t="s">
        <v>543</v>
      </c>
    </row>
    <row r="50" spans="2:10" ht="13.5" customHeight="1" x14ac:dyDescent="0.2"/>
  </sheetData>
  <sheetProtection algorithmName="SHA-512" hashValue="bHnC7zujMKceY6qBW6wobBvz/G9hw1UkdPdZl+OdN5bjoPbpkm6OBwOJTkOxTs/1lP7Bt/hYfW9bzwOIj2/pCA==" saltValue="PQK8/hO38idG8KhVHzM+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細川　周平(016610)</cp:lastModifiedBy>
  <cp:lastPrinted>2021-03-11T05:49:36Z</cp:lastPrinted>
  <dcterms:created xsi:type="dcterms:W3CDTF">2021-02-02T04:19:11Z</dcterms:created>
  <dcterms:modified xsi:type="dcterms:W3CDTF">2022-03-22T11:54:54Z</dcterms:modified>
</cp:coreProperties>
</file>