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93743831-91FD-499C-BBF7-820E46152049}" xr6:coauthVersionLast="36" xr6:coauthVersionMax="36" xr10:uidLastSave="{00000000-0000-0000-0000-000000000000}"/>
  <bookViews>
    <workbookView xWindow="0" yWindow="0" windowWidth="15360" windowHeight="764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2" i="10" l="1"/>
  <c r="BG31" i="10"/>
  <c r="AO35" i="10"/>
  <c r="AO34"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W36" i="10"/>
  <c r="BE36" i="10"/>
  <c r="AM36" i="10"/>
  <c r="U36" i="10"/>
  <c r="BW35" i="10"/>
  <c r="BE35" i="10"/>
  <c r="U35" i="10"/>
  <c r="BW34" i="10"/>
  <c r="BE34" i="10"/>
  <c r="U34" i="10"/>
  <c r="BW33" i="10"/>
  <c r="BE33" i="10"/>
  <c r="U33" i="10"/>
  <c r="U32" i="10"/>
  <c r="C31" i="10"/>
  <c r="C32" i="10" s="1"/>
  <c r="U31" i="10" l="1"/>
  <c r="AM31" i="10" s="1"/>
  <c r="AM32" i="10" s="1"/>
  <c r="AM33" i="10" s="1"/>
  <c r="AM34" i="10" s="1"/>
  <c r="AM35" i="10" s="1"/>
  <c r="C33" i="10"/>
  <c r="C34" i="10" s="1"/>
  <c r="C35" i="10" s="1"/>
  <c r="C36" i="10" s="1"/>
  <c r="C37" i="10" s="1"/>
  <c r="C38" i="10" s="1"/>
  <c r="C39" i="10" s="1"/>
  <c r="C40"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BE31" i="10" l="1"/>
  <c r="BE32" i="10" s="1"/>
  <c r="BW31" i="10" l="1"/>
  <c r="BW32" i="10" s="1"/>
  <c r="CO31" i="10"/>
  <c r="CO32" i="10" s="1"/>
  <c r="CO33" i="10" s="1"/>
  <c r="CO34" i="10" s="1"/>
  <c r="CO35" i="10" s="1"/>
  <c r="CO36" i="10" s="1"/>
  <c r="CO37" i="10" s="1"/>
  <c r="CO38" i="10" s="1"/>
  <c r="CO39" i="10" s="1"/>
  <c r="CO40" i="10" s="1"/>
</calcChain>
</file>

<file path=xl/sharedStrings.xml><?xml version="1.0" encoding="utf-8"?>
<sst xmlns="http://schemas.openxmlformats.org/spreadsheetml/2006/main" count="1178" uniqueCount="632">
  <si>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</si>
  <si>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</si>
  <si>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</si>
  <si>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</si>
  <si>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</si>
  <si>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</si>
  <si>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</si>
  <si>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</si>
  <si>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</si>
  <si>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</si>
  <si>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</si>
  <si>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</si>
  <si>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</si>
  <si>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</si>
  <si>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</si>
  <si>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</si>
  <si>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</si>
  <si>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</si>
  <si>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</si>
  <si>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</si>
  <si>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</si>
  <si>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</si>
  <si>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</si>
  <si>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</si>
  <si>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</si>
  <si>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</si>
  <si>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</si>
  <si>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</si>
  <si>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</si>
  <si>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</si>
  <si>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</si>
  <si>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</si>
  <si>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</si>
  <si>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</si>
  <si>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</si>
  <si>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</si>
  <si>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</si>
  <si>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</si>
  <si>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</si>
  <si>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</si>
  <si>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</si>
  <si>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</si>
  <si>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</si>
  <si>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</si>
  <si>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</si>
  <si>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</si>
  <si>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</si>
  <si>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</si>
  <si>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</si>
  <si>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</si>
  <si>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</si>
  <si>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</si>
  <si>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</si>
  <si>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</si>
  <si>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</si>
  <si>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</si>
  <si>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</si>
  <si>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</si>
  <si>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</si>
  <si>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</si>
  <si>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</si>
  <si>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</si>
  <si>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</si>
  <si>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</si>
  <si>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</si>
  <si>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</si>
  <si>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</si>
  <si>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</si>
  <si>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</si>
  <si>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</si>
  <si>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</si>
  <si>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</si>
  <si>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</si>
  <si>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</si>
  <si>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</si>
  <si>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</si>
  <si>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</si>
  <si>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</si>
  <si>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</si>
  <si>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</si>
  <si>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鳥取県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</si>
  <si>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</si>
  <si>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</si>
  <si>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</si>
  <si>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</si>
  <si>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</si>
  <si>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</si>
  <si>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</si>
  <si>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</si>
  <si>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</si>
  <si>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</si>
  <si>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</si>
  <si>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</si>
  <si>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</si>
  <si>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Ｅ</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</si>
  <si>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</si>
  <si>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</si>
  <si>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</si>
  <si>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</si>
  <si>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</si>
  <si>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</si>
  <si>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</si>
  <si>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</si>
  <si>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</si>
  <si>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</si>
  <si>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</si>
  <si>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</si>
  <si>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</si>
  <si>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</si>
  <si>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</si>
  <si>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</si>
  <si>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</si>
  <si>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</si>
  <si>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</si>
  <si>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-3.5</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</si>
  <si>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</si>
  <si>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</si>
  <si>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</si>
  <si>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</si>
  <si>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</si>
  <si>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</si>
  <si>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</si>
  <si>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</si>
  <si>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</si>
  <si>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</si>
  <si>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</si>
  <si>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</si>
  <si>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</si>
  <si>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</si>
  <si>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</si>
  <si>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</si>
  <si>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</si>
  <si>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</si>
  <si>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</si>
  <si>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</si>
  <si>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</si>
  <si>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</si>
  <si>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</si>
  <si>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</si>
  <si>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</si>
  <si>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-0.8</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</si>
  <si>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</si>
  <si>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</si>
  <si>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</si>
  <si>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-0.7</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</si>
  <si>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</si>
  <si>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</si>
  <si>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</si>
  <si>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</si>
  <si>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</si>
  <si>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</si>
  <si>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</si>
  <si>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</si>
  <si>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</si>
  <si>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</si>
  <si>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</si>
  <si>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</si>
  <si>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</si>
  <si>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</si>
  <si>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</si>
  <si>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</si>
  <si>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</si>
  <si>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</si>
  <si>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</si>
  <si>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</si>
  <si>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</si>
  <si>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</si>
  <si>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</si>
  <si>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</si>
  <si>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</si>
  <si>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</si>
  <si>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</si>
  <si>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</si>
  <si>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</si>
  <si>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</si>
  <si>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</si>
  <si>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</si>
  <si>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</si>
  <si>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</si>
  <si>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</si>
  <si>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</si>
  <si>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</si>
  <si>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鳥取県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</si>
  <si>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</si>
  <si>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</si>
  <si>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</si>
  <si>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</si>
  <si>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</si>
  <si>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</si>
  <si>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</si>
  <si>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</si>
  <si>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</si>
  <si>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</si>
  <si>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</si>
  <si>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</si>
  <si>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</si>
  <si>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</si>
  <si>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</si>
  <si>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</si>
  <si>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</si>
  <si>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</si>
  <si>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</si>
  <si>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t>
    <phoneticPr fontId="3"/>
  </si>
  <si>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</si>
  <si>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</si>
  <si>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</si>
  <si>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</si>
  <si>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　　　個人均等割</t>
    <phoneticPr fontId="3"/>
  </si>
  <si>
    <t>民生費</t>
  </si>
  <si>
    <t>　特別とん譲与税</t>
    <rPh sb="1" eb="3">
      <t>トクベツ</t>
    </rPh>
    <rPh sb="5" eb="7">
      <t>ジョウヨ</t>
    </rPh>
    <rPh sb="7" eb="8">
      <t>ゼイ</t>
    </rPh>
    <phoneticPr fontId="11"/>
  </si>
  <si>
    <t>-</t>
    <phoneticPr fontId="3"/>
  </si>
  <si>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</si>
  <si>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</si>
  <si>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</si>
  <si>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</si>
  <si>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</si>
  <si>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</si>
  <si>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</si>
  <si>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</si>
  <si>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</si>
  <si>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</si>
  <si>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</si>
  <si>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</si>
  <si>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</si>
  <si>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</si>
  <si>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</si>
  <si>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</si>
  <si>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</si>
  <si>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</si>
  <si>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</si>
  <si>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</si>
  <si>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</si>
  <si>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</si>
  <si>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</si>
  <si>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</si>
  <si>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</si>
  <si>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</si>
  <si>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</si>
  <si>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</si>
  <si>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</si>
  <si>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</si>
  <si>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</si>
  <si>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</si>
  <si>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</si>
  <si>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</si>
  <si>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</si>
  <si>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</si>
  <si>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</si>
  <si>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</si>
  <si>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</si>
  <si>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</si>
  <si>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</si>
  <si>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</si>
  <si>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</si>
  <si>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</si>
  <si>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</si>
  <si>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</si>
  <si>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</si>
  <si>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</si>
  <si>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</si>
  <si>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</si>
  <si>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</si>
  <si>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</si>
  <si>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</si>
  <si>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</si>
  <si>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</si>
  <si>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</si>
  <si>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</si>
  <si>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</si>
  <si>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</si>
  <si>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</si>
  <si>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</si>
  <si>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</si>
  <si>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</si>
  <si>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</si>
  <si>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</si>
  <si>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</si>
  <si>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</si>
  <si>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</si>
  <si>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</si>
  <si>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</si>
  <si>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</si>
  <si>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</si>
  <si>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</si>
  <si>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</si>
  <si>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</si>
  <si>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</si>
  <si>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</si>
  <si>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</si>
  <si>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</si>
  <si>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</si>
  <si>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</si>
  <si>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</si>
  <si>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</si>
  <si>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</si>
  <si>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</si>
  <si>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</si>
  <si>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</si>
  <si>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</si>
  <si>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</si>
  <si>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</si>
  <si>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</si>
  <si>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</si>
  <si>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</si>
  <si>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</si>
  <si>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</si>
  <si>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</si>
  <si>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</si>
  <si>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</si>
  <si>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</si>
  <si>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</si>
  <si>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</si>
  <si>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</si>
  <si>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</si>
  <si>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</si>
  <si>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</si>
  <si>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</si>
  <si>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</si>
  <si>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</si>
  <si>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</si>
  <si>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</si>
  <si>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</si>
  <si>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</si>
  <si>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</si>
  <si>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</si>
  <si>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</si>
  <si>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</si>
  <si>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</si>
  <si>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</si>
  <si>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</si>
  <si>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</si>
  <si>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</si>
  <si>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</si>
  <si>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</si>
  <si>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</si>
  <si>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</si>
  <si>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</si>
  <si>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</si>
  <si>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</si>
  <si>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鳥取県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</si>
  <si>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</si>
  <si>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</si>
  <si>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</si>
  <si>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</si>
  <si>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</si>
  <si>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</si>
  <si>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</si>
  <si>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</si>
  <si>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</si>
  <si>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</si>
  <si>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</si>
  <si>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</si>
  <si>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</si>
  <si>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</si>
  <si>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</si>
  <si>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</si>
  <si>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</si>
  <si>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</si>
  <si>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</si>
  <si>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</si>
  <si>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鳥取県用品調達等集中管理事業特別会計</t>
    <phoneticPr fontId="3"/>
  </si>
  <si>
    <t>鳥取県収入証紙特別会計</t>
    <phoneticPr fontId="3"/>
  </si>
  <si>
    <t>鳥取県公債管理特別会計</t>
    <phoneticPr fontId="3"/>
  </si>
  <si>
    <t>-</t>
    <phoneticPr fontId="3"/>
  </si>
  <si>
    <t>鳥取県給与集中管理特別会計</t>
    <phoneticPr fontId="3"/>
  </si>
  <si>
    <t>鳥取県母子父子寡婦福祉資金貸付事業特別会計</t>
    <phoneticPr fontId="3"/>
  </si>
  <si>
    <t>-</t>
    <phoneticPr fontId="3"/>
  </si>
  <si>
    <t>鳥取県中小企業近代化資金助成事業特別会計</t>
    <phoneticPr fontId="3"/>
  </si>
  <si>
    <t>鳥取県沿岸漁業改善資金助成事業特別会計</t>
    <phoneticPr fontId="3"/>
  </si>
  <si>
    <t>-</t>
    <phoneticPr fontId="3"/>
  </si>
  <si>
    <t>鳥取県県営林事業特別会計</t>
    <phoneticPr fontId="3"/>
  </si>
  <si>
    <t>鳥取県林業・木材産業改善資金助成事業特別会計</t>
    <phoneticPr fontId="3"/>
  </si>
  <si>
    <t>鳥取県就農支援資金貸付事業特別会計</t>
    <phoneticPr fontId="3"/>
  </si>
  <si>
    <t>-</t>
    <phoneticPr fontId="3"/>
  </si>
  <si>
    <t>鳥取県県立学校農業実習特別会計</t>
    <phoneticPr fontId="3"/>
  </si>
  <si>
    <t>鳥取県育英奨学事業特別会計</t>
    <phoneticPr fontId="3"/>
  </si>
  <si>
    <t>-</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</si>
  <si>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</si>
  <si>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</si>
  <si>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</si>
  <si>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</si>
  <si>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</si>
  <si>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</si>
  <si>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</si>
  <si>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</si>
  <si>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</si>
  <si>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</si>
  <si>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</si>
  <si>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</si>
  <si>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</si>
  <si>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鳥取県国民健康保険運営事業特別会計</t>
    <phoneticPr fontId="3"/>
  </si>
  <si>
    <t>鳥取県営電気事業会計</t>
    <phoneticPr fontId="3"/>
  </si>
  <si>
    <t>法適用企業</t>
    <phoneticPr fontId="3"/>
  </si>
  <si>
    <t>鳥取県営工業用水道事業会計</t>
    <phoneticPr fontId="3"/>
  </si>
  <si>
    <t>法適用企業</t>
    <phoneticPr fontId="3"/>
  </si>
  <si>
    <t>鳥取県営病院事業会計</t>
    <phoneticPr fontId="3"/>
  </si>
  <si>
    <t>鳥取県天神川流域下水道事業会計</t>
    <phoneticPr fontId="3"/>
  </si>
  <si>
    <t>鳥取県営埋立事業会計</t>
    <phoneticPr fontId="3"/>
  </si>
  <si>
    <t>法適用企業</t>
    <phoneticPr fontId="3"/>
  </si>
  <si>
    <t>鳥取県県営境港水産施設事業特別会計</t>
    <phoneticPr fontId="3"/>
  </si>
  <si>
    <t>法非適用企業</t>
    <phoneticPr fontId="3"/>
  </si>
  <si>
    <t>鳥取県港湾整備事業特別会計</t>
    <phoneticPr fontId="3"/>
  </si>
  <si>
    <t>-</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</si>
  <si>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</si>
  <si>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</si>
  <si>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</si>
  <si>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</si>
  <si>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</si>
  <si>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</si>
  <si>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</si>
  <si>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資金剰余額
/不足額
（実質収支）</t>
    <phoneticPr fontId="3"/>
  </si>
  <si>
    <t>他会計等
からの
繰入金</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</si>
  <si>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</si>
  <si>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</si>
  <si>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</si>
  <si>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</si>
  <si>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</si>
  <si>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</si>
  <si>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</si>
  <si>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</si>
  <si>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</si>
  <si>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</si>
  <si>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</si>
  <si>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</si>
  <si>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</si>
  <si>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</si>
  <si>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</si>
  <si>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</si>
  <si>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</si>
  <si>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</si>
  <si>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</si>
  <si>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</si>
  <si>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</si>
  <si>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</si>
  <si>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</si>
  <si>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</si>
  <si>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t>
    <phoneticPr fontId="3"/>
  </si>
  <si>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</si>
  <si>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</si>
  <si>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</si>
  <si>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</si>
  <si>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</si>
  <si>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</si>
  <si>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</si>
  <si>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</si>
  <si>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</si>
  <si>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</si>
  <si>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</si>
  <si>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</si>
  <si>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</si>
  <si>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</si>
  <si>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t>
    <phoneticPr fontId="3"/>
  </si>
  <si>
    <t>-</t>
    <phoneticPr fontId="3"/>
  </si>
  <si>
    <t>-</t>
    <phoneticPr fontId="3"/>
  </si>
  <si>
    <t>損失補償・債務保証の履行に係るもの</t>
    <rPh sb="0" eb="2">
      <t>ソンシツ</t>
    </rPh>
    <rPh sb="2" eb="4">
      <t>ホショウ</t>
    </rPh>
    <rPh sb="5" eb="7">
      <t>サイム</t>
    </rPh>
    <rPh sb="7" eb="9">
      <t>ホショウ</t>
    </rPh>
    <rPh sb="10" eb="12">
      <t>リコウ</t>
    </rPh>
    <rPh sb="13" eb="14">
      <t>カカ</t>
    </rPh>
    <phoneticPr fontId="3"/>
  </si>
  <si>
    <t>-</t>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</si>
  <si>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</si>
  <si>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</si>
  <si>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</si>
  <si>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</si>
  <si>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t>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</si>
  <si>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</si>
  <si>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</si>
  <si>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</si>
  <si>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鳥取県営病院事業会計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</si>
  <si>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</si>
  <si>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</si>
  <si>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鳥取県県営境港水産施設事業特別会計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</si>
  <si>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</si>
  <si>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鳥取県天神川流域下水道事業会計</t>
    <phoneticPr fontId="3"/>
  </si>
  <si>
    <t>(Ｆ)</t>
    <phoneticPr fontId="3"/>
  </si>
  <si>
    <t>鳥取県営工業用水道事業会計</t>
    <phoneticPr fontId="3"/>
  </si>
  <si>
    <t>-</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</si>
  <si>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</si>
  <si>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</si>
  <si>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</si>
  <si>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</si>
  <si>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</si>
  <si>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</si>
  <si>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</si>
  <si>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</si>
  <si>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</si>
  <si>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</si>
  <si>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</si>
  <si>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</si>
  <si>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</si>
  <si>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</si>
  <si>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</si>
  <si>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</si>
  <si>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</si>
  <si>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</si>
  <si>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</si>
  <si>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</si>
  <si>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</si>
  <si>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</si>
  <si>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</si>
  <si>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</si>
  <si>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</si>
  <si>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</si>
  <si>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</si>
  <si>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</si>
  <si>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</si>
  <si>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</si>
  <si>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</si>
  <si>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</si>
  <si>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</si>
  <si>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</si>
  <si>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</si>
  <si>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</si>
  <si>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</si>
  <si>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</si>
  <si>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</si>
  <si>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</si>
  <si>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</si>
  <si>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</si>
  <si>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</si>
  <si>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</si>
  <si>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</si>
  <si>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</si>
  <si>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</si>
  <si>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</si>
  <si>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</si>
  <si>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</si>
  <si>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</si>
  <si>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</si>
  <si>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</si>
  <si>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</si>
  <si>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</si>
  <si>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</si>
  <si>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</si>
  <si>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</si>
  <si>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</si>
  <si>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</si>
  <si>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</si>
  <si>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</si>
  <si>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</si>
  <si>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</si>
  <si>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</si>
  <si>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</si>
  <si>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</si>
  <si>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</si>
  <si>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</si>
  <si>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</si>
  <si>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</si>
  <si>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</si>
  <si>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</si>
  <si>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</si>
  <si>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</si>
  <si>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</si>
  <si>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</si>
  <si>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</si>
  <si>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</si>
  <si>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</si>
  <si>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</si>
  <si>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</si>
  <si>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2.90</t>
  </si>
  <si>
    <t>▲ 0.36</t>
  </si>
  <si>
    <t>▲ 0.77</t>
  </si>
  <si>
    <t>一般会計</t>
  </si>
  <si>
    <t>鳥取県営病院事業会計</t>
  </si>
  <si>
    <t>鳥取県営電気事業会計</t>
  </si>
  <si>
    <t>鳥取県国民健康保険運営事業特別会計</t>
  </si>
  <si>
    <t>鳥取県営埋立事業会計</t>
  </si>
  <si>
    <t>鳥取県天神川流域下水道事業会計</t>
  </si>
  <si>
    <t>鳥取県営工業用水道事業会計</t>
  </si>
  <si>
    <t>鳥取県用品調達等集中管理事業特別会計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</si>
  <si>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</si>
  <si>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</si>
  <si>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</si>
  <si>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</si>
  <si>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</si>
  <si>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</si>
  <si>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</si>
  <si>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</si>
  <si>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鳥取県国際交流財団</t>
  </si>
  <si>
    <t>智頭急行</t>
  </si>
  <si>
    <t>米子空港ビル</t>
  </si>
  <si>
    <t>鳥取県文化振興財団</t>
  </si>
  <si>
    <t>中海水鳥国際交流基金財団</t>
  </si>
  <si>
    <t>因幡街道ふるさと振興財団</t>
  </si>
  <si>
    <t>とっとりコンベンションビューロー</t>
  </si>
  <si>
    <t>鳥取県臓器・アイバンク</t>
  </si>
  <si>
    <t>鳥取県環境管理事業センター</t>
  </si>
  <si>
    <t>鳥取県食鳥肉衛生協会</t>
  </si>
  <si>
    <t>鳥取県生活衛生営業指導センター</t>
  </si>
  <si>
    <t>鳥取県天神川流域下水道公社</t>
  </si>
  <si>
    <t>鳥取県産業振興機構</t>
  </si>
  <si>
    <t>ふるさと鳥取県定住機構</t>
  </si>
  <si>
    <t>鳥取県農業農村担い手育成機構</t>
  </si>
  <si>
    <t>鳥取県野菜価格安定基金協会</t>
  </si>
  <si>
    <t>鳥取県果実生産出荷安定基金協会</t>
  </si>
  <si>
    <t>鳥取県畜産推進機構</t>
  </si>
  <si>
    <t>鳥取県畜産振興協会</t>
  </si>
  <si>
    <t>鳥取県造林公社（林業公社）</t>
  </si>
  <si>
    <t>鳥取県林業担い手育成財団</t>
  </si>
  <si>
    <t>鳥取県栽培漁業協会</t>
  </si>
  <si>
    <t>鳥取県魚の豊かな川づくり基金</t>
  </si>
  <si>
    <t>鳥取県土地開発公社</t>
  </si>
  <si>
    <t>鳥取県住宅供給公社</t>
  </si>
  <si>
    <t>鳥取県暴力追放センター</t>
  </si>
  <si>
    <t>鳥取県教育文化財団</t>
  </si>
  <si>
    <t>史跡鳥取藩主池田家墓所保存会</t>
  </si>
  <si>
    <t>鳥取県スポーツ協会</t>
    <rPh sb="0" eb="3">
      <t>トットリケン</t>
    </rPh>
    <rPh sb="7" eb="9">
      <t>キョウカイ</t>
    </rPh>
    <phoneticPr fontId="2"/>
  </si>
  <si>
    <t>鳥取県産業技術センター</t>
  </si>
  <si>
    <t>公立大学法人公立鳥取環境大学</t>
  </si>
  <si>
    <t>とっとり県民活動活性化センター</t>
  </si>
  <si>
    <t>鳥取童謡・おもちゃ館</t>
  </si>
  <si>
    <t>鳥取空港ビル</t>
    <rPh sb="0" eb="4">
      <t>トットリクウコウ</t>
    </rPh>
    <phoneticPr fontId="2"/>
  </si>
  <si>
    <t>SC鳥取</t>
    <rPh sb="2" eb="4">
      <t>トットリ</t>
    </rPh>
    <phoneticPr fontId="2"/>
  </si>
  <si>
    <t>○</t>
  </si>
  <si>
    <t>新型コロナウイルス感染症対応企業支援基金</t>
  </si>
  <si>
    <t>県立公共施設等建設基金</t>
  </si>
  <si>
    <t>大規模事業基金</t>
  </si>
  <si>
    <t>地域医療介護総合確保基金</t>
  </si>
  <si>
    <t>長寿社会対策推進基金</t>
  </si>
  <si>
    <t>基金繰入7,766</t>
    <rPh sb="0" eb="2">
      <t>キキン</t>
    </rPh>
    <rPh sb="2" eb="4">
      <t>クリイレ</t>
    </rPh>
    <phoneticPr fontId="2"/>
  </si>
  <si>
    <t>基金繰入1,231</t>
    <rPh sb="0" eb="2">
      <t>キキン</t>
    </rPh>
    <rPh sb="2" eb="4">
      <t>クリイレ</t>
    </rPh>
    <phoneticPr fontId="2"/>
  </si>
  <si>
    <t>境港管理組合（一般会計）</t>
    <rPh sb="0" eb="1">
      <t>サカイ</t>
    </rPh>
    <rPh sb="1" eb="2">
      <t>コウ</t>
    </rPh>
    <rPh sb="2" eb="4">
      <t>カンリ</t>
    </rPh>
    <rPh sb="4" eb="6">
      <t>クミアイ</t>
    </rPh>
    <rPh sb="7" eb="9">
      <t>イッパン</t>
    </rPh>
    <rPh sb="9" eb="11">
      <t>カイケイ</t>
    </rPh>
    <phoneticPr fontId="2"/>
  </si>
  <si>
    <t>境港管理組合（港湾整備事業特会）</t>
    <rPh sb="0" eb="1">
      <t>サカイ</t>
    </rPh>
    <rPh sb="1" eb="2">
      <t>コウ</t>
    </rPh>
    <rPh sb="2" eb="4">
      <t>カンリ</t>
    </rPh>
    <rPh sb="4" eb="6">
      <t>クミアイ</t>
    </rPh>
    <rPh sb="7" eb="9">
      <t>コウワン</t>
    </rPh>
    <rPh sb="9" eb="11">
      <t>セイビ</t>
    </rPh>
    <rPh sb="11" eb="13">
      <t>ジギョウ</t>
    </rPh>
    <rPh sb="13" eb="15">
      <t>トッカイ</t>
    </rPh>
    <phoneticPr fontId="2"/>
  </si>
  <si>
    <t>-</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</si>
  <si>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</si>
  <si>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</si>
  <si>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</si>
  <si>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</si>
  <si>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</si>
  <si>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本県においては、公債費の償還が進みピークを越えたことから、近年の元利償還金が減少傾向であり、実質公債費比率は改善傾向である。
　起債残高の増加、基金残高減少の影響により将来負担比率は上昇傾向にあったが、R2年度は標準財政規模の増加により改善傾向となった。
　今後も一定の起債発行が必要となるが、過度な将来負担が発生しないよう健全な財政運営に努めていく必要がある。</t>
    <rPh sb="22" eb="23">
      <t>コ</t>
    </rPh>
    <rPh sb="104" eb="106">
      <t>ネンド</t>
    </rPh>
    <rPh sb="107" eb="113">
      <t>ヒョウジュンザイセイキボ</t>
    </rPh>
    <rPh sb="114" eb="116">
      <t>ゾウカ</t>
    </rPh>
    <rPh sb="119" eb="121">
      <t>カイゼン</t>
    </rPh>
    <rPh sb="121" eb="123">
      <t>ケイコウ</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</si>
  <si>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</si>
  <si>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</si>
  <si>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</si>
  <si>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本県においては、県債の新規発行の抑制に努めるなどの財政運営を行いながら健全な財政運営に努めてきた。しかしながら近年、防災関係の起債残高増加、基金残高減少の影響により将来負担比率は上昇傾向にあったが、コロナ禍のR2年度は標準財政規模の増加により改善傾向が見られる。
　一方、有形固定資産減価償却率は都道府県の平均値を上回っており、施設の老朽化が進んでいることから今後多くの更新投資が必要になるものと見込まれる。
　そのため今後も一定の起債の発行が必要となるが、過度な将来負担が発生しないよう計画的に管理・更新を行っていく必要がある。</t>
    <rPh sb="103" eb="104">
      <t>カ</t>
    </rPh>
    <rPh sb="107" eb="109">
      <t>ネンド</t>
    </rPh>
    <rPh sb="110" eb="116">
      <t>ヒョウジュンザイセイキボ</t>
    </rPh>
    <rPh sb="117" eb="119">
      <t>ゾウカ</t>
    </rPh>
    <rPh sb="122" eb="126">
      <t>カイゼンケイコウ</t>
    </rPh>
    <rPh sb="127" eb="128">
      <t>ミ</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</si>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</sst>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87">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67"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9" xfId="8" applyFont="1" applyFill="1" applyBorder="1" applyAlignment="1">
      <alignment horizontal="center"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0" fontId="18" fillId="0" borderId="1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12" xfId="8" applyFont="1" applyFill="1" applyBorder="1" applyAlignment="1">
      <alignment vertical="center"/>
    </xf>
    <xf numFmtId="0" fontId="22" fillId="0" borderId="48" xfId="8" applyFont="1" applyFill="1" applyBorder="1" applyAlignment="1">
      <alignment vertical="center"/>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0" fontId="18" fillId="0" borderId="0" xfId="8" applyFont="1" applyFill="1" applyBorder="1" applyAlignment="1">
      <alignment horizontal="center" vertical="center" shrinkToFit="1"/>
    </xf>
    <xf numFmtId="187" fontId="18" fillId="0" borderId="0" xfId="8" applyNumberFormat="1" applyFont="1" applyFill="1" applyBorder="1" applyAlignment="1" applyProtection="1">
      <alignment horizontal="center" vertical="center" shrinkToFit="1"/>
      <protection hidden="1"/>
    </xf>
    <xf numFmtId="0" fontId="24" fillId="0" borderId="0" xfId="8" applyNumberFormat="1" applyFont="1" applyFill="1" applyBorder="1" applyAlignment="1" applyProtection="1">
      <alignment horizontal="left" vertical="center" wrapText="1"/>
      <protection hidden="1"/>
    </xf>
    <xf numFmtId="49" fontId="18" fillId="0" borderId="0" xfId="8" applyNumberFormat="1" applyFont="1" applyFill="1" applyBorder="1" applyAlignment="1">
      <alignment horizontal="center" vertical="center"/>
    </xf>
    <xf numFmtId="0" fontId="18" fillId="0" borderId="0" xfId="8" applyFont="1" applyFill="1" applyBorder="1" applyAlignment="1" applyProtection="1">
      <alignment horizontal="center" vertical="center" shrinkToFit="1"/>
      <protection hidden="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6" borderId="71" xfId="12" applyFont="1" applyFill="1" applyBorder="1" applyAlignment="1" applyProtection="1">
      <alignment horizontal="left"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2"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2" xfId="12" applyFont="1" applyFill="1" applyBorder="1" applyAlignment="1" applyProtection="1">
      <alignment horizontal="center" vertical="center"/>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0" xfId="12" applyFont="1" applyFill="1" applyBorder="1" applyAlignment="1" applyProtection="1">
      <alignment horizontal="center" vertical="center"/>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149" xfId="14" applyNumberFormat="1" applyFont="1" applyFill="1" applyBorder="1" applyAlignment="1" applyProtection="1">
      <alignment horizontal="right" vertical="center" shrinkToFit="1"/>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Protection="1">
      <alignment vertical="center"/>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0" fontId="30" fillId="6" borderId="0" xfId="12" applyFont="1" applyFill="1" applyProtection="1">
      <alignment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31" xfId="12" applyFont="1" applyFill="1" applyBorder="1" applyAlignment="1" applyProtection="1">
      <alignment horizontal="center" vertical="center" wrapText="1"/>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177" fontId="30" fillId="6" borderId="159"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4" fillId="6" borderId="42" xfId="12" applyFont="1" applyFill="1" applyBorder="1" applyAlignment="1" applyProtection="1">
      <alignment horizontal="center" vertical="center"/>
    </xf>
    <xf numFmtId="0" fontId="30" fillId="6" borderId="4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188" fontId="30" fillId="6" borderId="129"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0" fontId="30" fillId="6" borderId="63"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45" xfId="12" applyFont="1" applyFill="1" applyBorder="1" applyAlignment="1" applyProtection="1">
      <alignment horizontal="center" vertical="center"/>
    </xf>
    <xf numFmtId="0" fontId="30" fillId="6" borderId="75"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48" xfId="14" applyNumberFormat="1" applyFont="1" applyFill="1" applyBorder="1" applyAlignment="1" applyProtection="1">
      <alignment horizontal="right" vertical="center" shrinkToFit="1"/>
    </xf>
    <xf numFmtId="0" fontId="30" fillId="6" borderId="26" xfId="12" applyFont="1" applyFill="1" applyBorder="1" applyAlignment="1" applyProtection="1">
      <alignment horizontal="center" vertical="center"/>
    </xf>
    <xf numFmtId="0" fontId="30" fillId="6" borderId="11"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65FCCED5-153A-4A42-9251-4E1372A76FBC}"/>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135728</c:v>
                </c:pt>
                <c:pt idx="1">
                  <c:v>139505</c:v>
                </c:pt>
                <c:pt idx="2">
                  <c:v>128232</c:v>
                </c:pt>
                <c:pt idx="3">
                  <c:v>145988</c:v>
                </c:pt>
                <c:pt idx="4">
                  <c:v>156891</c:v>
                </c:pt>
              </c:numCache>
            </c:numRef>
          </c:val>
          <c:smooth val="0"/>
          <c:extLst>
            <c:ext xmlns:c16="http://schemas.microsoft.com/office/drawing/2014/chart" uri="{C3380CC4-5D6E-409C-BE32-E72D297353CC}">
              <c16:uniqueId val="{00000000-D3CB-41FA-83C1-A82644D4B0E9}"/>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120400</c:v>
                </c:pt>
                <c:pt idx="1">
                  <c:v>135164</c:v>
                </c:pt>
                <c:pt idx="2">
                  <c:v>115300</c:v>
                </c:pt>
                <c:pt idx="3">
                  <c:v>133801</c:v>
                </c:pt>
                <c:pt idx="4">
                  <c:v>142413</c:v>
                </c:pt>
              </c:numCache>
            </c:numRef>
          </c:val>
          <c:smooth val="0"/>
          <c:extLst>
            <c:ext xmlns:c16="http://schemas.microsoft.com/office/drawing/2014/chart" uri="{C3380CC4-5D6E-409C-BE32-E72D297353CC}">
              <c16:uniqueId val="{00000001-D3CB-41FA-83C1-A82644D4B0E9}"/>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20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1.69</c:v>
                </c:pt>
                <c:pt idx="1">
                  <c:v>1.37</c:v>
                </c:pt>
                <c:pt idx="2">
                  <c:v>2.13</c:v>
                </c:pt>
                <c:pt idx="3">
                  <c:v>1.38</c:v>
                </c:pt>
                <c:pt idx="4">
                  <c:v>4.7300000000000004</c:v>
                </c:pt>
              </c:numCache>
            </c:numRef>
          </c:val>
          <c:extLst>
            <c:ext xmlns:c16="http://schemas.microsoft.com/office/drawing/2014/chart" uri="{C3380CC4-5D6E-409C-BE32-E72D297353CC}">
              <c16:uniqueId val="{00000000-7559-4412-9051-DE649FA90BDD}"/>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1.84</c:v>
                </c:pt>
                <c:pt idx="1">
                  <c:v>1.88</c:v>
                </c:pt>
                <c:pt idx="2">
                  <c:v>1.9</c:v>
                </c:pt>
                <c:pt idx="3">
                  <c:v>1.92</c:v>
                </c:pt>
                <c:pt idx="4">
                  <c:v>1.87</c:v>
                </c:pt>
              </c:numCache>
            </c:numRef>
          </c:val>
          <c:extLst>
            <c:ext xmlns:c16="http://schemas.microsoft.com/office/drawing/2014/chart" uri="{C3380CC4-5D6E-409C-BE32-E72D297353CC}">
              <c16:uniqueId val="{00000001-7559-4412-9051-DE649FA90BDD}"/>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-2.9</c:v>
                </c:pt>
                <c:pt idx="1">
                  <c:v>-0.36</c:v>
                </c:pt>
                <c:pt idx="2">
                  <c:v>0.75</c:v>
                </c:pt>
                <c:pt idx="3">
                  <c:v>-0.77</c:v>
                </c:pt>
                <c:pt idx="4">
                  <c:v>3.38</c:v>
                </c:pt>
              </c:numCache>
            </c:numRef>
          </c:val>
          <c:smooth val="0"/>
          <c:extLst>
            <c:ext xmlns:c16="http://schemas.microsoft.com/office/drawing/2014/chart" uri="{C3380CC4-5D6E-409C-BE32-E72D297353CC}">
              <c16:uniqueId val="{00000002-7559-4412-9051-DE649FA90BDD}"/>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0.26</c:v>
                </c:pt>
                <c:pt idx="2">
                  <c:v>#N/A</c:v>
                </c:pt>
                <c:pt idx="3">
                  <c:v>0.3</c:v>
                </c:pt>
                <c:pt idx="4">
                  <c:v>#N/A</c:v>
                </c:pt>
                <c:pt idx="5">
                  <c:v>0.2</c:v>
                </c:pt>
                <c:pt idx="6">
                  <c:v>#N/A</c:v>
                </c:pt>
                <c:pt idx="7">
                  <c:v>0.2</c:v>
                </c:pt>
                <c:pt idx="8">
                  <c:v>#N/A</c:v>
                </c:pt>
                <c:pt idx="9">
                  <c:v>0.03</c:v>
                </c:pt>
              </c:numCache>
            </c:numRef>
          </c:val>
          <c:extLst>
            <c:ext xmlns:c16="http://schemas.microsoft.com/office/drawing/2014/chart" uri="{C3380CC4-5D6E-409C-BE32-E72D297353CC}">
              <c16:uniqueId val="{00000000-70E6-4426-AD0D-3A0F31F4AFF4}"/>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0E6-4426-AD0D-3A0F31F4AFF4}"/>
            </c:ext>
          </c:extLst>
        </c:ser>
        <c:ser>
          <c:idx val="2"/>
          <c:order val="2"/>
          <c:tx>
            <c:strRef>
              <c:f>データシート!$A$29</c:f>
              <c:strCache>
                <c:ptCount val="1"/>
                <c:pt idx="0">
                  <c:v>鳥取県用品調達等集中管理事業特別会計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0.09</c:v>
                </c:pt>
                <c:pt idx="2">
                  <c:v>#N/A</c:v>
                </c:pt>
                <c:pt idx="3">
                  <c:v>0.11</c:v>
                </c:pt>
                <c:pt idx="4">
                  <c:v>#N/A</c:v>
                </c:pt>
                <c:pt idx="5">
                  <c:v>0.03</c:v>
                </c:pt>
                <c:pt idx="6">
                  <c:v>#N/A</c:v>
                </c:pt>
                <c:pt idx="7">
                  <c:v>0.04</c:v>
                </c:pt>
                <c:pt idx="8">
                  <c:v>#N/A</c:v>
                </c:pt>
                <c:pt idx="9">
                  <c:v>0.05</c:v>
                </c:pt>
              </c:numCache>
            </c:numRef>
          </c:val>
          <c:extLst>
            <c:ext xmlns:c16="http://schemas.microsoft.com/office/drawing/2014/chart" uri="{C3380CC4-5D6E-409C-BE32-E72D297353CC}">
              <c16:uniqueId val="{00000002-70E6-4426-AD0D-3A0F31F4AFF4}"/>
            </c:ext>
          </c:extLst>
        </c:ser>
        <c:ser>
          <c:idx val="3"/>
          <c:order val="3"/>
          <c:tx>
            <c:strRef>
              <c:f>データシート!$A$30</c:f>
              <c:strCache>
                <c:ptCount val="1"/>
                <c:pt idx="0">
                  <c:v>鳥取県営工業用水道事業会計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0.28000000000000003</c:v>
                </c:pt>
                <c:pt idx="2">
                  <c:v>#N/A</c:v>
                </c:pt>
                <c:pt idx="3">
                  <c:v>0.21</c:v>
                </c:pt>
                <c:pt idx="4">
                  <c:v>#N/A</c:v>
                </c:pt>
                <c:pt idx="5">
                  <c:v>0.15</c:v>
                </c:pt>
                <c:pt idx="6">
                  <c:v>#N/A</c:v>
                </c:pt>
                <c:pt idx="7">
                  <c:v>0.11</c:v>
                </c:pt>
                <c:pt idx="8">
                  <c:v>#N/A</c:v>
                </c:pt>
                <c:pt idx="9">
                  <c:v>0.09</c:v>
                </c:pt>
              </c:numCache>
            </c:numRef>
          </c:val>
          <c:extLst>
            <c:ext xmlns:c16="http://schemas.microsoft.com/office/drawing/2014/chart" uri="{C3380CC4-5D6E-409C-BE32-E72D297353CC}">
              <c16:uniqueId val="{00000003-70E6-4426-AD0D-3A0F31F4AFF4}"/>
            </c:ext>
          </c:extLst>
        </c:ser>
        <c:ser>
          <c:idx val="4"/>
          <c:order val="4"/>
          <c:tx>
            <c:strRef>
              <c:f>データシート!$A$31</c:f>
              <c:strCache>
                <c:ptCount val="1"/>
                <c:pt idx="0">
                  <c:v>鳥取県天神川流域下水道事業会計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0</c:v>
                </c:pt>
                <c:pt idx="1">
                  <c:v>0</c:v>
                </c:pt>
                <c:pt idx="2">
                  <c:v>0</c:v>
                </c:pt>
                <c:pt idx="3">
                  <c:v>0</c:v>
                </c:pt>
                <c:pt idx="4">
                  <c:v>0</c:v>
                </c:pt>
                <c:pt idx="5">
                  <c:v>0</c:v>
                </c:pt>
                <c:pt idx="6">
                  <c:v>0</c:v>
                </c:pt>
                <c:pt idx="7">
                  <c:v>0</c:v>
                </c:pt>
                <c:pt idx="8">
                  <c:v>#N/A</c:v>
                </c:pt>
                <c:pt idx="9">
                  <c:v>0.21</c:v>
                </c:pt>
              </c:numCache>
            </c:numRef>
          </c:val>
          <c:extLst>
            <c:ext xmlns:c16="http://schemas.microsoft.com/office/drawing/2014/chart" uri="{C3380CC4-5D6E-409C-BE32-E72D297353CC}">
              <c16:uniqueId val="{00000004-70E6-4426-AD0D-3A0F31F4AFF4}"/>
            </c:ext>
          </c:extLst>
        </c:ser>
        <c:ser>
          <c:idx val="5"/>
          <c:order val="5"/>
          <c:tx>
            <c:strRef>
              <c:f>データシート!$A$32</c:f>
              <c:strCache>
                <c:ptCount val="1"/>
                <c:pt idx="0">
                  <c:v>鳥取県営埋立事業会計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1.05</c:v>
                </c:pt>
                <c:pt idx="2">
                  <c:v>#N/A</c:v>
                </c:pt>
                <c:pt idx="3">
                  <c:v>0.78</c:v>
                </c:pt>
                <c:pt idx="4">
                  <c:v>#N/A</c:v>
                </c:pt>
                <c:pt idx="5">
                  <c:v>0.65</c:v>
                </c:pt>
                <c:pt idx="6">
                  <c:v>#N/A</c:v>
                </c:pt>
                <c:pt idx="7">
                  <c:v>0.7</c:v>
                </c:pt>
                <c:pt idx="8">
                  <c:v>#N/A</c:v>
                </c:pt>
                <c:pt idx="9">
                  <c:v>0.66</c:v>
                </c:pt>
              </c:numCache>
            </c:numRef>
          </c:val>
          <c:extLst>
            <c:ext xmlns:c16="http://schemas.microsoft.com/office/drawing/2014/chart" uri="{C3380CC4-5D6E-409C-BE32-E72D297353CC}">
              <c16:uniqueId val="{00000005-70E6-4426-AD0D-3A0F31F4AFF4}"/>
            </c:ext>
          </c:extLst>
        </c:ser>
        <c:ser>
          <c:idx val="6"/>
          <c:order val="6"/>
          <c:tx>
            <c:strRef>
              <c:f>データシート!$A$33</c:f>
              <c:strCache>
                <c:ptCount val="1"/>
                <c:pt idx="0">
                  <c:v>鳥取県国民健康保険運営事業特別会計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0</c:v>
                </c:pt>
                <c:pt idx="1">
                  <c:v>0</c:v>
                </c:pt>
                <c:pt idx="2">
                  <c:v>0</c:v>
                </c:pt>
                <c:pt idx="3">
                  <c:v>0</c:v>
                </c:pt>
                <c:pt idx="4">
                  <c:v>#N/A</c:v>
                </c:pt>
                <c:pt idx="5">
                  <c:v>0.3</c:v>
                </c:pt>
                <c:pt idx="6">
                  <c:v>#N/A</c:v>
                </c:pt>
                <c:pt idx="7">
                  <c:v>0.52</c:v>
                </c:pt>
                <c:pt idx="8">
                  <c:v>#N/A</c:v>
                </c:pt>
                <c:pt idx="9">
                  <c:v>1.47</c:v>
                </c:pt>
              </c:numCache>
            </c:numRef>
          </c:val>
          <c:extLst>
            <c:ext xmlns:c16="http://schemas.microsoft.com/office/drawing/2014/chart" uri="{C3380CC4-5D6E-409C-BE32-E72D297353CC}">
              <c16:uniqueId val="{00000006-70E6-4426-AD0D-3A0F31F4AFF4}"/>
            </c:ext>
          </c:extLst>
        </c:ser>
        <c:ser>
          <c:idx val="7"/>
          <c:order val="7"/>
          <c:tx>
            <c:strRef>
              <c:f>データシート!$A$34</c:f>
              <c:strCache>
                <c:ptCount val="1"/>
                <c:pt idx="0">
                  <c:v>鳥取県営電気事業会計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1.1599999999999999</c:v>
                </c:pt>
                <c:pt idx="2">
                  <c:v>#N/A</c:v>
                </c:pt>
                <c:pt idx="3">
                  <c:v>0.99</c:v>
                </c:pt>
                <c:pt idx="4">
                  <c:v>#N/A</c:v>
                </c:pt>
                <c:pt idx="5">
                  <c:v>0.8</c:v>
                </c:pt>
                <c:pt idx="6">
                  <c:v>#N/A</c:v>
                </c:pt>
                <c:pt idx="7">
                  <c:v>1</c:v>
                </c:pt>
                <c:pt idx="8">
                  <c:v>#N/A</c:v>
                </c:pt>
                <c:pt idx="9">
                  <c:v>2.4900000000000002</c:v>
                </c:pt>
              </c:numCache>
            </c:numRef>
          </c:val>
          <c:extLst>
            <c:ext xmlns:c16="http://schemas.microsoft.com/office/drawing/2014/chart" uri="{C3380CC4-5D6E-409C-BE32-E72D297353CC}">
              <c16:uniqueId val="{00000007-70E6-4426-AD0D-3A0F31F4AFF4}"/>
            </c:ext>
          </c:extLst>
        </c:ser>
        <c:ser>
          <c:idx val="8"/>
          <c:order val="8"/>
          <c:tx>
            <c:strRef>
              <c:f>データシート!$A$35</c:f>
              <c:strCache>
                <c:ptCount val="1"/>
                <c:pt idx="0">
                  <c:v>鳥取県営病院事業会計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4.83</c:v>
                </c:pt>
                <c:pt idx="2">
                  <c:v>#N/A</c:v>
                </c:pt>
                <c:pt idx="3">
                  <c:v>5.47</c:v>
                </c:pt>
                <c:pt idx="4">
                  <c:v>#N/A</c:v>
                </c:pt>
                <c:pt idx="5">
                  <c:v>3.38</c:v>
                </c:pt>
                <c:pt idx="6">
                  <c:v>#N/A</c:v>
                </c:pt>
                <c:pt idx="7">
                  <c:v>3.97</c:v>
                </c:pt>
                <c:pt idx="8">
                  <c:v>#N/A</c:v>
                </c:pt>
                <c:pt idx="9">
                  <c:v>4.2300000000000004</c:v>
                </c:pt>
              </c:numCache>
            </c:numRef>
          </c:val>
          <c:extLst>
            <c:ext xmlns:c16="http://schemas.microsoft.com/office/drawing/2014/chart" uri="{C3380CC4-5D6E-409C-BE32-E72D297353CC}">
              <c16:uniqueId val="{00000008-70E6-4426-AD0D-3A0F31F4AFF4}"/>
            </c:ext>
          </c:extLst>
        </c:ser>
        <c:ser>
          <c:idx val="9"/>
          <c:order val="9"/>
          <c:tx>
            <c:strRef>
              <c:f>データシート!$A$36</c:f>
              <c:strCache>
                <c:ptCount val="1"/>
                <c:pt idx="0">
                  <c:v>一般会計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1.55</c:v>
                </c:pt>
                <c:pt idx="2">
                  <c:v>#N/A</c:v>
                </c:pt>
                <c:pt idx="3">
                  <c:v>1.21</c:v>
                </c:pt>
                <c:pt idx="4">
                  <c:v>#N/A</c:v>
                </c:pt>
                <c:pt idx="5">
                  <c:v>2.0499999999999998</c:v>
                </c:pt>
                <c:pt idx="6">
                  <c:v>#N/A</c:v>
                </c:pt>
                <c:pt idx="7">
                  <c:v>1.29</c:v>
                </c:pt>
                <c:pt idx="8">
                  <c:v>#N/A</c:v>
                </c:pt>
                <c:pt idx="9">
                  <c:v>4.63</c:v>
                </c:pt>
              </c:numCache>
            </c:numRef>
          </c:val>
          <c:extLst>
            <c:ext xmlns:c16="http://schemas.microsoft.com/office/drawing/2014/chart" uri="{C3380CC4-5D6E-409C-BE32-E72D297353CC}">
              <c16:uniqueId val="{00000009-70E6-4426-AD0D-3A0F31F4AFF4}"/>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43502</c:v>
                </c:pt>
                <c:pt idx="5">
                  <c:v>46873</c:v>
                </c:pt>
                <c:pt idx="8">
                  <c:v>44250</c:v>
                </c:pt>
                <c:pt idx="11">
                  <c:v>41826</c:v>
                </c:pt>
                <c:pt idx="14">
                  <c:v>40306</c:v>
                </c:pt>
              </c:numCache>
            </c:numRef>
          </c:val>
          <c:extLst>
            <c:ext xmlns:c16="http://schemas.microsoft.com/office/drawing/2014/chart" uri="{C3380CC4-5D6E-409C-BE32-E72D297353CC}">
              <c16:uniqueId val="{00000000-4932-4A7F-84C8-9EE895B514F7}"/>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4</c:v>
                </c:pt>
                <c:pt idx="3">
                  <c:v>10</c:v>
                </c:pt>
                <c:pt idx="6">
                  <c:v>7</c:v>
                </c:pt>
                <c:pt idx="9">
                  <c:v>4</c:v>
                </c:pt>
                <c:pt idx="12">
                  <c:v>5</c:v>
                </c:pt>
              </c:numCache>
            </c:numRef>
          </c:val>
          <c:extLst>
            <c:ext xmlns:c16="http://schemas.microsoft.com/office/drawing/2014/chart" uri="{C3380CC4-5D6E-409C-BE32-E72D297353CC}">
              <c16:uniqueId val="{00000001-4932-4A7F-84C8-9EE895B514F7}"/>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355</c:v>
                </c:pt>
                <c:pt idx="3">
                  <c:v>275</c:v>
                </c:pt>
                <c:pt idx="6">
                  <c:v>204</c:v>
                </c:pt>
                <c:pt idx="9">
                  <c:v>151</c:v>
                </c:pt>
                <c:pt idx="12">
                  <c:v>113</c:v>
                </c:pt>
              </c:numCache>
            </c:numRef>
          </c:val>
          <c:extLst>
            <c:ext xmlns:c16="http://schemas.microsoft.com/office/drawing/2014/chart" uri="{C3380CC4-5D6E-409C-BE32-E72D297353CC}">
              <c16:uniqueId val="{00000002-4932-4A7F-84C8-9EE895B514F7}"/>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1153</c:v>
                </c:pt>
                <c:pt idx="3">
                  <c:v>1194</c:v>
                </c:pt>
                <c:pt idx="6">
                  <c:v>1184</c:v>
                </c:pt>
                <c:pt idx="9">
                  <c:v>1044</c:v>
                </c:pt>
                <c:pt idx="12">
                  <c:v>956</c:v>
                </c:pt>
              </c:numCache>
            </c:numRef>
          </c:val>
          <c:extLst>
            <c:ext xmlns:c16="http://schemas.microsoft.com/office/drawing/2014/chart" uri="{C3380CC4-5D6E-409C-BE32-E72D297353CC}">
              <c16:uniqueId val="{00000003-4932-4A7F-84C8-9EE895B514F7}"/>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974</c:v>
                </c:pt>
                <c:pt idx="3">
                  <c:v>1042</c:v>
                </c:pt>
                <c:pt idx="6">
                  <c:v>999</c:v>
                </c:pt>
                <c:pt idx="9">
                  <c:v>969</c:v>
                </c:pt>
                <c:pt idx="12">
                  <c:v>1004</c:v>
                </c:pt>
              </c:numCache>
            </c:numRef>
          </c:val>
          <c:extLst>
            <c:ext xmlns:c16="http://schemas.microsoft.com/office/drawing/2014/chart" uri="{C3380CC4-5D6E-409C-BE32-E72D297353CC}">
              <c16:uniqueId val="{00000004-4932-4A7F-84C8-9EE895B514F7}"/>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427</c:v>
                </c:pt>
                <c:pt idx="3">
                  <c:v>331</c:v>
                </c:pt>
                <c:pt idx="6">
                  <c:v>288</c:v>
                </c:pt>
                <c:pt idx="9">
                  <c:v>259</c:v>
                </c:pt>
                <c:pt idx="12">
                  <c:v>223</c:v>
                </c:pt>
              </c:numCache>
            </c:numRef>
          </c:val>
          <c:extLst>
            <c:ext xmlns:c16="http://schemas.microsoft.com/office/drawing/2014/chart" uri="{C3380CC4-5D6E-409C-BE32-E72D297353CC}">
              <c16:uniqueId val="{00000005-4932-4A7F-84C8-9EE895B514F7}"/>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4932-4A7F-84C8-9EE895B514F7}"/>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62904</c:v>
                </c:pt>
                <c:pt idx="3">
                  <c:v>66484</c:v>
                </c:pt>
                <c:pt idx="6">
                  <c:v>62264</c:v>
                </c:pt>
                <c:pt idx="9">
                  <c:v>56526</c:v>
                </c:pt>
                <c:pt idx="12">
                  <c:v>52997</c:v>
                </c:pt>
              </c:numCache>
            </c:numRef>
          </c:val>
          <c:extLst>
            <c:ext xmlns:c16="http://schemas.microsoft.com/office/drawing/2014/chart" uri="{C3380CC4-5D6E-409C-BE32-E72D297353CC}">
              <c16:uniqueId val="{00000007-4932-4A7F-84C8-9EE895B514F7}"/>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22315</c:v>
                </c:pt>
                <c:pt idx="2">
                  <c:v>#N/A</c:v>
                </c:pt>
                <c:pt idx="3">
                  <c:v>#N/A</c:v>
                </c:pt>
                <c:pt idx="4">
                  <c:v>22463</c:v>
                </c:pt>
                <c:pt idx="5">
                  <c:v>#N/A</c:v>
                </c:pt>
                <c:pt idx="6">
                  <c:v>#N/A</c:v>
                </c:pt>
                <c:pt idx="7">
                  <c:v>20696</c:v>
                </c:pt>
                <c:pt idx="8">
                  <c:v>#N/A</c:v>
                </c:pt>
                <c:pt idx="9">
                  <c:v>#N/A</c:v>
                </c:pt>
                <c:pt idx="10">
                  <c:v>17127</c:v>
                </c:pt>
                <c:pt idx="11">
                  <c:v>#N/A</c:v>
                </c:pt>
                <c:pt idx="12">
                  <c:v>#N/A</c:v>
                </c:pt>
                <c:pt idx="13">
                  <c:v>14992</c:v>
                </c:pt>
                <c:pt idx="14">
                  <c:v>#N/A</c:v>
                </c:pt>
              </c:numCache>
            </c:numRef>
          </c:val>
          <c:smooth val="0"/>
          <c:extLst>
            <c:ext xmlns:c16="http://schemas.microsoft.com/office/drawing/2014/chart" uri="{C3380CC4-5D6E-409C-BE32-E72D297353CC}">
              <c16:uniqueId val="{00000008-4932-4A7F-84C8-9EE895B514F7}"/>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481721</c:v>
                </c:pt>
                <c:pt idx="5">
                  <c:v>474399</c:v>
                </c:pt>
                <c:pt idx="8">
                  <c:v>466916</c:v>
                </c:pt>
                <c:pt idx="11">
                  <c:v>459598</c:v>
                </c:pt>
                <c:pt idx="14">
                  <c:v>451577</c:v>
                </c:pt>
              </c:numCache>
            </c:numRef>
          </c:val>
          <c:extLst>
            <c:ext xmlns:c16="http://schemas.microsoft.com/office/drawing/2014/chart" uri="{C3380CC4-5D6E-409C-BE32-E72D297353CC}">
              <c16:uniqueId val="{00000000-CCE8-48A6-9A6C-0E799DD4E750}"/>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12336</c:v>
                </c:pt>
                <c:pt idx="5">
                  <c:v>12331</c:v>
                </c:pt>
                <c:pt idx="8">
                  <c:v>10376</c:v>
                </c:pt>
                <c:pt idx="11">
                  <c:v>13078</c:v>
                </c:pt>
                <c:pt idx="14">
                  <c:v>13269</c:v>
                </c:pt>
              </c:numCache>
            </c:numRef>
          </c:val>
          <c:extLst>
            <c:ext xmlns:c16="http://schemas.microsoft.com/office/drawing/2014/chart" uri="{C3380CC4-5D6E-409C-BE32-E72D297353CC}">
              <c16:uniqueId val="{00000001-CCE8-48A6-9A6C-0E799DD4E750}"/>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66616</c:v>
                </c:pt>
                <c:pt idx="5">
                  <c:v>57475</c:v>
                </c:pt>
                <c:pt idx="8">
                  <c:v>49424</c:v>
                </c:pt>
                <c:pt idx="11">
                  <c:v>45678</c:v>
                </c:pt>
                <c:pt idx="14">
                  <c:v>42972</c:v>
                </c:pt>
              </c:numCache>
            </c:numRef>
          </c:val>
          <c:extLst>
            <c:ext xmlns:c16="http://schemas.microsoft.com/office/drawing/2014/chart" uri="{C3380CC4-5D6E-409C-BE32-E72D297353CC}">
              <c16:uniqueId val="{00000002-CCE8-48A6-9A6C-0E799DD4E750}"/>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CCE8-48A6-9A6C-0E799DD4E750}"/>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CCE8-48A6-9A6C-0E799DD4E750}"/>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6058</c:v>
                </c:pt>
                <c:pt idx="3">
                  <c:v>5846</c:v>
                </c:pt>
                <c:pt idx="6">
                  <c:v>5710</c:v>
                </c:pt>
                <c:pt idx="9">
                  <c:v>5735</c:v>
                </c:pt>
                <c:pt idx="12">
                  <c:v>5649</c:v>
                </c:pt>
              </c:numCache>
            </c:numRef>
          </c:val>
          <c:extLst>
            <c:ext xmlns:c16="http://schemas.microsoft.com/office/drawing/2014/chart" uri="{C3380CC4-5D6E-409C-BE32-E72D297353CC}">
              <c16:uniqueId val="{00000005-CCE8-48A6-9A6C-0E799DD4E750}"/>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78003</c:v>
                </c:pt>
                <c:pt idx="3">
                  <c:v>73329</c:v>
                </c:pt>
                <c:pt idx="6">
                  <c:v>71503</c:v>
                </c:pt>
                <c:pt idx="9">
                  <c:v>70226</c:v>
                </c:pt>
                <c:pt idx="12">
                  <c:v>68057</c:v>
                </c:pt>
              </c:numCache>
            </c:numRef>
          </c:val>
          <c:extLst>
            <c:ext xmlns:c16="http://schemas.microsoft.com/office/drawing/2014/chart" uri="{C3380CC4-5D6E-409C-BE32-E72D297353CC}">
              <c16:uniqueId val="{00000006-CCE8-48A6-9A6C-0E799DD4E750}"/>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12770</c:v>
                </c:pt>
                <c:pt idx="3">
                  <c:v>13173</c:v>
                </c:pt>
                <c:pt idx="6">
                  <c:v>14162</c:v>
                </c:pt>
                <c:pt idx="9">
                  <c:v>16281</c:v>
                </c:pt>
                <c:pt idx="12">
                  <c:v>15793</c:v>
                </c:pt>
              </c:numCache>
            </c:numRef>
          </c:val>
          <c:extLst>
            <c:ext xmlns:c16="http://schemas.microsoft.com/office/drawing/2014/chart" uri="{C3380CC4-5D6E-409C-BE32-E72D297353CC}">
              <c16:uniqueId val="{00000007-CCE8-48A6-9A6C-0E799DD4E750}"/>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6730</c:v>
                </c:pt>
                <c:pt idx="3">
                  <c:v>10296</c:v>
                </c:pt>
                <c:pt idx="6">
                  <c:v>18576</c:v>
                </c:pt>
                <c:pt idx="9">
                  <c:v>21298</c:v>
                </c:pt>
                <c:pt idx="12">
                  <c:v>17308</c:v>
                </c:pt>
              </c:numCache>
            </c:numRef>
          </c:val>
          <c:extLst>
            <c:ext xmlns:c16="http://schemas.microsoft.com/office/drawing/2014/chart" uri="{C3380CC4-5D6E-409C-BE32-E72D297353CC}">
              <c16:uniqueId val="{00000008-CCE8-48A6-9A6C-0E799DD4E750}"/>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718</c:v>
                </c:pt>
                <c:pt idx="3">
                  <c:v>523</c:v>
                </c:pt>
                <c:pt idx="6">
                  <c:v>376</c:v>
                </c:pt>
                <c:pt idx="9">
                  <c:v>284</c:v>
                </c:pt>
                <c:pt idx="12">
                  <c:v>229</c:v>
                </c:pt>
              </c:numCache>
            </c:numRef>
          </c:val>
          <c:extLst>
            <c:ext xmlns:c16="http://schemas.microsoft.com/office/drawing/2014/chart" uri="{C3380CC4-5D6E-409C-BE32-E72D297353CC}">
              <c16:uniqueId val="{00000009-CCE8-48A6-9A6C-0E799DD4E750}"/>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652277</c:v>
                </c:pt>
                <c:pt idx="3">
                  <c:v>643903</c:v>
                </c:pt>
                <c:pt idx="6">
                  <c:v>630774</c:v>
                </c:pt>
                <c:pt idx="9">
                  <c:v>633635</c:v>
                </c:pt>
                <c:pt idx="12">
                  <c:v>634894</c:v>
                </c:pt>
              </c:numCache>
            </c:numRef>
          </c:val>
          <c:extLst>
            <c:ext xmlns:c16="http://schemas.microsoft.com/office/drawing/2014/chart" uri="{C3380CC4-5D6E-409C-BE32-E72D297353CC}">
              <c16:uniqueId val="{0000000A-CCE8-48A6-9A6C-0E799DD4E750}"/>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195883</c:v>
                </c:pt>
                <c:pt idx="2">
                  <c:v>#N/A</c:v>
                </c:pt>
                <c:pt idx="3">
                  <c:v>#N/A</c:v>
                </c:pt>
                <c:pt idx="4">
                  <c:v>202865</c:v>
                </c:pt>
                <c:pt idx="5">
                  <c:v>#N/A</c:v>
                </c:pt>
                <c:pt idx="6">
                  <c:v>#N/A</c:v>
                </c:pt>
                <c:pt idx="7">
                  <c:v>214385</c:v>
                </c:pt>
                <c:pt idx="8">
                  <c:v>#N/A</c:v>
                </c:pt>
                <c:pt idx="9">
                  <c:v>#N/A</c:v>
                </c:pt>
                <c:pt idx="10">
                  <c:v>229104</c:v>
                </c:pt>
                <c:pt idx="11">
                  <c:v>#N/A</c:v>
                </c:pt>
                <c:pt idx="12">
                  <c:v>#N/A</c:v>
                </c:pt>
                <c:pt idx="13">
                  <c:v>234112</c:v>
                </c:pt>
                <c:pt idx="14">
                  <c:v>#N/A</c:v>
                </c:pt>
              </c:numCache>
            </c:numRef>
          </c:val>
          <c:smooth val="0"/>
          <c:extLst>
            <c:ext xmlns:c16="http://schemas.microsoft.com/office/drawing/2014/chart" uri="{C3380CC4-5D6E-409C-BE32-E72D297353CC}">
              <c16:uniqueId val="{0000000B-CCE8-48A6-9A6C-0E799DD4E750}"/>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4003</c:v>
                </c:pt>
                <c:pt idx="1">
                  <c:v>4003</c:v>
                </c:pt>
                <c:pt idx="2">
                  <c:v>4003</c:v>
                </c:pt>
              </c:numCache>
            </c:numRef>
          </c:val>
          <c:extLst>
            <c:ext xmlns:c16="http://schemas.microsoft.com/office/drawing/2014/chart" uri="{C3380CC4-5D6E-409C-BE32-E72D297353CC}">
              <c16:uniqueId val="{00000000-0DCC-4FCF-970A-8CB6746F5FCE}"/>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13750</c:v>
                </c:pt>
                <c:pt idx="1">
                  <c:v>12935</c:v>
                </c:pt>
                <c:pt idx="2">
                  <c:v>9970</c:v>
                </c:pt>
              </c:numCache>
            </c:numRef>
          </c:val>
          <c:extLst>
            <c:ext xmlns:c16="http://schemas.microsoft.com/office/drawing/2014/chart" uri="{C3380CC4-5D6E-409C-BE32-E72D297353CC}">
              <c16:uniqueId val="{00000001-0DCC-4FCF-970A-8CB6746F5FCE}"/>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28770</c:v>
                </c:pt>
                <c:pt idx="1">
                  <c:v>26719</c:v>
                </c:pt>
                <c:pt idx="2">
                  <c:v>36165</c:v>
                </c:pt>
              </c:numCache>
            </c:numRef>
          </c:val>
          <c:extLst>
            <c:ext xmlns:c16="http://schemas.microsoft.com/office/drawing/2014/chart" uri="{C3380CC4-5D6E-409C-BE32-E72D297353CC}">
              <c16:uniqueId val="{00000002-0DCC-4FCF-970A-8CB6746F5FCE}"/>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{E497D03F-E543-4ED8-A19C-5DB5F9A7B653}</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18E0-408F-A3F5-5B71725E673A}"/>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{35985189-4D23-4D4C-9CEE-77EAB0E92BC7}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18E0-408F-A3F5-5B71725E673A}"/>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{2EBCE376-2777-4CDB-99A6-7A9BDAEDFFB2}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18E0-408F-A3F5-5B71725E673A}"/>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{43F004B3-9A28-435B-867B-65E355717A90}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18E0-408F-A3F5-5B71725E673A}"/>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{6D6E0DC0-CAEB-4DE5-BCA8-6BD857CCCDB3}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18E0-408F-A3F5-5B71725E673A}"/>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{0E4007CF-474E-4F22-9A15-71E87130B02D}</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18E0-408F-A3F5-5B71725E673A}"/>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{D8850DC9-4DAE-4D34-A644-5F3A1BCDB4DE}</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18E0-408F-A3F5-5B71725E673A}"/>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{1D657703-5EA3-4284-AD8E-F06432EEBE41}</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18E0-408F-A3F5-5B71725E673A}"/>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{8F95B380-BC91-4F33-B113-7D098C38A9E5}</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18E0-408F-A3F5-5B71725E673A}"/>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74.2</c:v>
                </c:pt>
                <c:pt idx="8">
                  <c:v>75.099999999999994</c:v>
                </c:pt>
                <c:pt idx="16">
                  <c:v>76</c:v>
                </c:pt>
                <c:pt idx="24">
                  <c:v>76.8</c:v>
                </c:pt>
                <c:pt idx="32">
                  <c:v>77.599999999999994</c:v>
                </c:pt>
              </c:numCache>
            </c:numRef>
          </c:xVal>
          <c:yVal>
            <c:numRef>
              <c:f>公会計指標分析・財政指標組合せ分析表!$BP$51:$DC$51</c:f>
              <c:numCache>
                <c:formatCode>#,##0.0;"▲ "#,##0.0</c:formatCode>
                <c:ptCount val="40"/>
                <c:pt idx="0">
                  <c:v>112.5</c:v>
                </c:pt>
                <c:pt idx="8">
                  <c:v>119.3</c:v>
                </c:pt>
                <c:pt idx="16">
                  <c:v>126.8</c:v>
                </c:pt>
                <c:pt idx="24">
                  <c:v>136.9</c:v>
                </c:pt>
                <c:pt idx="32">
                  <c:v>134.6</c:v>
                </c:pt>
              </c:numCache>
            </c:numRef>
          </c:yVal>
          <c:smooth val="0"/>
          <c:extLst>
            <c:ext xmlns:c16="http://schemas.microsoft.com/office/drawing/2014/chart" uri="{C3380CC4-5D6E-409C-BE32-E72D297353CC}">
              <c16:uniqueId val="{00000009-18E0-408F-A3F5-5B71725E673A}"/>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{16EA44BD-26D9-496E-8A44-0664ECED20F2}</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18E0-408F-A3F5-5B71725E673A}"/>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{C77CB0C4-D85D-44A2-8F82-11E2CF5FD2F8}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18E0-408F-A3F5-5B71725E673A}"/>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{E359A143-9B3D-4E06-B78B-82E45F8C7EB0}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18E0-408F-A3F5-5B71725E673A}"/>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{16A4B70D-7EB5-4C81-A4CE-6C9F5F9D40F5}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18E0-408F-A3F5-5B71725E673A}"/>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{38985965-41AF-4C41-8B17-31528D1F8C22}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18E0-408F-A3F5-5B71725E673A}"/>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{E3335FA7-CDCC-427C-9517-666DAA0ED446}</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18E0-408F-A3F5-5B71725E673A}"/>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{9BD6ADAB-E172-4916-BDC9-C4D50F0BD7E2}</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18E0-408F-A3F5-5B71725E673A}"/>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{0EC88FA2-D3E5-404D-AE67-663FBB32D254}</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18E0-408F-A3F5-5B71725E673A}"/>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{7C0F82D1-E2C3-4968-9FA8-1B01E19D0E38}</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18E0-408F-A3F5-5B71725E673A}"/>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71</c:v>
                </c:pt>
                <c:pt idx="8">
                  <c:v>71.7</c:v>
                </c:pt>
                <c:pt idx="16">
                  <c:v>72.7</c:v>
                </c:pt>
                <c:pt idx="24">
                  <c:v>73.599999999999994</c:v>
                </c:pt>
                <c:pt idx="32">
                  <c:v>74.5</c:v>
                </c:pt>
              </c:numCache>
            </c:numRef>
          </c:xVal>
          <c:yVal>
            <c:numRef>
              <c:f>公会計指標分析・財政指標組合せ分析表!$BP$55:$DC$55</c:f>
              <c:numCache>
                <c:formatCode>#,##0.0;"▲ "#,##0.0</c:formatCode>
                <c:ptCount val="40"/>
                <c:pt idx="0">
                  <c:v>152</c:v>
                </c:pt>
                <c:pt idx="8">
                  <c:v>159.1</c:v>
                </c:pt>
                <c:pt idx="16">
                  <c:v>163.80000000000001</c:v>
                </c:pt>
                <c:pt idx="24">
                  <c:v>173.6</c:v>
                </c:pt>
                <c:pt idx="32">
                  <c:v>168.9</c:v>
                </c:pt>
              </c:numCache>
            </c:numRef>
          </c:yVal>
          <c:smooth val="0"/>
          <c:extLst>
            <c:ext xmlns:c16="http://schemas.microsoft.com/office/drawing/2014/chart" uri="{C3380CC4-5D6E-409C-BE32-E72D297353CC}">
              <c16:uniqueId val="{00000013-18E0-408F-A3F5-5B71725E673A}"/>
            </c:ext>
          </c:extLst>
        </c:ser>
        <c:dLbls>
          <c:showLegendKey val="0"/>
          <c:showVal val="1"/>
          <c:showCatName val="0"/>
          <c:showSerName val="0"/>
          <c:showPercent val="0"/>
          <c:showBubbleSize val="0"/>
        </c:dLbls>
        <c:axId val="46179840"/>
        <c:axId val="46181760"/>
      </c:scatterChart>
      <c:valAx>
        <c:axId val="46179840"/>
        <c:scaling>
          <c:orientation val="maxMin"/>
          <c:max val="78"/>
          <c:min val="7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190"/>
          <c:min val="9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{BE0130D5-9B3B-4EB7-A7B4-DC6D478FE19D}</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DEC0-4C7B-ACBC-D944FEED623D}"/>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{B9BC4AAD-371B-41FC-92B4-54959FFE1443}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DEC0-4C7B-ACBC-D944FEED623D}"/>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{581C6B0C-8319-494F-AA3A-7CB31FDF6A88}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DEC0-4C7B-ACBC-D944FEED623D}"/>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{466AD3F7-0FD4-4210-A327-D211F4C69B20}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DEC0-4C7B-ACBC-D944FEED623D}"/>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{43B2C8ED-45A3-4C88-A0C1-36B7F53153F0}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DEC0-4C7B-ACBC-D944FEED623D}"/>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{D40D15B6-701B-4B43-8DD7-DDB1F16DDE4E}</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DEC0-4C7B-ACBC-D944FEED623D}"/>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{601A6B91-61AE-436D-9AFA-151454CC9B7D}</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DEC0-4C7B-ACBC-D944FEED623D}"/>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{BF32189B-EB0B-4D7E-A8CD-B66844063A4E}</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DEC0-4C7B-ACBC-D944FEED623D}"/>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{7AE430F9-6486-4F1B-8C1C-A84C2BD399D6}</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DEC0-4C7B-ACBC-D944FEED623D}"/>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12.5</c:v>
                </c:pt>
                <c:pt idx="8">
                  <c:v>12.6</c:v>
                </c:pt>
                <c:pt idx="16">
                  <c:v>12.7</c:v>
                </c:pt>
                <c:pt idx="24">
                  <c:v>11.8</c:v>
                </c:pt>
                <c:pt idx="32">
                  <c:v>10.3</c:v>
                </c:pt>
              </c:numCache>
            </c:numRef>
          </c:xVal>
          <c:yVal>
            <c:numRef>
              <c:f>公会計指標分析・財政指標組合せ分析表!$BP$73:$DC$73</c:f>
              <c:numCache>
                <c:formatCode>#,##0.0;"▲ "#,##0.0</c:formatCode>
                <c:ptCount val="40"/>
                <c:pt idx="0">
                  <c:v>112.5</c:v>
                </c:pt>
                <c:pt idx="8">
                  <c:v>119.3</c:v>
                </c:pt>
                <c:pt idx="16">
                  <c:v>126.8</c:v>
                </c:pt>
                <c:pt idx="24">
                  <c:v>136.9</c:v>
                </c:pt>
                <c:pt idx="32">
                  <c:v>134.6</c:v>
                </c:pt>
              </c:numCache>
            </c:numRef>
          </c:yVal>
          <c:smooth val="0"/>
          <c:extLst>
            <c:ext xmlns:c16="http://schemas.microsoft.com/office/drawing/2014/chart" uri="{C3380CC4-5D6E-409C-BE32-E72D297353CC}">
              <c16:uniqueId val="{00000009-DEC0-4C7B-ACBC-D944FEED623D}"/>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{CE00BE82-D216-4D17-BCF9-1E957FBC1B1A}</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DEC0-4C7B-ACBC-D944FEED623D}"/>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{D746374B-B235-49A0-9ED0-78B4305B304B}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DEC0-4C7B-ACBC-D944FEED623D}"/>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{B2228D2F-98ED-4816-B11A-9AE3A99235B8}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DEC0-4C7B-ACBC-D944FEED623D}"/>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{18ACCF2C-4A0C-4105-A40A-F1D2B2DB5034}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DEC0-4C7B-ACBC-D944FEED623D}"/>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{8FDFB93B-6B78-41AB-817E-FDC056EFCF0E}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DEC0-4C7B-ACBC-D944FEED623D}"/>
                </c:ext>
              </c:extLst>
            </c:dLbl>
            <c:dLbl>
              <c:idx val="8"/>
              <c:layout>
                <c:manualLayout>
                  <c:x val="-2.6710997734770581E-2"/>
                  <c:y val="-6.3027644911627934E-2"/>
                </c:manualLayout>
              </c:layout>
              <c:tx>
                <c:strRef>
                  <c:f>公会計指標分析・財政指標組合せ分析表!$BX$72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{CF365186-885E-495A-8338-D7BE76AECEB9}</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DEC0-4C7B-ACBC-D944FEED623D}"/>
                </c:ext>
              </c:extLst>
            </c:dLbl>
            <c:dLbl>
              <c:idx val="16"/>
              <c:layout>
                <c:manualLayout>
                  <c:x val="-3.6684985503450687E-2"/>
                  <c:y val="-6.1805649263960045E-2"/>
                </c:manualLayout>
              </c:layout>
              <c:tx>
                <c:strRef>
                  <c:f>公会計指標分析・財政指標組合せ分析表!$CF$72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{30EF6A50-CD63-4E99-84DA-2F51FF69E4A0}</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DEC0-4C7B-ACBC-D944FEED623D}"/>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{A6798AD5-0588-408C-91FE-F3CF1880F638}</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DEC0-4C7B-ACBC-D944FEED623D}"/>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{C5C304AF-0249-4C45-B2E1-F9AD0CAD7107}</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DEC0-4C7B-ACBC-D944FEED623D}"/>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9.9</c:v>
                </c:pt>
                <c:pt idx="8">
                  <c:v>9.5</c:v>
                </c:pt>
                <c:pt idx="16">
                  <c:v>9.6</c:v>
                </c:pt>
                <c:pt idx="24">
                  <c:v>9.4</c:v>
                </c:pt>
                <c:pt idx="32">
                  <c:v>8.6999999999999993</c:v>
                </c:pt>
              </c:numCache>
            </c:numRef>
          </c:xVal>
          <c:yVal>
            <c:numRef>
              <c:f>公会計指標分析・財政指標組合せ分析表!$BP$77:$DC$77</c:f>
              <c:numCache>
                <c:formatCode>#,##0.0;"▲ "#,##0.0</c:formatCode>
                <c:ptCount val="40"/>
                <c:pt idx="0">
                  <c:v>152</c:v>
                </c:pt>
                <c:pt idx="8">
                  <c:v>159.1</c:v>
                </c:pt>
                <c:pt idx="16">
                  <c:v>163.80000000000001</c:v>
                </c:pt>
                <c:pt idx="24">
                  <c:v>173.6</c:v>
                </c:pt>
                <c:pt idx="32">
                  <c:v>168.9</c:v>
                </c:pt>
              </c:numCache>
            </c:numRef>
          </c:yVal>
          <c:smooth val="0"/>
          <c:extLst>
            <c:ext xmlns:c16="http://schemas.microsoft.com/office/drawing/2014/chart" uri="{C3380CC4-5D6E-409C-BE32-E72D297353CC}">
              <c16:uniqueId val="{00000013-DEC0-4C7B-ACBC-D944FEED623D}"/>
            </c:ext>
          </c:extLst>
        </c:ser>
        <c:dLbls>
          <c:showLegendKey val="0"/>
          <c:showVal val="1"/>
          <c:showCatName val="0"/>
          <c:showSerName val="0"/>
          <c:showPercent val="0"/>
          <c:showBubbleSize val="0"/>
        </c:dLbls>
        <c:axId val="84219776"/>
        <c:axId val="84234240"/>
      </c:scatterChart>
      <c:valAx>
        <c:axId val="84219776"/>
        <c:scaling>
          <c:orientation val="maxMin"/>
          <c:max val="13"/>
          <c:min val="8"/>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190"/>
          <c:min val="9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鳥取県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○元利償還金</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過去の経済対策等に係る地方債償還の進捗や公債費負担の平準化を進めた結果、元利償還金は減少傾向である。</a:t>
          </a:r>
          <a:endParaRPr kumimoji="1" lang="en-US" altLang="ja-JP" sz="1400">
            <a:latin typeface="ＭＳ ゴシック" pitchFamily="49" charset="-128"/>
            <a:ea typeface="ＭＳ ゴシック" pitchFamily="49" charset="-128"/>
          </a:endParaRPr>
        </a:p>
        <a:p>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○今後の対応</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早期健全化基準未満ではあるが、引き続き行財政改革を進め、比率の更なる改善を図る。</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満期となる年数に応じて、計画的に積み立てており、積立不足は生じていない。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311150</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311150</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311150</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311150</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鳥取県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○一般会計等に係る地方債の現在高</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普通建設事業などの増加に伴い、地方債現在高は増加している。</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○退職手当負担見込額</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長期勤続年数の職員の減に伴い減少している。</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○将来負担比率の分子</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地方債残高の増加等に加え、充当可能基金及び基準財政需要額算入見込額の減少により、充当可能財源が減少した結果、増加している。</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○今後の対応</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早期健全化基準未満ではあるが、引き続き行財政改革を進め、財政の健全化を進める。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F3BFE4A7-3531-41EB-98AE-F5D43D60D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BA78EF25-259E-41F1-BAD9-4BBD0D89AA0A}"/>
            </a:ext>
          </a:extLst>
        </xdr:cNvPr>
        <xdr:cNvSpPr>
          <a:spLocks noChangeArrowheads="1"/>
        </xdr:cNvSpPr>
      </xdr:nvSpPr>
      <xdr:spPr bwMode="auto">
        <a:xfrm>
          <a:off x="777875" y="12407900"/>
          <a:ext cx="698500" cy="42365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697EA8E3-70B6-41F3-AC7A-57D27A8B73CD}"/>
            </a:ext>
          </a:extLst>
        </xdr:cNvPr>
        <xdr:cNvSpPr>
          <a:spLocks noChangeArrowheads="1"/>
        </xdr:cNvSpPr>
      </xdr:nvSpPr>
      <xdr:spPr bwMode="auto">
        <a:xfrm>
          <a:off x="777875" y="13754100"/>
          <a:ext cx="698500" cy="406400"/>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7AF92F17-4622-462E-9839-72DFB6133058}"/>
            </a:ext>
          </a:extLst>
        </xdr:cNvPr>
        <xdr:cNvSpPr>
          <a:spLocks noChangeArrowheads="1"/>
        </xdr:cNvSpPr>
      </xdr:nvSpPr>
      <xdr:spPr bwMode="auto">
        <a:xfrm>
          <a:off x="120650" y="120650"/>
          <a:ext cx="12346421" cy="641350"/>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DBDAEEF4-C6BD-4B83-99B9-BC8B62A4C2C8}"/>
            </a:ext>
          </a:extLst>
        </xdr:cNvPr>
        <xdr:cNvSpPr>
          <a:spLocks noChangeShapeType="1"/>
        </xdr:cNvSpPr>
      </xdr:nvSpPr>
      <xdr:spPr bwMode="auto">
        <a:xfrm>
          <a:off x="581025" y="11934825"/>
          <a:ext cx="665797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5532E611-C410-47D7-A4E6-1056D4B291AD}"/>
            </a:ext>
          </a:extLst>
        </xdr:cNvPr>
        <xdr:cNvSpPr>
          <a:spLocks noChangeArrowheads="1"/>
        </xdr:cNvSpPr>
      </xdr:nvSpPr>
      <xdr:spPr bwMode="auto">
        <a:xfrm>
          <a:off x="12665528" y="161870"/>
          <a:ext cx="3668939"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A0C311F0-3407-4833-9BB7-791CF05A4AA7}"/>
            </a:ext>
          </a:extLst>
        </xdr:cNvPr>
        <xdr:cNvSpPr>
          <a:spLocks noChangeArrowheads="1"/>
        </xdr:cNvSpPr>
      </xdr:nvSpPr>
      <xdr:spPr bwMode="auto">
        <a:xfrm>
          <a:off x="16528093" y="161871"/>
          <a:ext cx="67977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鳥取県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67818285-852A-4254-939D-85D5EC5C87A7}"/>
            </a:ext>
          </a:extLst>
        </xdr:cNvPr>
        <xdr:cNvSpPr txBox="1">
          <a:spLocks noChangeArrowheads="1"/>
        </xdr:cNvSpPr>
      </xdr:nvSpPr>
      <xdr:spPr bwMode="auto">
        <a:xfrm>
          <a:off x="533400" y="960004"/>
          <a:ext cx="2200275" cy="47942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5D92FF82-D294-4E26-B810-6E6C397DA1E4}"/>
            </a:ext>
          </a:extLst>
        </xdr:cNvPr>
        <xdr:cNvSpPr>
          <a:spLocks noChangeArrowheads="1"/>
        </xdr:cNvSpPr>
      </xdr:nvSpPr>
      <xdr:spPr bwMode="auto">
        <a:xfrm>
          <a:off x="777875" y="13087350"/>
          <a:ext cx="698500" cy="406400"/>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F3173FE6-469F-499C-ACC0-4F00A64826DD}"/>
            </a:ext>
          </a:extLst>
        </xdr:cNvPr>
        <xdr:cNvSpPr>
          <a:spLocks noChangeArrowheads="1"/>
        </xdr:cNvSpPr>
      </xdr:nvSpPr>
      <xdr:spPr bwMode="auto">
        <a:xfrm>
          <a:off x="12665528" y="808719"/>
          <a:ext cx="10660293" cy="432616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6EDB60F9-E283-4693-BAA3-E0789ABF1C19}"/>
            </a:ext>
          </a:extLst>
        </xdr:cNvPr>
        <xdr:cNvSpPr txBox="1"/>
      </xdr:nvSpPr>
      <xdr:spPr>
        <a:xfrm>
          <a:off x="12665528" y="1298120"/>
          <a:ext cx="10659289" cy="38367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基金全体の積立額は１４，２４６百万円、取崩額は７，７６５百万円となり、前年比６，４８１百万円の増となった。主な増減理由は次のとおり。</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・新型コロナウイルス感染症対応企業支援基金：新型コロナウイルス感染症の影響を受けた県内の中小企業等に対し円滑な資金供給を行い、その事業継続及び経営の安定化を図るため新たに基金を設け積立て　＋８，６６６百万円</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・地域医療介護総合確保基金：医療及び介護を総合的に確保することを目的とした事業に充当するための積立て・取崩し　＋４６２百万円（積立 １，６９６百万円、取崩 １，２３４百万円）</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・減債基金：地方債償還のための取崩し及び将来の償還に備えた積立等　▲２，９６５万円（積立 ２，３３５百万円、取崩 ５，３００百万円）</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引き続き、確実かつ効率的な基金運用を行っていくとともに、県民との約束である財政誘導目標として、令和４年度末時点の財政調整型基金（減債基金を含む５基金）の残高を標準財政規模の１割以上に維持することとしている。</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CD0EFCCD-E464-45EE-9642-8AB0C23D6840}"/>
            </a:ext>
          </a:extLst>
        </xdr:cNvPr>
        <xdr:cNvSpPr>
          <a:spLocks noChangeArrowheads="1"/>
        </xdr:cNvSpPr>
      </xdr:nvSpPr>
      <xdr:spPr bwMode="auto">
        <a:xfrm>
          <a:off x="12751335" y="911541"/>
          <a:ext cx="1257055" cy="356513"/>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8B593454-57AB-4E62-9FE5-9BA124E56A9B}"/>
            </a:ext>
          </a:extLst>
        </xdr:cNvPr>
        <xdr:cNvSpPr>
          <a:spLocks noChangeArrowheads="1"/>
        </xdr:cNvSpPr>
      </xdr:nvSpPr>
      <xdr:spPr bwMode="auto">
        <a:xfrm>
          <a:off x="12665528" y="12465338"/>
          <a:ext cx="10660293" cy="5422612"/>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8C34303E-C4C7-49DD-97E8-2B2C8D58E150}"/>
            </a:ext>
          </a:extLst>
        </xdr:cNvPr>
        <xdr:cNvSpPr txBox="1"/>
      </xdr:nvSpPr>
      <xdr:spPr>
        <a:xfrm>
          <a:off x="12665528" y="12926580"/>
          <a:ext cx="10659289" cy="49583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・新型コロナウイルス感染症対応企業支援基金：新型コロナウイルス感染症の影響を受けた県内の中小企業等に対し円滑な資金供給を行い、その事業継続及び経営の安定化を図るための経費に充てる。</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・県立公共施設等建設基金：社会福祉施設、社会教育施設、学校、病院、試験研究施設、庁舎その他これらに類する施設で県が設置するものの建設費に充てる。</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・大規模事業基金：県勢発展の基盤となる大規模事業を円滑に推進するための経費に充てる。</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・地域医療介護総合確保基金：高齢者等がその有する能力に応じ自立した日常生活を営むことができるよう、医療及び介護を総合的に確保するための経費に充てる。</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・長寿社会対策推進基金：豊かで活力ある長寿社会の実現を図るため、健康、医療、福祉、教育等に関する施策を着実に推進するための経費に充てる。</a:t>
          </a:r>
        </a:p>
        <a:p>
          <a:endPar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・新型コロナウイルス感染症対応企業支援基金：新型コロナウイルス感染症の影響を受けた県内の中小企業等に対し円滑な資金供給を行い、その事業継続及び経営の安定化を図るため新たに基金を設け積立て　＋８，６６６百万円</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・地域医療介護総合確保基金：医療及び介護を総合的に確保することを目的とした事業に充当するための積立て・取崩し　＋４６２百万円（積立 １，６９６百万円、取崩 １，２３４百万円）</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・安心こども基金：子どもを安心して育てることができるような体制整備を行うことを目的とした事業に充当するための積立て・取崩し　＋４１２百万円（積立 ４４７百万円、取崩 ３５百万円）</a:t>
          </a:r>
        </a:p>
        <a:p>
          <a:endPar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R3</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年度新設）臨時財政対策債償還基金：臨時財政対策債の償還に必要な財源を確保し、県財政の健全な運営に資するために新設。</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R3</a:t>
          </a: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年度新設）ねんりんピック基金：令和６年度に鳥取県において全国健康福祉祭を開催するために必要な経費に充てるために新設。</a:t>
          </a:r>
        </a:p>
        <a:p>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・県民との約束である財政誘導目標として、令和４年度末時点の財政調整型基金の残高を標準財政規模の１割以上に維持することとしている。</a:t>
          </a:r>
        </a:p>
        <a:p>
          <a:endPar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8D82F8A9-7870-49A8-A955-9221D2443905}"/>
            </a:ext>
          </a:extLst>
        </xdr:cNvPr>
        <xdr:cNvSpPr>
          <a:spLocks noChangeArrowheads="1"/>
        </xdr:cNvSpPr>
      </xdr:nvSpPr>
      <xdr:spPr bwMode="auto">
        <a:xfrm>
          <a:off x="12751334" y="12564483"/>
          <a:ext cx="2345791" cy="32485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5E7D9F28-5EE2-4AFE-B245-A84FDA6873F9}"/>
            </a:ext>
          </a:extLst>
        </xdr:cNvPr>
        <xdr:cNvSpPr>
          <a:spLocks noChangeArrowheads="1"/>
        </xdr:cNvSpPr>
      </xdr:nvSpPr>
      <xdr:spPr bwMode="auto">
        <a:xfrm>
          <a:off x="12665528" y="5279570"/>
          <a:ext cx="10660293" cy="3453701"/>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3420F01-AFB2-42B6-8C50-A521BF0088CF}"/>
            </a:ext>
          </a:extLst>
        </xdr:cNvPr>
        <xdr:cNvSpPr txBox="1"/>
      </xdr:nvSpPr>
      <xdr:spPr>
        <a:xfrm>
          <a:off x="12665528" y="5753100"/>
          <a:ext cx="10659289" cy="2962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・増減なし</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・県民との約束である財政誘導目標として、令和４年度末時点の財政調整型基金の残高を標準財政規模の１割以上に維持することとしている。</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60BBE693-6545-497D-A1A3-9006B8E6D95A}"/>
            </a:ext>
          </a:extLst>
        </xdr:cNvPr>
        <xdr:cNvSpPr>
          <a:spLocks noChangeArrowheads="1"/>
        </xdr:cNvSpPr>
      </xdr:nvSpPr>
      <xdr:spPr bwMode="auto">
        <a:xfrm>
          <a:off x="12751334" y="5372548"/>
          <a:ext cx="1879974"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A91A81E1-8C25-449F-A5FA-BF36B5F2B1E1}"/>
            </a:ext>
          </a:extLst>
        </xdr:cNvPr>
        <xdr:cNvSpPr>
          <a:spLocks noChangeArrowheads="1"/>
        </xdr:cNvSpPr>
      </xdr:nvSpPr>
      <xdr:spPr bwMode="auto">
        <a:xfrm>
          <a:off x="12665528" y="8876555"/>
          <a:ext cx="10660293"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67A2EADC-3C3E-4F5C-B0AB-C7636124D999}"/>
            </a:ext>
          </a:extLst>
        </xdr:cNvPr>
        <xdr:cNvSpPr txBox="1"/>
      </xdr:nvSpPr>
      <xdr:spPr>
        <a:xfrm>
          <a:off x="12665528" y="9346910"/>
          <a:ext cx="10659289" cy="2951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・地方債償還に備えた積立および運用益の積立 ２，３３４百万円</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・地方債償還のための取崩 ５，３００百万円</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・県民との約束である財政誘導目標として、令和４年度末時点の財政調整型基金の残高を標準財政規模の１割以上に維持することとしている。</a:t>
          </a: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13C3CF61-BECA-4989-934E-5A065D35137D}"/>
            </a:ext>
          </a:extLst>
        </xdr:cNvPr>
        <xdr:cNvSpPr>
          <a:spLocks noChangeArrowheads="1"/>
        </xdr:cNvSpPr>
      </xdr:nvSpPr>
      <xdr:spPr bwMode="auto">
        <a:xfrm>
          <a:off x="12751334" y="8969533"/>
          <a:ext cx="1253225" cy="338911"/>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F5F274DF-0151-4491-8B68-3987AE0CCB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73EB89A1-B47E-42B1-80BF-ACE6553D0F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DC636B4E-3E4C-4FA0-8270-4FF5B20DE57A}"/>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A89FBF01-3B56-4446-8EDD-F085A6C525EA}"/>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A567786C-8977-4830-95F7-7F31AD99F53D}"/>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3BD36C52-E998-40DE-B5AB-2C6F7F7F7DDB}"/>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鳥取県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9F44C7A4-ABEF-4C3C-B109-669D3B618925}"/>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0CF6FF6C-7368-423A-9F3E-4EB77800E104}"/>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CB2EDBED-6AC5-41C0-9EE0-250CB823CF40}"/>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14B0F7F3-BC11-4C3F-89F8-9C5D4A104425}"/>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0BBA7F10-DB05-443F-9D4F-DD14CF5543EB}"/>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51B75658-ED5E-4D34-AFE7-F72F144AADED}"/>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556,959
552,046
3,507.14
389,022,024
374,788,937
10,116,286
213,986,218
631,423,511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A80B258E-FA90-4931-B8F8-A92DF4907ABC}"/>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B0CEB6EB-B5FA-4B79-85CA-B73B35C65D53}"/>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A76FE147-11AC-4FD5-8A91-B0F90C9FB25B}"/>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10.3
134.6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5B462F07-E48D-4DD6-A317-21ED11314527}"/>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96EF5F1B-D936-41EB-81B8-16D0DA896143}"/>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105DC26A-EE3A-4977-9448-8A99BF172FFE}"/>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F40DA0A2-8222-418A-8D8B-893D57BE9315}"/>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61C8E174-BD05-4116-9900-508D2990B6B6}"/>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E909D872-5214-4B47-ABA1-AFB4CC3363EA}"/>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5F2080E5-6D7B-474A-BF6A-744667D173CC}"/>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EC55046A-64E6-405D-B698-88605E7219E9}"/>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48439942-AB13-4727-A7F5-442C118CAFC7}"/>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12A7A505-55F5-41F0-BE15-48E19054AAA5}"/>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F4352425-C7C1-4EE7-B89E-AA63FEB21708}"/>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F06674EE-BD47-4D33-872C-57445E296728}"/>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6B593A61-02DB-4A70-8FEF-663179F3ABF5}"/>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D3CA2F67-4827-4A95-9733-55EC7A98FF8D}"/>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138B33A4-D2E5-4F2B-92A4-22DB223760AC}"/>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B4689286-5892-49E4-8108-7F7DE6770BAB}"/>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447E847D-91E7-4411-8B07-65CFC56D02DD}"/>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A2558F82-533B-4F42-915D-B71A68DC34FE}"/>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78C66205-3318-47EB-95CD-39E87026FC1F}"/>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F343BCE7-D90B-40D4-8389-B3114F9CF6DF}"/>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433D7747-CDA2-4829-BFD9-DFDE157E4882}"/>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2161B138-8FA4-46A7-A553-61A062C8DB27}"/>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9E426672-8EAE-4DAE-AA35-A566E8F38747}"/>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[ 77.6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B338F504-6ED7-4142-9DE7-233EE9DFB830}"/>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DE435E32-137F-4E7D-B5FB-ED4B9D898D4D}"/>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032319D7-D225-4577-A6D7-616ED944B13B}"/>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AD9D49BC-337D-43DE-91C8-5CE50410913E}"/>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FC119EDF-9A6B-488A-990F-1FAFD6A3A86A}"/>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48AC8733-EDFE-4254-BC3C-68B74486D843}"/>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C6CA47A2-744F-4097-BD09-B4465676C170}"/>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A103B3EE-015E-465A-8A76-71F2D6503278}"/>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本指標は、グループ団体や道府県平均値を上回っており、施設の老朽化が進んでいることから今後多くの更新投資が必要になるものと見込まれる。本県においては平成２８年３月に策定した「鳥取県公共施設等総合管理計画」を令和４年３月に一部改正し、公共建築物の施設数削減や土木インフラにかかるトータルコストの削減について数値目標を設定するなど、長期的な視点をもって、長寿命化・更新・統廃合などを計画的に行うこととしており、今後も本計画に基づき適切に管理・更新を行っていく必要がある。</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F895D3C1-B5FE-40B7-B095-3D1F0FCC533E}"/>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9219E499-7709-4B2C-8B5F-B4BFB727F7AF}"/>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EA432D86-9498-479D-821A-5848824E40B2}"/>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81.0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374AA2A7-B476-48A0-9FEB-3D596AE18836}"/>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EB03EB19-2298-463C-89A8-0BE678C8CDED}"/>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78.0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2E161E8A-9DC2-4F66-824C-C3BBD96075ED}"/>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F8E7156B-22DF-401A-A01B-CBD601852C5E}"/>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75.0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7DDD05E7-D1E7-4176-8E6F-DED7430B2158}"/>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E61E1E71-1688-4689-B9EE-531D04BA6D1F}"/>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72.0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9F5640EA-7602-4426-8DB3-271063D24679}"/>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B2120782-70B3-4645-A3B7-8CCE894D3ACF}"/>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69.0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A6FE49C6-5C5D-4516-A0AB-0FF63FA98736}"/>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38ED3697-3FDC-48F5-8582-1B6568401370}"/>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66.0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D0072D0B-2F4D-49F7-995A-DC7E46D4554F}"/>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C551036B-FBB1-4F1B-B132-CEDE934FEDEA}"/>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8046FAC1-1AF4-466A-BA37-1C7745514E2B}"/>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26</xdr:row>
      <xdr:rowOff>107597</xdr:rowOff>
    </xdr:from>
    <xdr:to>
      <xdr:col>23</xdr:col>
      <xdr:colOff>85090</xdr:colOff>
      <xdr:row>35</xdr:row>
      <xdr:rowOff>3880</xdr:rowOff>
    </xdr:to>
    <xdr:cxnSp macro="">
      <xdr:nvCxnSpPr>
        <xdr:cNvPr id="64" name="直線コネクタ 63">
          <a:extLst>
            <a:ext uri="{FF2B5EF4-FFF2-40B4-BE49-F238E27FC236}">
              <a16:creationId xmlns:a16="http://schemas.microsoft.com/office/drawing/2014/main" id="{D3E6AE09-A5ED-4235-9D94-2C131F9B436B}"/>
            </a:ext>
          </a:extLst>
        </xdr:cNvPr>
        <xdr:cNvCxnSpPr/>
      </xdr:nvCxnSpPr>
      <xdr:spPr>
        <a:xfrm flipV="1">
          <a:off x="4306570" y="4314472"/>
          <a:ext cx="1270" cy="13599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35</xdr:row>
      <xdr:rowOff>7707</xdr:rowOff>
    </xdr:from>
    <xdr:ext cx="405111" cy="259045"/>
    <xdr:sp macro="" textlink="">
      <xdr:nvSpPr>
        <xdr:cNvPr id="65" name="有形固定資産減価償却率最小値テキスト">
          <a:extLst>
            <a:ext uri="{FF2B5EF4-FFF2-40B4-BE49-F238E27FC236}">
              <a16:creationId xmlns:a16="http://schemas.microsoft.com/office/drawing/2014/main" id="{E6B9C49D-65E5-4B37-86E8-2AD9E1CCD444}"/>
            </a:ext>
          </a:extLst>
        </xdr:cNvPr>
        <xdr:cNvSpPr txBox="1"/>
      </xdr:nvSpPr>
      <xdr:spPr>
        <a:xfrm>
          <a:off x="4359275" y="5678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35</xdr:row>
      <xdr:rowOff>3880</xdr:rowOff>
    </xdr:from>
    <xdr:to>
      <xdr:col>23</xdr:col>
      <xdr:colOff>174625</xdr:colOff>
      <xdr:row>35</xdr:row>
      <xdr:rowOff>3880</xdr:rowOff>
    </xdr:to>
    <xdr:cxnSp macro="">
      <xdr:nvCxnSpPr>
        <xdr:cNvPr id="66" name="直線コネクタ 65">
          <a:extLst>
            <a:ext uri="{FF2B5EF4-FFF2-40B4-BE49-F238E27FC236}">
              <a16:creationId xmlns:a16="http://schemas.microsoft.com/office/drawing/2014/main" id="{67A4D010-07F3-436A-BEEC-BE54895AAB28}"/>
            </a:ext>
          </a:extLst>
        </xdr:cNvPr>
        <xdr:cNvCxnSpPr/>
      </xdr:nvCxnSpPr>
      <xdr:spPr>
        <a:xfrm>
          <a:off x="4216400" y="5674430"/>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54274</xdr:rowOff>
    </xdr:from>
    <xdr:ext cx="405111" cy="259045"/>
    <xdr:sp macro="" textlink="">
      <xdr:nvSpPr>
        <xdr:cNvPr id="67" name="有形固定資産減価償却率最大値テキスト">
          <a:extLst>
            <a:ext uri="{FF2B5EF4-FFF2-40B4-BE49-F238E27FC236}">
              <a16:creationId xmlns:a16="http://schemas.microsoft.com/office/drawing/2014/main" id="{2653D144-F0DD-4634-A857-161933D412DA}"/>
            </a:ext>
          </a:extLst>
        </xdr:cNvPr>
        <xdr:cNvSpPr txBox="1"/>
      </xdr:nvSpPr>
      <xdr:spPr>
        <a:xfrm>
          <a:off x="4359275" y="41023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26</xdr:row>
      <xdr:rowOff>107597</xdr:rowOff>
    </xdr:from>
    <xdr:to>
      <xdr:col>23</xdr:col>
      <xdr:colOff>174625</xdr:colOff>
      <xdr:row>26</xdr:row>
      <xdr:rowOff>107597</xdr:rowOff>
    </xdr:to>
    <xdr:cxnSp macro="">
      <xdr:nvCxnSpPr>
        <xdr:cNvPr id="68" name="直線コネクタ 67">
          <a:extLst>
            <a:ext uri="{FF2B5EF4-FFF2-40B4-BE49-F238E27FC236}">
              <a16:creationId xmlns:a16="http://schemas.microsoft.com/office/drawing/2014/main" id="{D7EED3F6-F360-4432-A0AA-F059D3C4C8B8}"/>
            </a:ext>
          </a:extLst>
        </xdr:cNvPr>
        <xdr:cNvCxnSpPr/>
      </xdr:nvCxnSpPr>
      <xdr:spPr>
        <a:xfrm>
          <a:off x="4216400" y="4314472"/>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31</xdr:row>
      <xdr:rowOff>46513</xdr:rowOff>
    </xdr:from>
    <xdr:ext cx="405111" cy="259045"/>
    <xdr:sp macro="" textlink="">
      <xdr:nvSpPr>
        <xdr:cNvPr id="69" name="有形固定資産減価償却率平均値テキスト">
          <a:extLst>
            <a:ext uri="{FF2B5EF4-FFF2-40B4-BE49-F238E27FC236}">
              <a16:creationId xmlns:a16="http://schemas.microsoft.com/office/drawing/2014/main" id="{8093EB51-D18B-41CA-9CD5-E9310DFA244D}"/>
            </a:ext>
          </a:extLst>
        </xdr:cNvPr>
        <xdr:cNvSpPr txBox="1"/>
      </xdr:nvSpPr>
      <xdr:spPr>
        <a:xfrm>
          <a:off x="4359275" y="506936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32</xdr:row>
      <xdr:rowOff>23636</xdr:rowOff>
    </xdr:from>
    <xdr:to>
      <xdr:col>23</xdr:col>
      <xdr:colOff>136525</xdr:colOff>
      <xdr:row>32</xdr:row>
      <xdr:rowOff>125236</xdr:rowOff>
    </xdr:to>
    <xdr:sp macro="" textlink="">
      <xdr:nvSpPr>
        <xdr:cNvPr id="70" name="フローチャート: 判断 69">
          <a:extLst>
            <a:ext uri="{FF2B5EF4-FFF2-40B4-BE49-F238E27FC236}">
              <a16:creationId xmlns:a16="http://schemas.microsoft.com/office/drawing/2014/main" id="{5463B2C3-D188-43E1-A751-622FABA73863}"/>
            </a:ext>
          </a:extLst>
        </xdr:cNvPr>
        <xdr:cNvSpPr/>
      </xdr:nvSpPr>
      <xdr:spPr>
        <a:xfrm>
          <a:off x="4254500" y="520841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31</xdr:row>
      <xdr:rowOff>87136</xdr:rowOff>
    </xdr:from>
    <xdr:to>
      <xdr:col>19</xdr:col>
      <xdr:colOff>187325</xdr:colOff>
      <xdr:row>32</xdr:row>
      <xdr:rowOff>17286</xdr:rowOff>
    </xdr:to>
    <xdr:sp macro="" textlink="">
      <xdr:nvSpPr>
        <xdr:cNvPr id="71" name="フローチャート: 判断 70">
          <a:extLst>
            <a:ext uri="{FF2B5EF4-FFF2-40B4-BE49-F238E27FC236}">
              <a16:creationId xmlns:a16="http://schemas.microsoft.com/office/drawing/2014/main" id="{4440D0A1-D9E8-4775-87EB-8A5122B87C90}"/>
            </a:ext>
          </a:extLst>
        </xdr:cNvPr>
        <xdr:cNvSpPr/>
      </xdr:nvSpPr>
      <xdr:spPr>
        <a:xfrm>
          <a:off x="3616325" y="51036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150636</xdr:rowOff>
    </xdr:from>
    <xdr:to>
      <xdr:col>15</xdr:col>
      <xdr:colOff>187325</xdr:colOff>
      <xdr:row>31</xdr:row>
      <xdr:rowOff>80786</xdr:rowOff>
    </xdr:to>
    <xdr:sp macro="" textlink="">
      <xdr:nvSpPr>
        <xdr:cNvPr id="72" name="フローチャート: 判断 71">
          <a:extLst>
            <a:ext uri="{FF2B5EF4-FFF2-40B4-BE49-F238E27FC236}">
              <a16:creationId xmlns:a16="http://schemas.microsoft.com/office/drawing/2014/main" id="{E8DC1FC4-2E18-4686-9D97-6AF775905396}"/>
            </a:ext>
          </a:extLst>
        </xdr:cNvPr>
        <xdr:cNvSpPr/>
      </xdr:nvSpPr>
      <xdr:spPr>
        <a:xfrm>
          <a:off x="2930525" y="500838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30</xdr:row>
      <xdr:rowOff>30692</xdr:rowOff>
    </xdr:from>
    <xdr:to>
      <xdr:col>11</xdr:col>
      <xdr:colOff>187325</xdr:colOff>
      <xdr:row>30</xdr:row>
      <xdr:rowOff>132292</xdr:rowOff>
    </xdr:to>
    <xdr:sp macro="" textlink="">
      <xdr:nvSpPr>
        <xdr:cNvPr id="73" name="フローチャート: 判断 72">
          <a:extLst>
            <a:ext uri="{FF2B5EF4-FFF2-40B4-BE49-F238E27FC236}">
              <a16:creationId xmlns:a16="http://schemas.microsoft.com/office/drawing/2014/main" id="{9156E745-2287-4461-8FEA-08D22C9F7E5E}"/>
            </a:ext>
          </a:extLst>
        </xdr:cNvPr>
        <xdr:cNvSpPr/>
      </xdr:nvSpPr>
      <xdr:spPr>
        <a:xfrm>
          <a:off x="2244725" y="488526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29</xdr:row>
      <xdr:rowOff>118180</xdr:rowOff>
    </xdr:from>
    <xdr:to>
      <xdr:col>7</xdr:col>
      <xdr:colOff>187325</xdr:colOff>
      <xdr:row>30</xdr:row>
      <xdr:rowOff>48330</xdr:rowOff>
    </xdr:to>
    <xdr:sp macro="" textlink="">
      <xdr:nvSpPr>
        <xdr:cNvPr id="74" name="フローチャート: 判断 73">
          <a:extLst>
            <a:ext uri="{FF2B5EF4-FFF2-40B4-BE49-F238E27FC236}">
              <a16:creationId xmlns:a16="http://schemas.microsoft.com/office/drawing/2014/main" id="{3C97CC09-23B3-4D82-AE2D-8F478013AF0E}"/>
            </a:ext>
          </a:extLst>
        </xdr:cNvPr>
        <xdr:cNvSpPr/>
      </xdr:nvSpPr>
      <xdr:spPr>
        <a:xfrm>
          <a:off x="1558925" y="481718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1C2EA422-10C2-4C38-9AE6-1284E4073EF8}"/>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D0A2C11B-479B-431C-B6BA-D35FF9DE7650}"/>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EA109C87-993A-47DB-B21B-2C45C89C5AEF}"/>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C4DC68D7-0333-4441-8D8F-037BF3D139F5}"/>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BCAC9441-F4D1-4006-A9DE-45FFC46EFAF3}"/>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34</xdr:row>
      <xdr:rowOff>52564</xdr:rowOff>
    </xdr:from>
    <xdr:to>
      <xdr:col>23</xdr:col>
      <xdr:colOff>136525</xdr:colOff>
      <xdr:row>34</xdr:row>
      <xdr:rowOff>154164</xdr:rowOff>
    </xdr:to>
    <xdr:sp macro="" textlink="">
      <xdr:nvSpPr>
        <xdr:cNvPr id="80" name="楕円 79">
          <a:extLst>
            <a:ext uri="{FF2B5EF4-FFF2-40B4-BE49-F238E27FC236}">
              <a16:creationId xmlns:a16="http://schemas.microsoft.com/office/drawing/2014/main" id="{3214FA02-9E19-4AB7-BC08-8A3B82817243}"/>
            </a:ext>
          </a:extLst>
        </xdr:cNvPr>
        <xdr:cNvSpPr/>
      </xdr:nvSpPr>
      <xdr:spPr>
        <a:xfrm>
          <a:off x="4254500" y="555483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33</xdr:row>
      <xdr:rowOff>138941</xdr:rowOff>
    </xdr:from>
    <xdr:ext cx="405111" cy="259045"/>
    <xdr:sp macro="" textlink="">
      <xdr:nvSpPr>
        <xdr:cNvPr id="81" name="有形固定資産減価償却率該当値テキスト">
          <a:extLst>
            <a:ext uri="{FF2B5EF4-FFF2-40B4-BE49-F238E27FC236}">
              <a16:creationId xmlns:a16="http://schemas.microsoft.com/office/drawing/2014/main" id="{E7645254-D253-4E62-8FFD-2D33A0D589BC}"/>
            </a:ext>
          </a:extLst>
        </xdr:cNvPr>
        <xdr:cNvSpPr txBox="1"/>
      </xdr:nvSpPr>
      <xdr:spPr>
        <a:xfrm>
          <a:off x="4359275" y="54856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33</xdr:row>
      <xdr:rowOff>128058</xdr:rowOff>
    </xdr:from>
    <xdr:to>
      <xdr:col>19</xdr:col>
      <xdr:colOff>187325</xdr:colOff>
      <xdr:row>34</xdr:row>
      <xdr:rowOff>58208</xdr:rowOff>
    </xdr:to>
    <xdr:sp macro="" textlink="">
      <xdr:nvSpPr>
        <xdr:cNvPr id="82" name="楕円 81">
          <a:extLst>
            <a:ext uri="{FF2B5EF4-FFF2-40B4-BE49-F238E27FC236}">
              <a16:creationId xmlns:a16="http://schemas.microsoft.com/office/drawing/2014/main" id="{0B276CF0-11A3-4790-BD75-22818F187546}"/>
            </a:ext>
          </a:extLst>
        </xdr:cNvPr>
        <xdr:cNvSpPr/>
      </xdr:nvSpPr>
      <xdr:spPr>
        <a:xfrm>
          <a:off x="3616325" y="546840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34</xdr:row>
      <xdr:rowOff>7408</xdr:rowOff>
    </xdr:from>
    <xdr:to>
      <xdr:col>23</xdr:col>
      <xdr:colOff>85725</xdr:colOff>
      <xdr:row>34</xdr:row>
      <xdr:rowOff>103364</xdr:rowOff>
    </xdr:to>
    <xdr:cxnSp macro="">
      <xdr:nvCxnSpPr>
        <xdr:cNvPr id="83" name="直線コネクタ 82">
          <a:extLst>
            <a:ext uri="{FF2B5EF4-FFF2-40B4-BE49-F238E27FC236}">
              <a16:creationId xmlns:a16="http://schemas.microsoft.com/office/drawing/2014/main" id="{A162DCC6-1201-456D-A91A-20E033CF2008}"/>
            </a:ext>
          </a:extLst>
        </xdr:cNvPr>
        <xdr:cNvCxnSpPr/>
      </xdr:nvCxnSpPr>
      <xdr:spPr>
        <a:xfrm>
          <a:off x="3673475" y="5516033"/>
          <a:ext cx="628650" cy="959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33</xdr:row>
      <xdr:rowOff>32103</xdr:rowOff>
    </xdr:from>
    <xdr:to>
      <xdr:col>15</xdr:col>
      <xdr:colOff>187325</xdr:colOff>
      <xdr:row>33</xdr:row>
      <xdr:rowOff>133703</xdr:rowOff>
    </xdr:to>
    <xdr:sp macro="" textlink="">
      <xdr:nvSpPr>
        <xdr:cNvPr id="84" name="楕円 83">
          <a:extLst>
            <a:ext uri="{FF2B5EF4-FFF2-40B4-BE49-F238E27FC236}">
              <a16:creationId xmlns:a16="http://schemas.microsoft.com/office/drawing/2014/main" id="{0ADD6DE0-4CB1-48C2-96AC-CFF92C75365A}"/>
            </a:ext>
          </a:extLst>
        </xdr:cNvPr>
        <xdr:cNvSpPr/>
      </xdr:nvSpPr>
      <xdr:spPr>
        <a:xfrm>
          <a:off x="2930525" y="537245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33</xdr:row>
      <xdr:rowOff>82903</xdr:rowOff>
    </xdr:from>
    <xdr:to>
      <xdr:col>19</xdr:col>
      <xdr:colOff>136525</xdr:colOff>
      <xdr:row>34</xdr:row>
      <xdr:rowOff>7408</xdr:rowOff>
    </xdr:to>
    <xdr:cxnSp macro="">
      <xdr:nvCxnSpPr>
        <xdr:cNvPr id="85" name="直線コネクタ 84">
          <a:extLst>
            <a:ext uri="{FF2B5EF4-FFF2-40B4-BE49-F238E27FC236}">
              <a16:creationId xmlns:a16="http://schemas.microsoft.com/office/drawing/2014/main" id="{1D3ABB83-0E05-404B-B658-6E2F25A4CF41}"/>
            </a:ext>
          </a:extLst>
        </xdr:cNvPr>
        <xdr:cNvCxnSpPr/>
      </xdr:nvCxnSpPr>
      <xdr:spPr>
        <a:xfrm>
          <a:off x="2987675" y="5429603"/>
          <a:ext cx="685800" cy="86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32</xdr:row>
      <xdr:rowOff>95603</xdr:rowOff>
    </xdr:from>
    <xdr:to>
      <xdr:col>11</xdr:col>
      <xdr:colOff>187325</xdr:colOff>
      <xdr:row>33</xdr:row>
      <xdr:rowOff>25753</xdr:rowOff>
    </xdr:to>
    <xdr:sp macro="" textlink="">
      <xdr:nvSpPr>
        <xdr:cNvPr id="86" name="楕円 85">
          <a:extLst>
            <a:ext uri="{FF2B5EF4-FFF2-40B4-BE49-F238E27FC236}">
              <a16:creationId xmlns:a16="http://schemas.microsoft.com/office/drawing/2014/main" id="{60347EBC-A166-4129-A830-4D41D6C18758}"/>
            </a:ext>
          </a:extLst>
        </xdr:cNvPr>
        <xdr:cNvSpPr/>
      </xdr:nvSpPr>
      <xdr:spPr>
        <a:xfrm>
          <a:off x="2244725" y="527720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32</xdr:row>
      <xdr:rowOff>146403</xdr:rowOff>
    </xdr:from>
    <xdr:to>
      <xdr:col>15</xdr:col>
      <xdr:colOff>136525</xdr:colOff>
      <xdr:row>33</xdr:row>
      <xdr:rowOff>82903</xdr:rowOff>
    </xdr:to>
    <xdr:cxnSp macro="">
      <xdr:nvCxnSpPr>
        <xdr:cNvPr id="87" name="直線コネクタ 86">
          <a:extLst>
            <a:ext uri="{FF2B5EF4-FFF2-40B4-BE49-F238E27FC236}">
              <a16:creationId xmlns:a16="http://schemas.microsoft.com/office/drawing/2014/main" id="{724C7733-537A-4F5D-8460-08DBAC860715}"/>
            </a:ext>
          </a:extLst>
        </xdr:cNvPr>
        <xdr:cNvCxnSpPr/>
      </xdr:nvCxnSpPr>
      <xdr:spPr>
        <a:xfrm>
          <a:off x="2301875" y="5324828"/>
          <a:ext cx="685800"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31</xdr:row>
      <xdr:rowOff>159103</xdr:rowOff>
    </xdr:from>
    <xdr:to>
      <xdr:col>7</xdr:col>
      <xdr:colOff>187325</xdr:colOff>
      <xdr:row>32</xdr:row>
      <xdr:rowOff>89253</xdr:rowOff>
    </xdr:to>
    <xdr:sp macro="" textlink="">
      <xdr:nvSpPr>
        <xdr:cNvPr id="88" name="楕円 87">
          <a:extLst>
            <a:ext uri="{FF2B5EF4-FFF2-40B4-BE49-F238E27FC236}">
              <a16:creationId xmlns:a16="http://schemas.microsoft.com/office/drawing/2014/main" id="{FC70F48B-D7B3-4798-A30F-57086C28DE17}"/>
            </a:ext>
          </a:extLst>
        </xdr:cNvPr>
        <xdr:cNvSpPr/>
      </xdr:nvSpPr>
      <xdr:spPr>
        <a:xfrm>
          <a:off x="1558925" y="518195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32</xdr:row>
      <xdr:rowOff>38453</xdr:rowOff>
    </xdr:from>
    <xdr:to>
      <xdr:col>11</xdr:col>
      <xdr:colOff>136525</xdr:colOff>
      <xdr:row>32</xdr:row>
      <xdr:rowOff>146403</xdr:rowOff>
    </xdr:to>
    <xdr:cxnSp macro="">
      <xdr:nvCxnSpPr>
        <xdr:cNvPr id="89" name="直線コネクタ 88">
          <a:extLst>
            <a:ext uri="{FF2B5EF4-FFF2-40B4-BE49-F238E27FC236}">
              <a16:creationId xmlns:a16="http://schemas.microsoft.com/office/drawing/2014/main" id="{DDBC5F84-D27F-4E2B-BE10-6C751477C808}"/>
            </a:ext>
          </a:extLst>
        </xdr:cNvPr>
        <xdr:cNvCxnSpPr/>
      </xdr:nvCxnSpPr>
      <xdr:spPr>
        <a:xfrm>
          <a:off x="1616075" y="5220053"/>
          <a:ext cx="685800"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30</xdr:row>
      <xdr:rowOff>33813</xdr:rowOff>
    </xdr:from>
    <xdr:ext cx="405111" cy="259045"/>
    <xdr:sp macro="" textlink="">
      <xdr:nvSpPr>
        <xdr:cNvPr id="90" name="n_1aveValue有形固定資産減価償却率">
          <a:extLst>
            <a:ext uri="{FF2B5EF4-FFF2-40B4-BE49-F238E27FC236}">
              <a16:creationId xmlns:a16="http://schemas.microsoft.com/office/drawing/2014/main" id="{AA3A6EBB-6CEF-4FD7-9A1B-AFB0827D5139}"/>
            </a:ext>
          </a:extLst>
        </xdr:cNvPr>
        <xdr:cNvSpPr txBox="1"/>
      </xdr:nvSpPr>
      <xdr:spPr>
        <a:xfrm>
          <a:off x="3474094" y="4888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97313</xdr:rowOff>
    </xdr:from>
    <xdr:ext cx="405111" cy="259045"/>
    <xdr:sp macro="" textlink="">
      <xdr:nvSpPr>
        <xdr:cNvPr id="91" name="n_2aveValue有形固定資産減価償却率">
          <a:extLst>
            <a:ext uri="{FF2B5EF4-FFF2-40B4-BE49-F238E27FC236}">
              <a16:creationId xmlns:a16="http://schemas.microsoft.com/office/drawing/2014/main" id="{A0408716-12C2-4340-A20E-C61246AD9AF0}"/>
            </a:ext>
          </a:extLst>
        </xdr:cNvPr>
        <xdr:cNvSpPr txBox="1"/>
      </xdr:nvSpPr>
      <xdr:spPr>
        <a:xfrm>
          <a:off x="2797819" y="4793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28</xdr:row>
      <xdr:rowOff>148819</xdr:rowOff>
    </xdr:from>
    <xdr:ext cx="405111" cy="259045"/>
    <xdr:sp macro="" textlink="">
      <xdr:nvSpPr>
        <xdr:cNvPr id="92" name="n_3aveValue有形固定資産減価償却率">
          <a:extLst>
            <a:ext uri="{FF2B5EF4-FFF2-40B4-BE49-F238E27FC236}">
              <a16:creationId xmlns:a16="http://schemas.microsoft.com/office/drawing/2014/main" id="{340B766D-D169-4139-BE56-B2E9FE9110D2}"/>
            </a:ext>
          </a:extLst>
        </xdr:cNvPr>
        <xdr:cNvSpPr txBox="1"/>
      </xdr:nvSpPr>
      <xdr:spPr>
        <a:xfrm>
          <a:off x="2112019" y="46795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64857</xdr:rowOff>
    </xdr:from>
    <xdr:ext cx="405111" cy="259045"/>
    <xdr:sp macro="" textlink="">
      <xdr:nvSpPr>
        <xdr:cNvPr id="93" name="n_4aveValue有形固定資産減価償却率">
          <a:extLst>
            <a:ext uri="{FF2B5EF4-FFF2-40B4-BE49-F238E27FC236}">
              <a16:creationId xmlns:a16="http://schemas.microsoft.com/office/drawing/2014/main" id="{8C1413E2-5049-44AC-BB14-8A73EF24B8D9}"/>
            </a:ext>
          </a:extLst>
        </xdr:cNvPr>
        <xdr:cNvSpPr txBox="1"/>
      </xdr:nvSpPr>
      <xdr:spPr>
        <a:xfrm>
          <a:off x="1426219" y="4601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34</xdr:row>
      <xdr:rowOff>49335</xdr:rowOff>
    </xdr:from>
    <xdr:ext cx="405111" cy="259045"/>
    <xdr:sp macro="" textlink="">
      <xdr:nvSpPr>
        <xdr:cNvPr id="94" name="n_1mainValue有形固定資産減価償却率">
          <a:extLst>
            <a:ext uri="{FF2B5EF4-FFF2-40B4-BE49-F238E27FC236}">
              <a16:creationId xmlns:a16="http://schemas.microsoft.com/office/drawing/2014/main" id="{23160AEB-AC96-4BE3-A56F-4DE66F5A2BA2}"/>
            </a:ext>
          </a:extLst>
        </xdr:cNvPr>
        <xdr:cNvSpPr txBox="1"/>
      </xdr:nvSpPr>
      <xdr:spPr>
        <a:xfrm>
          <a:off x="3474094" y="5551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33</xdr:row>
      <xdr:rowOff>124830</xdr:rowOff>
    </xdr:from>
    <xdr:ext cx="405111" cy="259045"/>
    <xdr:sp macro="" textlink="">
      <xdr:nvSpPr>
        <xdr:cNvPr id="95" name="n_2mainValue有形固定資産減価償却率">
          <a:extLst>
            <a:ext uri="{FF2B5EF4-FFF2-40B4-BE49-F238E27FC236}">
              <a16:creationId xmlns:a16="http://schemas.microsoft.com/office/drawing/2014/main" id="{4A3879F8-3200-4128-A279-AFC9FB374B1C}"/>
            </a:ext>
          </a:extLst>
        </xdr:cNvPr>
        <xdr:cNvSpPr txBox="1"/>
      </xdr:nvSpPr>
      <xdr:spPr>
        <a:xfrm>
          <a:off x="2797819" y="54651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33</xdr:row>
      <xdr:rowOff>16880</xdr:rowOff>
    </xdr:from>
    <xdr:ext cx="405111" cy="259045"/>
    <xdr:sp macro="" textlink="">
      <xdr:nvSpPr>
        <xdr:cNvPr id="96" name="n_3mainValue有形固定資産減価償却率">
          <a:extLst>
            <a:ext uri="{FF2B5EF4-FFF2-40B4-BE49-F238E27FC236}">
              <a16:creationId xmlns:a16="http://schemas.microsoft.com/office/drawing/2014/main" id="{D77FB068-030B-41AF-ADBA-3E26D915BCA5}"/>
            </a:ext>
          </a:extLst>
        </xdr:cNvPr>
        <xdr:cNvSpPr txBox="1"/>
      </xdr:nvSpPr>
      <xdr:spPr>
        <a:xfrm>
          <a:off x="2112019" y="53604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32</xdr:row>
      <xdr:rowOff>80380</xdr:rowOff>
    </xdr:from>
    <xdr:ext cx="405111" cy="259045"/>
    <xdr:sp macro="" textlink="">
      <xdr:nvSpPr>
        <xdr:cNvPr id="97" name="n_4mainValue有形固定資産減価償却率">
          <a:extLst>
            <a:ext uri="{FF2B5EF4-FFF2-40B4-BE49-F238E27FC236}">
              <a16:creationId xmlns:a16="http://schemas.microsoft.com/office/drawing/2014/main" id="{6D27A12F-C901-4026-9B0C-D3E3D684FC4E}"/>
            </a:ext>
          </a:extLst>
        </xdr:cNvPr>
        <xdr:cNvSpPr txBox="1"/>
      </xdr:nvSpPr>
      <xdr:spPr>
        <a:xfrm>
          <a:off x="1426219" y="52651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F6ACAFAD-3E1B-4F5D-81EC-8763545FF139}"/>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C188FCBB-6556-479E-93AD-EE9E6DE044B2}"/>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0" name="正方形/長方形 99">
          <a:extLst>
            <a:ext uri="{FF2B5EF4-FFF2-40B4-BE49-F238E27FC236}">
              <a16:creationId xmlns:a16="http://schemas.microsoft.com/office/drawing/2014/main" id="{C3FCFB9F-5E0D-4915-A044-E792513C5B03}"/>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[ 927.2</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D54A48CE-EE2F-4428-8C14-FFE3E4230875}"/>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A6CAE529-B38B-412B-BF1A-A0B95AE92F9C}"/>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A08F15F8-AA00-41D9-BA32-F41A970AB0A2}"/>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4647621C-46A4-4DED-8DD8-42B2DAA9BE5F}"/>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CD618042-CCF9-454C-B2AC-6306127BE789}"/>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8D383CAB-EC59-45D5-A3C7-81BD1A507DBD}"/>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154A689E-8D46-4DE2-9326-1C517E0C6EB3}"/>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DB7B5906-A9A9-4C9C-BD86-0600365941EC}"/>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baseline="0">
              <a:latin typeface="ＭＳ Ｐゴシック" panose="020B0600070205080204" pitchFamily="50" charset="-128"/>
              <a:ea typeface="ＭＳ Ｐゴシック" panose="020B0600070205080204" pitchFamily="50" charset="-128"/>
            </a:rPr>
            <a:t>　</a:t>
          </a:r>
          <a:r>
            <a:rPr kumimoji="1" lang="ja-JP" altLang="en-US" sz="1100">
              <a:latin typeface="ＭＳ Ｐゴシック" panose="020B0600070205080204" pitchFamily="50" charset="-128"/>
              <a:ea typeface="ＭＳ Ｐゴシック" panose="020B0600070205080204" pitchFamily="50" charset="-128"/>
            </a:rPr>
            <a:t>現時点では、グループ団体や都道府県平均値を下回っており、比較的良好な数値となっている。</a:t>
          </a:r>
        </a:p>
        <a:p>
          <a:r>
            <a:rPr kumimoji="1" lang="ja-JP" altLang="en-US" sz="1100">
              <a:latin typeface="ＭＳ Ｐゴシック" panose="020B0600070205080204" pitchFamily="50" charset="-128"/>
              <a:ea typeface="ＭＳ Ｐゴシック" panose="020B0600070205080204" pitchFamily="50" charset="-128"/>
            </a:rPr>
            <a:t>　一方、有形固定資産減価償却率は都道府県の平均値を上回っており、施設の老朽化が進んでいることから今後多くの更新投資が必要になるものと見込まれる。</a:t>
          </a:r>
        </a:p>
        <a:p>
          <a:r>
            <a:rPr kumimoji="1" lang="ja-JP" altLang="en-US" sz="1100">
              <a:latin typeface="ＭＳ Ｐゴシック" panose="020B0600070205080204" pitchFamily="50" charset="-128"/>
              <a:ea typeface="ＭＳ Ｐゴシック" panose="020B0600070205080204" pitchFamily="50" charset="-128"/>
            </a:rPr>
            <a:t>　そのため一定の起債の発行が必要となるが、過度な将来負担が発生しないよう計画的に管理・更新を行っていく必要がある。</a:t>
          </a: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73487EBC-2B3F-4F21-82EC-84C1DD1CBCCD}"/>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3E0FE95E-5FBD-4AFB-956F-04061C6B226E}"/>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472A39A0-158C-4B2A-B0F9-F93551B0518E}"/>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34</xdr:row>
      <xdr:rowOff>151342</xdr:rowOff>
    </xdr:from>
    <xdr:to>
      <xdr:col>80</xdr:col>
      <xdr:colOff>9525</xdr:colOff>
      <xdr:row>34</xdr:row>
      <xdr:rowOff>151342</xdr:rowOff>
    </xdr:to>
    <xdr:cxnSp macro="">
      <xdr:nvCxnSpPr>
        <xdr:cNvPr id="112" name="直線コネクタ 111">
          <a:extLst>
            <a:ext uri="{FF2B5EF4-FFF2-40B4-BE49-F238E27FC236}">
              <a16:creationId xmlns:a16="http://schemas.microsoft.com/office/drawing/2014/main" id="{995EDA56-07D3-4782-BF81-26F5867D060A}"/>
            </a:ext>
          </a:extLst>
        </xdr:cNvPr>
        <xdr:cNvCxnSpPr/>
      </xdr:nvCxnSpPr>
      <xdr:spPr>
        <a:xfrm>
          <a:off x="10198100" y="565679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57541</xdr:rowOff>
    </xdr:from>
    <xdr:ext cx="482824" cy="225703"/>
    <xdr:sp macro="" textlink="">
      <xdr:nvSpPr>
        <xdr:cNvPr id="113" name="テキスト ボックス 112">
          <a:extLst>
            <a:ext uri="{FF2B5EF4-FFF2-40B4-BE49-F238E27FC236}">
              <a16:creationId xmlns:a16="http://schemas.microsoft.com/office/drawing/2014/main" id="{25E7F4D5-7475-413D-AF9B-93E8F519C4BD}"/>
            </a:ext>
          </a:extLst>
        </xdr:cNvPr>
        <xdr:cNvSpPr txBox="1"/>
      </xdr:nvSpPr>
      <xdr:spPr>
        <a:xfrm>
          <a:off x="9708926" y="556299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1,300.0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32</xdr:row>
      <xdr:rowOff>134408</xdr:rowOff>
    </xdr:from>
    <xdr:to>
      <xdr:col>80</xdr:col>
      <xdr:colOff>9525</xdr:colOff>
      <xdr:row>32</xdr:row>
      <xdr:rowOff>134408</xdr:rowOff>
    </xdr:to>
    <xdr:cxnSp macro="">
      <xdr:nvCxnSpPr>
        <xdr:cNvPr id="114" name="直線コネクタ 113">
          <a:extLst>
            <a:ext uri="{FF2B5EF4-FFF2-40B4-BE49-F238E27FC236}">
              <a16:creationId xmlns:a16="http://schemas.microsoft.com/office/drawing/2014/main" id="{22AD0A27-AB06-495D-9C76-355CD1904B27}"/>
            </a:ext>
          </a:extLst>
        </xdr:cNvPr>
        <xdr:cNvCxnSpPr/>
      </xdr:nvCxnSpPr>
      <xdr:spPr>
        <a:xfrm>
          <a:off x="10198100" y="531600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40607</xdr:rowOff>
    </xdr:from>
    <xdr:ext cx="482824" cy="225703"/>
    <xdr:sp macro="" textlink="">
      <xdr:nvSpPr>
        <xdr:cNvPr id="115" name="テキスト ボックス 114">
          <a:extLst>
            <a:ext uri="{FF2B5EF4-FFF2-40B4-BE49-F238E27FC236}">
              <a16:creationId xmlns:a16="http://schemas.microsoft.com/office/drawing/2014/main" id="{B5CEFE8C-72A4-4480-850F-D52AFB59D9D0}"/>
            </a:ext>
          </a:extLst>
        </xdr:cNvPr>
        <xdr:cNvSpPr txBox="1"/>
      </xdr:nvSpPr>
      <xdr:spPr>
        <a:xfrm>
          <a:off x="9708926" y="5222207"/>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30</xdr:row>
      <xdr:rowOff>117475</xdr:rowOff>
    </xdr:from>
    <xdr:to>
      <xdr:col>80</xdr:col>
      <xdr:colOff>9525</xdr:colOff>
      <xdr:row>30</xdr:row>
      <xdr:rowOff>117475</xdr:rowOff>
    </xdr:to>
    <xdr:cxnSp macro="">
      <xdr:nvCxnSpPr>
        <xdr:cNvPr id="116" name="直線コネクタ 115">
          <a:extLst>
            <a:ext uri="{FF2B5EF4-FFF2-40B4-BE49-F238E27FC236}">
              <a16:creationId xmlns:a16="http://schemas.microsoft.com/office/drawing/2014/main" id="{12E0A885-C353-4902-AE05-71FFF4AAC8C5}"/>
            </a:ext>
          </a:extLst>
        </xdr:cNvPr>
        <xdr:cNvCxnSpPr/>
      </xdr:nvCxnSpPr>
      <xdr:spPr>
        <a:xfrm>
          <a:off x="10198100" y="49784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30</xdr:row>
      <xdr:rowOff>23674</xdr:rowOff>
    </xdr:from>
    <xdr:ext cx="482824" cy="225703"/>
    <xdr:sp macro="" textlink="">
      <xdr:nvSpPr>
        <xdr:cNvPr id="117" name="テキスト ボックス 116">
          <a:extLst>
            <a:ext uri="{FF2B5EF4-FFF2-40B4-BE49-F238E27FC236}">
              <a16:creationId xmlns:a16="http://schemas.microsoft.com/office/drawing/2014/main" id="{80BF3390-B6D6-40E5-96CB-9F1ED618AD45}"/>
            </a:ext>
          </a:extLst>
        </xdr:cNvPr>
        <xdr:cNvSpPr txBox="1"/>
      </xdr:nvSpPr>
      <xdr:spPr>
        <a:xfrm>
          <a:off x="9708926" y="48845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1,100.0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28</xdr:row>
      <xdr:rowOff>100542</xdr:rowOff>
    </xdr:from>
    <xdr:to>
      <xdr:col>80</xdr:col>
      <xdr:colOff>9525</xdr:colOff>
      <xdr:row>28</xdr:row>
      <xdr:rowOff>100542</xdr:rowOff>
    </xdr:to>
    <xdr:cxnSp macro="">
      <xdr:nvCxnSpPr>
        <xdr:cNvPr id="118" name="直線コネクタ 117">
          <a:extLst>
            <a:ext uri="{FF2B5EF4-FFF2-40B4-BE49-F238E27FC236}">
              <a16:creationId xmlns:a16="http://schemas.microsoft.com/office/drawing/2014/main" id="{E2AE1F2E-5728-4C2C-A6D3-18D57C0DA92B}"/>
            </a:ext>
          </a:extLst>
        </xdr:cNvPr>
        <xdr:cNvCxnSpPr/>
      </xdr:nvCxnSpPr>
      <xdr:spPr>
        <a:xfrm>
          <a:off x="10198100" y="463761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28</xdr:row>
      <xdr:rowOff>6741</xdr:rowOff>
    </xdr:from>
    <xdr:ext cx="482824" cy="225703"/>
    <xdr:sp macro="" textlink="">
      <xdr:nvSpPr>
        <xdr:cNvPr id="119" name="テキスト ボックス 118">
          <a:extLst>
            <a:ext uri="{FF2B5EF4-FFF2-40B4-BE49-F238E27FC236}">
              <a16:creationId xmlns:a16="http://schemas.microsoft.com/office/drawing/2014/main" id="{3E1F73D8-EA9A-4324-A924-19777EE58E66}"/>
            </a:ext>
          </a:extLst>
        </xdr:cNvPr>
        <xdr:cNvSpPr txBox="1"/>
      </xdr:nvSpPr>
      <xdr:spPr>
        <a:xfrm>
          <a:off x="9708926" y="454381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83608</xdr:rowOff>
    </xdr:from>
    <xdr:to>
      <xdr:col>80</xdr:col>
      <xdr:colOff>9525</xdr:colOff>
      <xdr:row>26</xdr:row>
      <xdr:rowOff>83608</xdr:rowOff>
    </xdr:to>
    <xdr:cxnSp macro="">
      <xdr:nvCxnSpPr>
        <xdr:cNvPr id="120" name="直線コネクタ 119">
          <a:extLst>
            <a:ext uri="{FF2B5EF4-FFF2-40B4-BE49-F238E27FC236}">
              <a16:creationId xmlns:a16="http://schemas.microsoft.com/office/drawing/2014/main" id="{EB413A82-30D6-4EAF-BDCF-2605CE6249DF}"/>
            </a:ext>
          </a:extLst>
        </xdr:cNvPr>
        <xdr:cNvCxnSpPr/>
      </xdr:nvCxnSpPr>
      <xdr:spPr>
        <a:xfrm>
          <a:off x="10198100" y="4296833"/>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161257</xdr:rowOff>
    </xdr:from>
    <xdr:ext cx="410689" cy="225703"/>
    <xdr:sp macro="" textlink="">
      <xdr:nvSpPr>
        <xdr:cNvPr id="121" name="テキスト ボックス 120">
          <a:extLst>
            <a:ext uri="{FF2B5EF4-FFF2-40B4-BE49-F238E27FC236}">
              <a16:creationId xmlns:a16="http://schemas.microsoft.com/office/drawing/2014/main" id="{D63E2C7A-5495-4DD9-858E-10F2A796689A}"/>
            </a:ext>
          </a:extLst>
        </xdr:cNvPr>
        <xdr:cNvSpPr txBox="1"/>
      </xdr:nvSpPr>
      <xdr:spPr>
        <a:xfrm>
          <a:off x="9762011" y="4212557"/>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41365FF8-76C3-4D98-AEBD-6E088C5B3DD2}"/>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68C122EF-EF92-4A31-8422-DBCE60569136}"/>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2C78C8C0-0137-4E4D-8F6A-18F5012B5C80}"/>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10033</xdr:rowOff>
    </xdr:from>
    <xdr:to>
      <xdr:col>76</xdr:col>
      <xdr:colOff>21589</xdr:colOff>
      <xdr:row>34</xdr:row>
      <xdr:rowOff>26480</xdr:rowOff>
    </xdr:to>
    <xdr:cxnSp macro="">
      <xdr:nvCxnSpPr>
        <xdr:cNvPr id="125" name="直線コネクタ 124">
          <a:extLst>
            <a:ext uri="{FF2B5EF4-FFF2-40B4-BE49-F238E27FC236}">
              <a16:creationId xmlns:a16="http://schemas.microsoft.com/office/drawing/2014/main" id="{B5E6FB6E-2B44-4B10-8D36-758FF86398C5}"/>
            </a:ext>
          </a:extLst>
        </xdr:cNvPr>
        <xdr:cNvCxnSpPr/>
      </xdr:nvCxnSpPr>
      <xdr:spPr>
        <a:xfrm flipV="1">
          <a:off x="13326745" y="4378833"/>
          <a:ext cx="1269" cy="11562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30307</xdr:rowOff>
    </xdr:from>
    <xdr:ext cx="560923" cy="259045"/>
    <xdr:sp macro="" textlink="">
      <xdr:nvSpPr>
        <xdr:cNvPr id="126" name="債務償還比率最小値テキスト">
          <a:extLst>
            <a:ext uri="{FF2B5EF4-FFF2-40B4-BE49-F238E27FC236}">
              <a16:creationId xmlns:a16="http://schemas.microsoft.com/office/drawing/2014/main" id="{6EDE4679-FD3E-4113-90BC-DEC2134CC563}"/>
            </a:ext>
          </a:extLst>
        </xdr:cNvPr>
        <xdr:cNvSpPr txBox="1"/>
      </xdr:nvSpPr>
      <xdr:spPr>
        <a:xfrm>
          <a:off x="13379450" y="553258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26480</xdr:rowOff>
    </xdr:from>
    <xdr:to>
      <xdr:col>76</xdr:col>
      <xdr:colOff>111125</xdr:colOff>
      <xdr:row>34</xdr:row>
      <xdr:rowOff>26480</xdr:rowOff>
    </xdr:to>
    <xdr:cxnSp macro="">
      <xdr:nvCxnSpPr>
        <xdr:cNvPr id="127" name="直線コネクタ 126">
          <a:extLst>
            <a:ext uri="{FF2B5EF4-FFF2-40B4-BE49-F238E27FC236}">
              <a16:creationId xmlns:a16="http://schemas.microsoft.com/office/drawing/2014/main" id="{212A8B18-8089-479B-91D1-D57091E1511E}"/>
            </a:ext>
          </a:extLst>
        </xdr:cNvPr>
        <xdr:cNvCxnSpPr/>
      </xdr:nvCxnSpPr>
      <xdr:spPr>
        <a:xfrm>
          <a:off x="13255625" y="55351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128160</xdr:rowOff>
    </xdr:from>
    <xdr:ext cx="469744" cy="259045"/>
    <xdr:sp macro="" textlink="">
      <xdr:nvSpPr>
        <xdr:cNvPr id="128" name="債務償還比率最大値テキスト">
          <a:extLst>
            <a:ext uri="{FF2B5EF4-FFF2-40B4-BE49-F238E27FC236}">
              <a16:creationId xmlns:a16="http://schemas.microsoft.com/office/drawing/2014/main" id="{04D0514A-1465-4EAC-ABDB-1D8F4C78029E}"/>
            </a:ext>
          </a:extLst>
        </xdr:cNvPr>
        <xdr:cNvSpPr txBox="1"/>
      </xdr:nvSpPr>
      <xdr:spPr>
        <a:xfrm>
          <a:off x="13379450" y="41731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10033</xdr:rowOff>
    </xdr:from>
    <xdr:to>
      <xdr:col>76</xdr:col>
      <xdr:colOff>111125</xdr:colOff>
      <xdr:row>27</xdr:row>
      <xdr:rowOff>10033</xdr:rowOff>
    </xdr:to>
    <xdr:cxnSp macro="">
      <xdr:nvCxnSpPr>
        <xdr:cNvPr id="129" name="直線コネクタ 128">
          <a:extLst>
            <a:ext uri="{FF2B5EF4-FFF2-40B4-BE49-F238E27FC236}">
              <a16:creationId xmlns:a16="http://schemas.microsoft.com/office/drawing/2014/main" id="{27AD11D2-F6BB-4A1C-BA59-A5DD0404EDA8}"/>
            </a:ext>
          </a:extLst>
        </xdr:cNvPr>
        <xdr:cNvCxnSpPr/>
      </xdr:nvCxnSpPr>
      <xdr:spPr>
        <a:xfrm>
          <a:off x="13255625" y="437883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29</xdr:row>
      <xdr:rowOff>143506</xdr:rowOff>
    </xdr:from>
    <xdr:ext cx="560923" cy="259045"/>
    <xdr:sp macro="" textlink="">
      <xdr:nvSpPr>
        <xdr:cNvPr id="130" name="債務償還比率平均値テキスト">
          <a:extLst>
            <a:ext uri="{FF2B5EF4-FFF2-40B4-BE49-F238E27FC236}">
              <a16:creationId xmlns:a16="http://schemas.microsoft.com/office/drawing/2014/main" id="{F67597DC-4AE1-463B-B794-7C64525114AC}"/>
            </a:ext>
          </a:extLst>
        </xdr:cNvPr>
        <xdr:cNvSpPr txBox="1"/>
      </xdr:nvSpPr>
      <xdr:spPr>
        <a:xfrm>
          <a:off x="13379450" y="4836156"/>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1,079.7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165079</xdr:rowOff>
    </xdr:from>
    <xdr:to>
      <xdr:col>76</xdr:col>
      <xdr:colOff>73025</xdr:colOff>
      <xdr:row>30</xdr:row>
      <xdr:rowOff>95229</xdr:rowOff>
    </xdr:to>
    <xdr:sp macro="" textlink="">
      <xdr:nvSpPr>
        <xdr:cNvPr id="131" name="フローチャート: 判断 130">
          <a:extLst>
            <a:ext uri="{FF2B5EF4-FFF2-40B4-BE49-F238E27FC236}">
              <a16:creationId xmlns:a16="http://schemas.microsoft.com/office/drawing/2014/main" id="{40D4B798-D415-4A5A-8F57-0D1B6FF66045}"/>
            </a:ext>
          </a:extLst>
        </xdr:cNvPr>
        <xdr:cNvSpPr/>
      </xdr:nvSpPr>
      <xdr:spPr>
        <a:xfrm>
          <a:off x="13293725" y="485772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19367</xdr:rowOff>
    </xdr:from>
    <xdr:to>
      <xdr:col>72</xdr:col>
      <xdr:colOff>123825</xdr:colOff>
      <xdr:row>31</xdr:row>
      <xdr:rowOff>120967</xdr:rowOff>
    </xdr:to>
    <xdr:sp macro="" textlink="">
      <xdr:nvSpPr>
        <xdr:cNvPr id="132" name="フローチャート: 判断 131">
          <a:extLst>
            <a:ext uri="{FF2B5EF4-FFF2-40B4-BE49-F238E27FC236}">
              <a16:creationId xmlns:a16="http://schemas.microsoft.com/office/drawing/2014/main" id="{B75FD448-7C5D-4523-9B98-4336D862A7FA}"/>
            </a:ext>
          </a:extLst>
        </xdr:cNvPr>
        <xdr:cNvSpPr/>
      </xdr:nvSpPr>
      <xdr:spPr>
        <a:xfrm>
          <a:off x="12646025" y="503904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29</xdr:row>
      <xdr:rowOff>122978</xdr:rowOff>
    </xdr:from>
    <xdr:to>
      <xdr:col>68</xdr:col>
      <xdr:colOff>123825</xdr:colOff>
      <xdr:row>30</xdr:row>
      <xdr:rowOff>53128</xdr:rowOff>
    </xdr:to>
    <xdr:sp macro="" textlink="">
      <xdr:nvSpPr>
        <xdr:cNvPr id="133" name="フローチャート: 判断 132">
          <a:extLst>
            <a:ext uri="{FF2B5EF4-FFF2-40B4-BE49-F238E27FC236}">
              <a16:creationId xmlns:a16="http://schemas.microsoft.com/office/drawing/2014/main" id="{F3258AEE-C6DE-487C-8BD3-8D6C08654F64}"/>
            </a:ext>
          </a:extLst>
        </xdr:cNvPr>
        <xdr:cNvSpPr/>
      </xdr:nvSpPr>
      <xdr:spPr>
        <a:xfrm>
          <a:off x="11960225" y="482197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29</xdr:row>
      <xdr:rowOff>150326</xdr:rowOff>
    </xdr:from>
    <xdr:to>
      <xdr:col>64</xdr:col>
      <xdr:colOff>123825</xdr:colOff>
      <xdr:row>30</xdr:row>
      <xdr:rowOff>80476</xdr:rowOff>
    </xdr:to>
    <xdr:sp macro="" textlink="">
      <xdr:nvSpPr>
        <xdr:cNvPr id="134" name="フローチャート: 判断 133">
          <a:extLst>
            <a:ext uri="{FF2B5EF4-FFF2-40B4-BE49-F238E27FC236}">
              <a16:creationId xmlns:a16="http://schemas.microsoft.com/office/drawing/2014/main" id="{26B89324-E35D-4355-8E69-CD0CB5D19E40}"/>
            </a:ext>
          </a:extLst>
        </xdr:cNvPr>
        <xdr:cNvSpPr/>
      </xdr:nvSpPr>
      <xdr:spPr>
        <a:xfrm>
          <a:off x="11274425" y="484615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29</xdr:row>
      <xdr:rowOff>71162</xdr:rowOff>
    </xdr:from>
    <xdr:to>
      <xdr:col>60</xdr:col>
      <xdr:colOff>123825</xdr:colOff>
      <xdr:row>30</xdr:row>
      <xdr:rowOff>1312</xdr:rowOff>
    </xdr:to>
    <xdr:sp macro="" textlink="">
      <xdr:nvSpPr>
        <xdr:cNvPr id="135" name="フローチャート: 判断 134">
          <a:extLst>
            <a:ext uri="{FF2B5EF4-FFF2-40B4-BE49-F238E27FC236}">
              <a16:creationId xmlns:a16="http://schemas.microsoft.com/office/drawing/2014/main" id="{57813D56-8467-4A65-A706-09C03C7B9C75}"/>
            </a:ext>
          </a:extLst>
        </xdr:cNvPr>
        <xdr:cNvSpPr/>
      </xdr:nvSpPr>
      <xdr:spPr>
        <a:xfrm>
          <a:off x="10588625" y="476381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472BC0FE-902F-43FA-A0C8-095BCEF48D02}"/>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A8534979-9A5A-473B-B939-F5E91C6C7E78}"/>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76339963-D137-4FAF-B479-859933359E63}"/>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60CBFFB5-1DA5-4E10-9D66-59503EBB7AF8}"/>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D471961E-E03E-423B-964C-A9CD5E0745A9}"/>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26</xdr:row>
      <xdr:rowOff>130683</xdr:rowOff>
    </xdr:from>
    <xdr:to>
      <xdr:col>76</xdr:col>
      <xdr:colOff>73025</xdr:colOff>
      <xdr:row>27</xdr:row>
      <xdr:rowOff>60833</xdr:rowOff>
    </xdr:to>
    <xdr:sp macro="" textlink="">
      <xdr:nvSpPr>
        <xdr:cNvPr id="141" name="楕円 140">
          <a:extLst>
            <a:ext uri="{FF2B5EF4-FFF2-40B4-BE49-F238E27FC236}">
              <a16:creationId xmlns:a16="http://schemas.microsoft.com/office/drawing/2014/main" id="{E3709BFD-306E-4FC6-ABE3-DD316F930ED6}"/>
            </a:ext>
          </a:extLst>
        </xdr:cNvPr>
        <xdr:cNvSpPr/>
      </xdr:nvSpPr>
      <xdr:spPr>
        <a:xfrm>
          <a:off x="13293725" y="434073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83710</xdr:rowOff>
    </xdr:from>
    <xdr:ext cx="469744" cy="259045"/>
    <xdr:sp macro="" textlink="">
      <xdr:nvSpPr>
        <xdr:cNvPr id="142" name="債務償還比率該当値テキスト">
          <a:extLst>
            <a:ext uri="{FF2B5EF4-FFF2-40B4-BE49-F238E27FC236}">
              <a16:creationId xmlns:a16="http://schemas.microsoft.com/office/drawing/2014/main" id="{81564412-C866-4953-BED1-78815EC5C731}"/>
            </a:ext>
          </a:extLst>
        </xdr:cNvPr>
        <xdr:cNvSpPr txBox="1"/>
      </xdr:nvSpPr>
      <xdr:spPr>
        <a:xfrm>
          <a:off x="13379450" y="42969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28</xdr:row>
      <xdr:rowOff>74930</xdr:rowOff>
    </xdr:from>
    <xdr:to>
      <xdr:col>72</xdr:col>
      <xdr:colOff>123825</xdr:colOff>
      <xdr:row>29</xdr:row>
      <xdr:rowOff>5080</xdr:rowOff>
    </xdr:to>
    <xdr:sp macro="" textlink="">
      <xdr:nvSpPr>
        <xdr:cNvPr id="143" name="楕円 142">
          <a:extLst>
            <a:ext uri="{FF2B5EF4-FFF2-40B4-BE49-F238E27FC236}">
              <a16:creationId xmlns:a16="http://schemas.microsoft.com/office/drawing/2014/main" id="{530957A5-A46E-4520-8730-2793C76C9A70}"/>
            </a:ext>
          </a:extLst>
        </xdr:cNvPr>
        <xdr:cNvSpPr/>
      </xdr:nvSpPr>
      <xdr:spPr>
        <a:xfrm>
          <a:off x="12646025" y="46088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27</xdr:row>
      <xdr:rowOff>10033</xdr:rowOff>
    </xdr:from>
    <xdr:to>
      <xdr:col>76</xdr:col>
      <xdr:colOff>22225</xdr:colOff>
      <xdr:row>28</xdr:row>
      <xdr:rowOff>125730</xdr:rowOff>
    </xdr:to>
    <xdr:cxnSp macro="">
      <xdr:nvCxnSpPr>
        <xdr:cNvPr id="144" name="直線コネクタ 143">
          <a:extLst>
            <a:ext uri="{FF2B5EF4-FFF2-40B4-BE49-F238E27FC236}">
              <a16:creationId xmlns:a16="http://schemas.microsoft.com/office/drawing/2014/main" id="{18A60283-0A0F-45E6-86F5-E7B6F42A7E54}"/>
            </a:ext>
          </a:extLst>
        </xdr:cNvPr>
        <xdr:cNvCxnSpPr/>
      </xdr:nvCxnSpPr>
      <xdr:spPr>
        <a:xfrm flipV="1">
          <a:off x="12693650" y="4378833"/>
          <a:ext cx="638175" cy="277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26</xdr:row>
      <xdr:rowOff>47202</xdr:rowOff>
    </xdr:from>
    <xdr:to>
      <xdr:col>68</xdr:col>
      <xdr:colOff>123825</xdr:colOff>
      <xdr:row>26</xdr:row>
      <xdr:rowOff>148802</xdr:rowOff>
    </xdr:to>
    <xdr:sp macro="" textlink="">
      <xdr:nvSpPr>
        <xdr:cNvPr id="145" name="楕円 144">
          <a:extLst>
            <a:ext uri="{FF2B5EF4-FFF2-40B4-BE49-F238E27FC236}">
              <a16:creationId xmlns:a16="http://schemas.microsoft.com/office/drawing/2014/main" id="{2D587F64-E3C8-470E-8790-D3D576B425BC}"/>
            </a:ext>
          </a:extLst>
        </xdr:cNvPr>
        <xdr:cNvSpPr/>
      </xdr:nvSpPr>
      <xdr:spPr>
        <a:xfrm>
          <a:off x="11960225" y="426042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26</xdr:row>
      <xdr:rowOff>98002</xdr:rowOff>
    </xdr:from>
    <xdr:to>
      <xdr:col>72</xdr:col>
      <xdr:colOff>73025</xdr:colOff>
      <xdr:row>28</xdr:row>
      <xdr:rowOff>125730</xdr:rowOff>
    </xdr:to>
    <xdr:cxnSp macro="">
      <xdr:nvCxnSpPr>
        <xdr:cNvPr id="146" name="直線コネクタ 145">
          <a:extLst>
            <a:ext uri="{FF2B5EF4-FFF2-40B4-BE49-F238E27FC236}">
              <a16:creationId xmlns:a16="http://schemas.microsoft.com/office/drawing/2014/main" id="{46946F58-9B94-4E90-8CC0-FAEB13B2EB15}"/>
            </a:ext>
          </a:extLst>
        </xdr:cNvPr>
        <xdr:cNvCxnSpPr/>
      </xdr:nvCxnSpPr>
      <xdr:spPr>
        <a:xfrm>
          <a:off x="12007850" y="4308052"/>
          <a:ext cx="685800" cy="348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26</xdr:row>
      <xdr:rowOff>77428</xdr:rowOff>
    </xdr:from>
    <xdr:to>
      <xdr:col>64</xdr:col>
      <xdr:colOff>123825</xdr:colOff>
      <xdr:row>27</xdr:row>
      <xdr:rowOff>7578</xdr:rowOff>
    </xdr:to>
    <xdr:sp macro="" textlink="">
      <xdr:nvSpPr>
        <xdr:cNvPr id="147" name="楕円 146">
          <a:extLst>
            <a:ext uri="{FF2B5EF4-FFF2-40B4-BE49-F238E27FC236}">
              <a16:creationId xmlns:a16="http://schemas.microsoft.com/office/drawing/2014/main" id="{56AA4E5A-986B-4A57-8642-D0E5647C2E6D}"/>
            </a:ext>
          </a:extLst>
        </xdr:cNvPr>
        <xdr:cNvSpPr/>
      </xdr:nvSpPr>
      <xdr:spPr>
        <a:xfrm>
          <a:off x="11274425" y="428747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26</xdr:row>
      <xdr:rowOff>98002</xdr:rowOff>
    </xdr:from>
    <xdr:to>
      <xdr:col>68</xdr:col>
      <xdr:colOff>73025</xdr:colOff>
      <xdr:row>26</xdr:row>
      <xdr:rowOff>128228</xdr:rowOff>
    </xdr:to>
    <xdr:cxnSp macro="">
      <xdr:nvCxnSpPr>
        <xdr:cNvPr id="148" name="直線コネクタ 147">
          <a:extLst>
            <a:ext uri="{FF2B5EF4-FFF2-40B4-BE49-F238E27FC236}">
              <a16:creationId xmlns:a16="http://schemas.microsoft.com/office/drawing/2014/main" id="{0CF2C4DD-9DE1-491B-9959-20261F184791}"/>
            </a:ext>
          </a:extLst>
        </xdr:cNvPr>
        <xdr:cNvCxnSpPr/>
      </xdr:nvCxnSpPr>
      <xdr:spPr>
        <a:xfrm flipV="1">
          <a:off x="11322050" y="4308052"/>
          <a:ext cx="685800" cy="270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26</xdr:row>
      <xdr:rowOff>81386</xdr:rowOff>
    </xdr:from>
    <xdr:to>
      <xdr:col>60</xdr:col>
      <xdr:colOff>123825</xdr:colOff>
      <xdr:row>27</xdr:row>
      <xdr:rowOff>11536</xdr:rowOff>
    </xdr:to>
    <xdr:sp macro="" textlink="">
      <xdr:nvSpPr>
        <xdr:cNvPr id="149" name="楕円 148">
          <a:extLst>
            <a:ext uri="{FF2B5EF4-FFF2-40B4-BE49-F238E27FC236}">
              <a16:creationId xmlns:a16="http://schemas.microsoft.com/office/drawing/2014/main" id="{2DA9D218-E0B3-4E1B-9F8C-1EDB6A571C2C}"/>
            </a:ext>
          </a:extLst>
        </xdr:cNvPr>
        <xdr:cNvSpPr/>
      </xdr:nvSpPr>
      <xdr:spPr>
        <a:xfrm>
          <a:off x="10588625" y="429461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26</xdr:row>
      <xdr:rowOff>128228</xdr:rowOff>
    </xdr:from>
    <xdr:to>
      <xdr:col>64</xdr:col>
      <xdr:colOff>73025</xdr:colOff>
      <xdr:row>26</xdr:row>
      <xdr:rowOff>132186</xdr:rowOff>
    </xdr:to>
    <xdr:cxnSp macro="">
      <xdr:nvCxnSpPr>
        <xdr:cNvPr id="150" name="直線コネクタ 149">
          <a:extLst>
            <a:ext uri="{FF2B5EF4-FFF2-40B4-BE49-F238E27FC236}">
              <a16:creationId xmlns:a16="http://schemas.microsoft.com/office/drawing/2014/main" id="{1139FA59-E49C-4131-99CE-EB7602C43F32}"/>
            </a:ext>
          </a:extLst>
        </xdr:cNvPr>
        <xdr:cNvCxnSpPr/>
      </xdr:nvCxnSpPr>
      <xdr:spPr>
        <a:xfrm flipV="1">
          <a:off x="10636250" y="4335103"/>
          <a:ext cx="685800" cy="71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112094</xdr:rowOff>
    </xdr:from>
    <xdr:ext cx="560923" cy="259045"/>
    <xdr:sp macro="" textlink="">
      <xdr:nvSpPr>
        <xdr:cNvPr id="151" name="n_1aveValue債務償還比率">
          <a:extLst>
            <a:ext uri="{FF2B5EF4-FFF2-40B4-BE49-F238E27FC236}">
              <a16:creationId xmlns:a16="http://schemas.microsoft.com/office/drawing/2014/main" id="{33014408-EA0C-41A7-9D6C-BB5EF51B1BC5}"/>
            </a:ext>
          </a:extLst>
        </xdr:cNvPr>
        <xdr:cNvSpPr txBox="1"/>
      </xdr:nvSpPr>
      <xdr:spPr>
        <a:xfrm>
          <a:off x="12441763" y="513176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30</xdr:row>
      <xdr:rowOff>44255</xdr:rowOff>
    </xdr:from>
    <xdr:ext cx="560923" cy="259045"/>
    <xdr:sp macro="" textlink="">
      <xdr:nvSpPr>
        <xdr:cNvPr id="152" name="n_2aveValue債務償還比率">
          <a:extLst>
            <a:ext uri="{FF2B5EF4-FFF2-40B4-BE49-F238E27FC236}">
              <a16:creationId xmlns:a16="http://schemas.microsoft.com/office/drawing/2014/main" id="{A8262385-0456-412F-806F-A3E1B900D23B}"/>
            </a:ext>
          </a:extLst>
        </xdr:cNvPr>
        <xdr:cNvSpPr txBox="1"/>
      </xdr:nvSpPr>
      <xdr:spPr>
        <a:xfrm>
          <a:off x="11765488" y="490518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30</xdr:row>
      <xdr:rowOff>71603</xdr:rowOff>
    </xdr:from>
    <xdr:ext cx="560923" cy="259045"/>
    <xdr:sp macro="" textlink="">
      <xdr:nvSpPr>
        <xdr:cNvPr id="153" name="n_3aveValue債務償還比率">
          <a:extLst>
            <a:ext uri="{FF2B5EF4-FFF2-40B4-BE49-F238E27FC236}">
              <a16:creationId xmlns:a16="http://schemas.microsoft.com/office/drawing/2014/main" id="{B95A15DF-4FA7-4F43-8BA2-F6219CEB0A4A}"/>
            </a:ext>
          </a:extLst>
        </xdr:cNvPr>
        <xdr:cNvSpPr txBox="1"/>
      </xdr:nvSpPr>
      <xdr:spPr>
        <a:xfrm>
          <a:off x="11079688" y="492617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163889</xdr:rowOff>
    </xdr:from>
    <xdr:ext cx="560923" cy="259045"/>
    <xdr:sp macro="" textlink="">
      <xdr:nvSpPr>
        <xdr:cNvPr id="154" name="n_4aveValue債務償還比率">
          <a:extLst>
            <a:ext uri="{FF2B5EF4-FFF2-40B4-BE49-F238E27FC236}">
              <a16:creationId xmlns:a16="http://schemas.microsoft.com/office/drawing/2014/main" id="{E79BC6D9-B09A-42C6-B4A6-43AE15DAC359}"/>
            </a:ext>
          </a:extLst>
        </xdr:cNvPr>
        <xdr:cNvSpPr txBox="1"/>
      </xdr:nvSpPr>
      <xdr:spPr>
        <a:xfrm>
          <a:off x="10393888" y="485653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27</xdr:row>
      <xdr:rowOff>21607</xdr:rowOff>
    </xdr:from>
    <xdr:ext cx="560923" cy="259045"/>
    <xdr:sp macro="" textlink="">
      <xdr:nvSpPr>
        <xdr:cNvPr id="155" name="n_1mainValue債務償還比率">
          <a:extLst>
            <a:ext uri="{FF2B5EF4-FFF2-40B4-BE49-F238E27FC236}">
              <a16:creationId xmlns:a16="http://schemas.microsoft.com/office/drawing/2014/main" id="{5ABFD6EF-BF8F-4FBB-A0A3-CD56BEC30556}"/>
            </a:ext>
          </a:extLst>
        </xdr:cNvPr>
        <xdr:cNvSpPr txBox="1"/>
      </xdr:nvSpPr>
      <xdr:spPr>
        <a:xfrm>
          <a:off x="12441763" y="439358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24</xdr:row>
      <xdr:rowOff>165329</xdr:rowOff>
    </xdr:from>
    <xdr:ext cx="469744" cy="259045"/>
    <xdr:sp macro="" textlink="">
      <xdr:nvSpPr>
        <xdr:cNvPr id="156" name="n_2mainValue債務償還比率">
          <a:extLst>
            <a:ext uri="{FF2B5EF4-FFF2-40B4-BE49-F238E27FC236}">
              <a16:creationId xmlns:a16="http://schemas.microsoft.com/office/drawing/2014/main" id="{E5F7A12D-03C7-4184-A965-B66E7F40FF0F}"/>
            </a:ext>
          </a:extLst>
        </xdr:cNvPr>
        <xdr:cNvSpPr txBox="1"/>
      </xdr:nvSpPr>
      <xdr:spPr>
        <a:xfrm>
          <a:off x="11788852" y="40483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25</xdr:row>
      <xdr:rowOff>24105</xdr:rowOff>
    </xdr:from>
    <xdr:ext cx="469744" cy="259045"/>
    <xdr:sp macro="" textlink="">
      <xdr:nvSpPr>
        <xdr:cNvPr id="157" name="n_3mainValue債務償還比率">
          <a:extLst>
            <a:ext uri="{FF2B5EF4-FFF2-40B4-BE49-F238E27FC236}">
              <a16:creationId xmlns:a16="http://schemas.microsoft.com/office/drawing/2014/main" id="{136D5225-53D8-4F4E-A4AD-7EB3A3F20D26}"/>
            </a:ext>
          </a:extLst>
        </xdr:cNvPr>
        <xdr:cNvSpPr txBox="1"/>
      </xdr:nvSpPr>
      <xdr:spPr>
        <a:xfrm>
          <a:off x="11103052" y="40754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25</xdr:row>
      <xdr:rowOff>28063</xdr:rowOff>
    </xdr:from>
    <xdr:ext cx="469744" cy="259045"/>
    <xdr:sp macro="" textlink="">
      <xdr:nvSpPr>
        <xdr:cNvPr id="158" name="n_4mainValue債務償還比率">
          <a:extLst>
            <a:ext uri="{FF2B5EF4-FFF2-40B4-BE49-F238E27FC236}">
              <a16:creationId xmlns:a16="http://schemas.microsoft.com/office/drawing/2014/main" id="{4733BE12-B0B1-4982-8EA0-4B241CFD1289}"/>
            </a:ext>
          </a:extLst>
        </xdr:cNvPr>
        <xdr:cNvSpPr txBox="1"/>
      </xdr:nvSpPr>
      <xdr:spPr>
        <a:xfrm>
          <a:off x="10417252" y="40793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8C2A7C1C-2466-4400-A1CF-8B0E5CA25FE1}"/>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A267333D-BAFA-471F-B5AB-CBFDC9D474A3}"/>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3C6AA82D-9ACE-4666-98F6-C25A63E282B4}"/>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5D3FE54A-C159-4CA6-88FC-BBFE7943D3BB}"/>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21786121-6B67-4DAD-8AF6-0F24372039B6}"/>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7303E940-16C2-4296-819C-D33AE7E7CDEC}"/>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72066054-A9C3-4FCF-A934-75CC22FD9190}"/>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2D079491-156E-412C-A895-5A52008AC4A1}"/>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4631BF6E-D4A3-43C8-95B1-DA49A12471F3}"/>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75F4C9BF-75CD-4140-B5EE-5C32946D083F}"/>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鳥取県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A98E1847-18F2-4344-BCE6-56B9FBE230B7}"/>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190578B6-8BBC-4294-A153-38C667BCF30B}"/>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E87C2947-AAA0-4904-9627-668F637BDF4C}"/>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BA0A85D0-8EC1-4765-9198-0081E764E1EA}"/>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55E063B9-38AF-4ABA-A865-9A2FF70F6F3B}"/>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7945F27F-EC8B-4BD0-903D-D9873E24C9DF}"/>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556,959
552,046
3,507.14
389,022,024
374,788,937
10,116,286
213,986,218
631,423,511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5A32FABF-4323-4CAA-B5FC-951B18BB0953}"/>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5082B0AF-1B92-4E51-A6FA-F308F2E638E6}"/>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3A20483E-B01C-4910-9580-69084B70A6BA}"/>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10.3
134.6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9157A53B-C479-429A-AA5C-4F0DAE211772}"/>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C4F61F97-CE35-4101-8238-40AFEF6D175D}"/>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FE363DDB-64CF-4D71-9AC9-CA174DC7EBD5}"/>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BDBCFCE2-EF3B-48B1-9A0C-80D18EA623BA}"/>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5F9CD05C-7523-416B-9BC7-40C7414D30BF}"/>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CCDE6BC5-2545-4134-BD57-F23228710DA7}"/>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AE2DD2B7-4507-4D74-B815-88D8FAC3CB28}"/>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A14BDC75-E058-4504-BA9F-C04704E38A70}"/>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4D4985D2-FDE3-4002-B93B-E3E0FC77D7FB}"/>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639BEE2A-A5DF-4119-B972-3A0326D95AD5}"/>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A78DC5F1-EFC9-444E-87A6-CC0287FE2118}"/>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64A2AC82-DF58-4D46-9ABA-0685455B00CB}"/>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C1A373CA-4CD9-4104-B249-520B9F34A839}"/>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3A99792A-AB51-4177-8A4B-600BB86B17E7}"/>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5518F1DC-00AE-4915-B76E-3468B4813A03}"/>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5A8A6A1D-51F0-45B7-B058-B305718678ED}"/>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0F7CF4C5-21B4-4E5A-98F2-43346B2B1483}"/>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5777A8EA-604F-4066-BFEF-A1CA5B5B4C9E}"/>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384ACDDF-EB41-4F74-ADBD-BB0B32391E93}"/>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DAC03DD1-FD9A-47FA-A7E3-CA42773ADFDE}"/>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5C247BD5-0576-4E0E-8C40-E5BB9CF382BB}"/>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935B6ECD-B026-48DB-8583-25555B125BAB}"/>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7EA5B8B3-6392-4E86-B6FD-0EF92F620F60}"/>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E1ACC2AB-AB2F-4310-B342-9A895633116A}"/>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A3A178B8-9694-4C0D-97B5-D97A061C26D2}"/>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85956862-3F1F-4A34-B075-B4ABE622F796}"/>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C52E8F79-C801-473A-A97D-CBF20810C9A4}"/>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55CD3D7B-F72E-42D4-AF91-2C5EB692CA1C}"/>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80F3643E-F638-4692-8902-67713893024E}"/>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38100</xdr:rowOff>
    </xdr:from>
    <xdr:to>
      <xdr:col>28</xdr:col>
      <xdr:colOff>114300</xdr:colOff>
      <xdr:row>42</xdr:row>
      <xdr:rowOff>38100</xdr:rowOff>
    </xdr:to>
    <xdr:cxnSp macro="">
      <xdr:nvCxnSpPr>
        <xdr:cNvPr id="44" name="直線コネクタ 43">
          <a:extLst>
            <a:ext uri="{FF2B5EF4-FFF2-40B4-BE49-F238E27FC236}">
              <a16:creationId xmlns:a16="http://schemas.microsoft.com/office/drawing/2014/main" id="{62156159-658B-4DB3-8AF9-42FF64F550EF}"/>
            </a:ext>
          </a:extLst>
        </xdr:cNvPr>
        <xdr:cNvCxnSpPr/>
      </xdr:nvCxnSpPr>
      <xdr:spPr>
        <a:xfrm>
          <a:off x="6858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67327</xdr:rowOff>
    </xdr:from>
    <xdr:ext cx="403059" cy="259045"/>
    <xdr:sp macro="" textlink="">
      <xdr:nvSpPr>
        <xdr:cNvPr id="45" name="テキスト ボックス 44">
          <a:extLst>
            <a:ext uri="{FF2B5EF4-FFF2-40B4-BE49-F238E27FC236}">
              <a16:creationId xmlns:a16="http://schemas.microsoft.com/office/drawing/2014/main" id="{40D1B750-3F79-4E0E-85D5-FE1A527CE620}"/>
            </a:ext>
          </a:extLst>
        </xdr:cNvPr>
        <xdr:cNvSpPr txBox="1"/>
      </xdr:nvSpPr>
      <xdr:spPr>
        <a:xfrm>
          <a:off x="339891"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0</xdr:rowOff>
    </xdr:from>
    <xdr:to>
      <xdr:col>28</xdr:col>
      <xdr:colOff>114300</xdr:colOff>
      <xdr:row>40</xdr:row>
      <xdr:rowOff>0</xdr:rowOff>
    </xdr:to>
    <xdr:cxnSp macro="">
      <xdr:nvCxnSpPr>
        <xdr:cNvPr id="46" name="直線コネクタ 45">
          <a:extLst>
            <a:ext uri="{FF2B5EF4-FFF2-40B4-BE49-F238E27FC236}">
              <a16:creationId xmlns:a16="http://schemas.microsoft.com/office/drawing/2014/main" id="{59AA89D4-5760-4CD5-B0C2-87C22099C55F}"/>
            </a:ext>
          </a:extLst>
        </xdr:cNvPr>
        <xdr:cNvCxnSpPr/>
      </xdr:nvCxnSpPr>
      <xdr:spPr>
        <a:xfrm>
          <a:off x="6858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29227</xdr:rowOff>
    </xdr:from>
    <xdr:ext cx="403059" cy="259045"/>
    <xdr:sp macro="" textlink="">
      <xdr:nvSpPr>
        <xdr:cNvPr id="47" name="テキスト ボックス 46">
          <a:extLst>
            <a:ext uri="{FF2B5EF4-FFF2-40B4-BE49-F238E27FC236}">
              <a16:creationId xmlns:a16="http://schemas.microsoft.com/office/drawing/2014/main" id="{447E8B82-6622-4345-A821-346A02A79BEE}"/>
            </a:ext>
          </a:extLst>
        </xdr:cNvPr>
        <xdr:cNvSpPr txBox="1"/>
      </xdr:nvSpPr>
      <xdr:spPr>
        <a:xfrm>
          <a:off x="339891"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133350</xdr:rowOff>
    </xdr:from>
    <xdr:to>
      <xdr:col>28</xdr:col>
      <xdr:colOff>114300</xdr:colOff>
      <xdr:row>37</xdr:row>
      <xdr:rowOff>133350</xdr:rowOff>
    </xdr:to>
    <xdr:cxnSp macro="">
      <xdr:nvCxnSpPr>
        <xdr:cNvPr id="48" name="直線コネクタ 47">
          <a:extLst>
            <a:ext uri="{FF2B5EF4-FFF2-40B4-BE49-F238E27FC236}">
              <a16:creationId xmlns:a16="http://schemas.microsoft.com/office/drawing/2014/main" id="{6DE8C12F-B159-4E5E-B58B-44E351EF50B5}"/>
            </a:ext>
          </a:extLst>
        </xdr:cNvPr>
        <xdr:cNvCxnSpPr/>
      </xdr:nvCxnSpPr>
      <xdr:spPr>
        <a:xfrm>
          <a:off x="6858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36</xdr:row>
      <xdr:rowOff>162577</xdr:rowOff>
    </xdr:from>
    <xdr:ext cx="403059" cy="259045"/>
    <xdr:sp macro="" textlink="">
      <xdr:nvSpPr>
        <xdr:cNvPr id="49" name="テキスト ボックス 48">
          <a:extLst>
            <a:ext uri="{FF2B5EF4-FFF2-40B4-BE49-F238E27FC236}">
              <a16:creationId xmlns:a16="http://schemas.microsoft.com/office/drawing/2014/main" id="{F840FAD4-C859-4B41-AA75-24D76D7104CB}"/>
            </a:ext>
          </a:extLst>
        </xdr:cNvPr>
        <xdr:cNvSpPr txBox="1"/>
      </xdr:nvSpPr>
      <xdr:spPr>
        <a:xfrm>
          <a:off x="339891"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95250</xdr:rowOff>
    </xdr:from>
    <xdr:to>
      <xdr:col>28</xdr:col>
      <xdr:colOff>114300</xdr:colOff>
      <xdr:row>35</xdr:row>
      <xdr:rowOff>95250</xdr:rowOff>
    </xdr:to>
    <xdr:cxnSp macro="">
      <xdr:nvCxnSpPr>
        <xdr:cNvPr id="50" name="直線コネクタ 49">
          <a:extLst>
            <a:ext uri="{FF2B5EF4-FFF2-40B4-BE49-F238E27FC236}">
              <a16:creationId xmlns:a16="http://schemas.microsoft.com/office/drawing/2014/main" id="{78194858-3ED6-4A57-9DD8-BD87C639E762}"/>
            </a:ext>
          </a:extLst>
        </xdr:cNvPr>
        <xdr:cNvCxnSpPr/>
      </xdr:nvCxnSpPr>
      <xdr:spPr>
        <a:xfrm>
          <a:off x="6858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124477</xdr:rowOff>
    </xdr:from>
    <xdr:ext cx="403059" cy="259045"/>
    <xdr:sp macro="" textlink="">
      <xdr:nvSpPr>
        <xdr:cNvPr id="51" name="テキスト ボックス 50">
          <a:extLst>
            <a:ext uri="{FF2B5EF4-FFF2-40B4-BE49-F238E27FC236}">
              <a16:creationId xmlns:a16="http://schemas.microsoft.com/office/drawing/2014/main" id="{3ED188CD-25DC-4856-9A11-917B690C8833}"/>
            </a:ext>
          </a:extLst>
        </xdr:cNvPr>
        <xdr:cNvSpPr txBox="1"/>
      </xdr:nvSpPr>
      <xdr:spPr>
        <a:xfrm>
          <a:off x="339891"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57150</xdr:rowOff>
    </xdr:from>
    <xdr:to>
      <xdr:col>28</xdr:col>
      <xdr:colOff>114300</xdr:colOff>
      <xdr:row>33</xdr:row>
      <xdr:rowOff>57150</xdr:rowOff>
    </xdr:to>
    <xdr:cxnSp macro="">
      <xdr:nvCxnSpPr>
        <xdr:cNvPr id="52" name="直線コネクタ 51">
          <a:extLst>
            <a:ext uri="{FF2B5EF4-FFF2-40B4-BE49-F238E27FC236}">
              <a16:creationId xmlns:a16="http://schemas.microsoft.com/office/drawing/2014/main" id="{9B1A528A-CABA-46F0-BAA2-D8F3D562D722}"/>
            </a:ext>
          </a:extLst>
        </xdr:cNvPr>
        <xdr:cNvCxnSpPr/>
      </xdr:nvCxnSpPr>
      <xdr:spPr>
        <a:xfrm>
          <a:off x="6858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86377</xdr:rowOff>
    </xdr:from>
    <xdr:ext cx="403059" cy="259045"/>
    <xdr:sp macro="" textlink="">
      <xdr:nvSpPr>
        <xdr:cNvPr id="53" name="テキスト ボックス 52">
          <a:extLst>
            <a:ext uri="{FF2B5EF4-FFF2-40B4-BE49-F238E27FC236}">
              <a16:creationId xmlns:a16="http://schemas.microsoft.com/office/drawing/2014/main" id="{EA4086D6-8CCE-4137-AFC9-9FCA05E0830A}"/>
            </a:ext>
          </a:extLst>
        </xdr:cNvPr>
        <xdr:cNvSpPr txBox="1"/>
      </xdr:nvSpPr>
      <xdr:spPr>
        <a:xfrm>
          <a:off x="339891"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4" name="直線コネクタ 53">
          <a:extLst>
            <a:ext uri="{FF2B5EF4-FFF2-40B4-BE49-F238E27FC236}">
              <a16:creationId xmlns:a16="http://schemas.microsoft.com/office/drawing/2014/main" id="{D7346D31-A96D-4A51-963F-2F748438192D}"/>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5" name="テキスト ボックス 54">
          <a:extLst>
            <a:ext uri="{FF2B5EF4-FFF2-40B4-BE49-F238E27FC236}">
              <a16:creationId xmlns:a16="http://schemas.microsoft.com/office/drawing/2014/main" id="{F93BC27E-533B-42CC-AE4F-CF100E63797D}"/>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6" name="【道路】&#10;有形固定資産減価償却率グラフ枠">
          <a:extLst>
            <a:ext uri="{FF2B5EF4-FFF2-40B4-BE49-F238E27FC236}">
              <a16:creationId xmlns:a16="http://schemas.microsoft.com/office/drawing/2014/main" id="{3CDDB011-206E-4A95-BEEA-812C7DED245A}"/>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120650</xdr:rowOff>
    </xdr:from>
    <xdr:to>
      <xdr:col>24</xdr:col>
      <xdr:colOff>62865</xdr:colOff>
      <xdr:row>42</xdr:row>
      <xdr:rowOff>127000</xdr:rowOff>
    </xdr:to>
    <xdr:cxnSp macro="">
      <xdr:nvCxnSpPr>
        <xdr:cNvPr id="57" name="直線コネクタ 56">
          <a:extLst>
            <a:ext uri="{FF2B5EF4-FFF2-40B4-BE49-F238E27FC236}">
              <a16:creationId xmlns:a16="http://schemas.microsoft.com/office/drawing/2014/main" id="{2353A1CC-4C2D-478F-A280-1F90127A5DF0}"/>
            </a:ext>
          </a:extLst>
        </xdr:cNvPr>
        <xdr:cNvCxnSpPr/>
      </xdr:nvCxnSpPr>
      <xdr:spPr>
        <a:xfrm flipV="1">
          <a:off x="4179570" y="5467350"/>
          <a:ext cx="1270" cy="14573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42</xdr:row>
      <xdr:rowOff>130827</xdr:rowOff>
    </xdr:from>
    <xdr:ext cx="405111" cy="259045"/>
    <xdr:sp macro="" textlink="">
      <xdr:nvSpPr>
        <xdr:cNvPr id="58" name="【道路】&#10;有形固定資産減価償却率最小値テキスト">
          <a:extLst>
            <a:ext uri="{FF2B5EF4-FFF2-40B4-BE49-F238E27FC236}">
              <a16:creationId xmlns:a16="http://schemas.microsoft.com/office/drawing/2014/main" id="{00D7B0C2-CE5E-4A07-AAA3-277285856B56}"/>
            </a:ext>
          </a:extLst>
        </xdr:cNvPr>
        <xdr:cNvSpPr txBox="1"/>
      </xdr:nvSpPr>
      <xdr:spPr>
        <a:xfrm>
          <a:off x="4229100" y="6931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42</xdr:row>
      <xdr:rowOff>127000</xdr:rowOff>
    </xdr:from>
    <xdr:to>
      <xdr:col>24</xdr:col>
      <xdr:colOff>152400</xdr:colOff>
      <xdr:row>42</xdr:row>
      <xdr:rowOff>127000</xdr:rowOff>
    </xdr:to>
    <xdr:cxnSp macro="">
      <xdr:nvCxnSpPr>
        <xdr:cNvPr id="59" name="直線コネクタ 58">
          <a:extLst>
            <a:ext uri="{FF2B5EF4-FFF2-40B4-BE49-F238E27FC236}">
              <a16:creationId xmlns:a16="http://schemas.microsoft.com/office/drawing/2014/main" id="{8258D8F2-6AB1-4C72-B6E5-BE05AFB8669F}"/>
            </a:ext>
          </a:extLst>
        </xdr:cNvPr>
        <xdr:cNvCxnSpPr/>
      </xdr:nvCxnSpPr>
      <xdr:spPr>
        <a:xfrm>
          <a:off x="4105275" y="69246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67327</xdr:rowOff>
    </xdr:from>
    <xdr:ext cx="405111" cy="259045"/>
    <xdr:sp macro="" textlink="">
      <xdr:nvSpPr>
        <xdr:cNvPr id="60" name="【道路】&#10;有形固定資産減価償却率最大値テキスト">
          <a:extLst>
            <a:ext uri="{FF2B5EF4-FFF2-40B4-BE49-F238E27FC236}">
              <a16:creationId xmlns:a16="http://schemas.microsoft.com/office/drawing/2014/main" id="{86006438-E5CA-45E1-A8B1-7943F10374B3}"/>
            </a:ext>
          </a:extLst>
        </xdr:cNvPr>
        <xdr:cNvSpPr txBox="1"/>
      </xdr:nvSpPr>
      <xdr:spPr>
        <a:xfrm>
          <a:off x="4229100" y="5245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120650</xdr:rowOff>
    </xdr:from>
    <xdr:to>
      <xdr:col>24</xdr:col>
      <xdr:colOff>152400</xdr:colOff>
      <xdr:row>33</xdr:row>
      <xdr:rowOff>120650</xdr:rowOff>
    </xdr:to>
    <xdr:cxnSp macro="">
      <xdr:nvCxnSpPr>
        <xdr:cNvPr id="61" name="直線コネクタ 60">
          <a:extLst>
            <a:ext uri="{FF2B5EF4-FFF2-40B4-BE49-F238E27FC236}">
              <a16:creationId xmlns:a16="http://schemas.microsoft.com/office/drawing/2014/main" id="{C4F1BB21-6E0D-4013-A0A3-003CBD7D9DCC}"/>
            </a:ext>
          </a:extLst>
        </xdr:cNvPr>
        <xdr:cNvCxnSpPr/>
      </xdr:nvCxnSpPr>
      <xdr:spPr>
        <a:xfrm>
          <a:off x="4105275" y="54673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35577</xdr:rowOff>
    </xdr:from>
    <xdr:ext cx="405111" cy="259045"/>
    <xdr:sp macro="" textlink="">
      <xdr:nvSpPr>
        <xdr:cNvPr id="62" name="【道路】&#10;有形固定資産減価償却率平均値テキスト">
          <a:extLst>
            <a:ext uri="{FF2B5EF4-FFF2-40B4-BE49-F238E27FC236}">
              <a16:creationId xmlns:a16="http://schemas.microsoft.com/office/drawing/2014/main" id="{0D0E80B6-EC23-4A10-B23E-BF95491BF01E}"/>
            </a:ext>
          </a:extLst>
        </xdr:cNvPr>
        <xdr:cNvSpPr txBox="1"/>
      </xdr:nvSpPr>
      <xdr:spPr>
        <a:xfrm>
          <a:off x="4229100" y="63506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40</xdr:row>
      <xdr:rowOff>12700</xdr:rowOff>
    </xdr:from>
    <xdr:to>
      <xdr:col>24</xdr:col>
      <xdr:colOff>114300</xdr:colOff>
      <xdr:row>40</xdr:row>
      <xdr:rowOff>114300</xdr:rowOff>
    </xdr:to>
    <xdr:sp macro="" textlink="">
      <xdr:nvSpPr>
        <xdr:cNvPr id="63" name="フローチャート: 判断 62">
          <a:extLst>
            <a:ext uri="{FF2B5EF4-FFF2-40B4-BE49-F238E27FC236}">
              <a16:creationId xmlns:a16="http://schemas.microsoft.com/office/drawing/2014/main" id="{C97A339C-6357-443F-AB94-2C6944E6BBD7}"/>
            </a:ext>
          </a:extLst>
        </xdr:cNvPr>
        <xdr:cNvSpPr/>
      </xdr:nvSpPr>
      <xdr:spPr>
        <a:xfrm>
          <a:off x="4124325" y="648652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39</xdr:row>
      <xdr:rowOff>120650</xdr:rowOff>
    </xdr:from>
    <xdr:to>
      <xdr:col>20</xdr:col>
      <xdr:colOff>38100</xdr:colOff>
      <xdr:row>40</xdr:row>
      <xdr:rowOff>50800</xdr:rowOff>
    </xdr:to>
    <xdr:sp macro="" textlink="">
      <xdr:nvSpPr>
        <xdr:cNvPr id="64" name="フローチャート: 判断 63">
          <a:extLst>
            <a:ext uri="{FF2B5EF4-FFF2-40B4-BE49-F238E27FC236}">
              <a16:creationId xmlns:a16="http://schemas.microsoft.com/office/drawing/2014/main" id="{2FA52C1B-7DC4-4A0C-A935-9404053CDFF6}"/>
            </a:ext>
          </a:extLst>
        </xdr:cNvPr>
        <xdr:cNvSpPr/>
      </xdr:nvSpPr>
      <xdr:spPr>
        <a:xfrm>
          <a:off x="3381375" y="64389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39</xdr:row>
      <xdr:rowOff>6350</xdr:rowOff>
    </xdr:from>
    <xdr:to>
      <xdr:col>15</xdr:col>
      <xdr:colOff>101600</xdr:colOff>
      <xdr:row>39</xdr:row>
      <xdr:rowOff>107950</xdr:rowOff>
    </xdr:to>
    <xdr:sp macro="" textlink="">
      <xdr:nvSpPr>
        <xdr:cNvPr id="65" name="フローチャート: 判断 64">
          <a:extLst>
            <a:ext uri="{FF2B5EF4-FFF2-40B4-BE49-F238E27FC236}">
              <a16:creationId xmlns:a16="http://schemas.microsoft.com/office/drawing/2014/main" id="{17B3666E-84A9-4636-9E92-6A27D90418E9}"/>
            </a:ext>
          </a:extLst>
        </xdr:cNvPr>
        <xdr:cNvSpPr/>
      </xdr:nvSpPr>
      <xdr:spPr>
        <a:xfrm>
          <a:off x="2571750" y="6324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63500</xdr:rowOff>
    </xdr:from>
    <xdr:to>
      <xdr:col>10</xdr:col>
      <xdr:colOff>165100</xdr:colOff>
      <xdr:row>38</xdr:row>
      <xdr:rowOff>165100</xdr:rowOff>
    </xdr:to>
    <xdr:sp macro="" textlink="">
      <xdr:nvSpPr>
        <xdr:cNvPr id="66" name="フローチャート: 判断 65">
          <a:extLst>
            <a:ext uri="{FF2B5EF4-FFF2-40B4-BE49-F238E27FC236}">
              <a16:creationId xmlns:a16="http://schemas.microsoft.com/office/drawing/2014/main" id="{732DD44B-687B-4122-8AD2-64B6EE706C65}"/>
            </a:ext>
          </a:extLst>
        </xdr:cNvPr>
        <xdr:cNvSpPr/>
      </xdr:nvSpPr>
      <xdr:spPr>
        <a:xfrm>
          <a:off x="1781175" y="62198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38</xdr:row>
      <xdr:rowOff>127000</xdr:rowOff>
    </xdr:from>
    <xdr:to>
      <xdr:col>6</xdr:col>
      <xdr:colOff>38100</xdr:colOff>
      <xdr:row>39</xdr:row>
      <xdr:rowOff>57150</xdr:rowOff>
    </xdr:to>
    <xdr:sp macro="" textlink="">
      <xdr:nvSpPr>
        <xdr:cNvPr id="67" name="フローチャート: 判断 66">
          <a:extLst>
            <a:ext uri="{FF2B5EF4-FFF2-40B4-BE49-F238E27FC236}">
              <a16:creationId xmlns:a16="http://schemas.microsoft.com/office/drawing/2014/main" id="{B840B036-C6B8-4473-B050-53582FD852D6}"/>
            </a:ext>
          </a:extLst>
        </xdr:cNvPr>
        <xdr:cNvSpPr/>
      </xdr:nvSpPr>
      <xdr:spPr>
        <a:xfrm>
          <a:off x="981075" y="62769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409474CC-D05B-4D08-8A9F-648BC7EC158A}"/>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BED4CED7-F5FB-474B-82C9-C62D8813272E}"/>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EBAB27CA-F5C6-40E3-8F6F-399FEB56FA9C}"/>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816929E3-A3FC-4819-9CB9-3B3102FF922F}"/>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019110CA-A72F-44BC-8372-EFF5398586B5}"/>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40</xdr:row>
      <xdr:rowOff>25400</xdr:rowOff>
    </xdr:from>
    <xdr:to>
      <xdr:col>24</xdr:col>
      <xdr:colOff>114300</xdr:colOff>
      <xdr:row>40</xdr:row>
      <xdr:rowOff>127000</xdr:rowOff>
    </xdr:to>
    <xdr:sp macro="" textlink="">
      <xdr:nvSpPr>
        <xdr:cNvPr id="73" name="楕円 72">
          <a:extLst>
            <a:ext uri="{FF2B5EF4-FFF2-40B4-BE49-F238E27FC236}">
              <a16:creationId xmlns:a16="http://schemas.microsoft.com/office/drawing/2014/main" id="{AF0B87FB-D099-48B7-A5A8-A74B56328857}"/>
            </a:ext>
          </a:extLst>
        </xdr:cNvPr>
        <xdr:cNvSpPr/>
      </xdr:nvSpPr>
      <xdr:spPr>
        <a:xfrm>
          <a:off x="4124325" y="65055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3827</xdr:rowOff>
    </xdr:from>
    <xdr:ext cx="405111" cy="259045"/>
    <xdr:sp macro="" textlink="">
      <xdr:nvSpPr>
        <xdr:cNvPr id="74" name="【道路】&#10;有形固定資産減価償却率該当値テキスト">
          <a:extLst>
            <a:ext uri="{FF2B5EF4-FFF2-40B4-BE49-F238E27FC236}">
              <a16:creationId xmlns:a16="http://schemas.microsoft.com/office/drawing/2014/main" id="{29CC9629-F1B1-463F-89AC-83B2EF9F6092}"/>
            </a:ext>
          </a:extLst>
        </xdr:cNvPr>
        <xdr:cNvSpPr txBox="1"/>
      </xdr:nvSpPr>
      <xdr:spPr>
        <a:xfrm>
          <a:off x="4229100" y="6484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69850</xdr:rowOff>
    </xdr:from>
    <xdr:to>
      <xdr:col>20</xdr:col>
      <xdr:colOff>38100</xdr:colOff>
      <xdr:row>40</xdr:row>
      <xdr:rowOff>0</xdr:rowOff>
    </xdr:to>
    <xdr:sp macro="" textlink="">
      <xdr:nvSpPr>
        <xdr:cNvPr id="75" name="楕円 74">
          <a:extLst>
            <a:ext uri="{FF2B5EF4-FFF2-40B4-BE49-F238E27FC236}">
              <a16:creationId xmlns:a16="http://schemas.microsoft.com/office/drawing/2014/main" id="{C3F0577B-0AE3-4276-B03F-A32B9A1DD876}"/>
            </a:ext>
          </a:extLst>
        </xdr:cNvPr>
        <xdr:cNvSpPr/>
      </xdr:nvSpPr>
      <xdr:spPr>
        <a:xfrm>
          <a:off x="3381375" y="63817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120650</xdr:rowOff>
    </xdr:from>
    <xdr:to>
      <xdr:col>24</xdr:col>
      <xdr:colOff>63500</xdr:colOff>
      <xdr:row>40</xdr:row>
      <xdr:rowOff>76200</xdr:rowOff>
    </xdr:to>
    <xdr:cxnSp macro="">
      <xdr:nvCxnSpPr>
        <xdr:cNvPr id="76" name="直線コネクタ 75">
          <a:extLst>
            <a:ext uri="{FF2B5EF4-FFF2-40B4-BE49-F238E27FC236}">
              <a16:creationId xmlns:a16="http://schemas.microsoft.com/office/drawing/2014/main" id="{5D144068-285C-4B91-A5CF-1C3D7350DABA}"/>
            </a:ext>
          </a:extLst>
        </xdr:cNvPr>
        <xdr:cNvCxnSpPr/>
      </xdr:nvCxnSpPr>
      <xdr:spPr>
        <a:xfrm>
          <a:off x="3429000" y="6438900"/>
          <a:ext cx="752475"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101600</xdr:rowOff>
    </xdr:from>
    <xdr:to>
      <xdr:col>15</xdr:col>
      <xdr:colOff>101600</xdr:colOff>
      <xdr:row>39</xdr:row>
      <xdr:rowOff>31750</xdr:rowOff>
    </xdr:to>
    <xdr:sp macro="" textlink="">
      <xdr:nvSpPr>
        <xdr:cNvPr id="77" name="楕円 76">
          <a:extLst>
            <a:ext uri="{FF2B5EF4-FFF2-40B4-BE49-F238E27FC236}">
              <a16:creationId xmlns:a16="http://schemas.microsoft.com/office/drawing/2014/main" id="{81D57E2B-9BAF-4A4A-9033-773A73090221}"/>
            </a:ext>
          </a:extLst>
        </xdr:cNvPr>
        <xdr:cNvSpPr/>
      </xdr:nvSpPr>
      <xdr:spPr>
        <a:xfrm>
          <a:off x="2571750" y="6257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38</xdr:row>
      <xdr:rowOff>152400</xdr:rowOff>
    </xdr:from>
    <xdr:to>
      <xdr:col>19</xdr:col>
      <xdr:colOff>177800</xdr:colOff>
      <xdr:row>39</xdr:row>
      <xdr:rowOff>120650</xdr:rowOff>
    </xdr:to>
    <xdr:cxnSp macro="">
      <xdr:nvCxnSpPr>
        <xdr:cNvPr id="78" name="直線コネクタ 77">
          <a:extLst>
            <a:ext uri="{FF2B5EF4-FFF2-40B4-BE49-F238E27FC236}">
              <a16:creationId xmlns:a16="http://schemas.microsoft.com/office/drawing/2014/main" id="{ED927419-BC3F-41FB-A0AF-ADB57B5EF332}"/>
            </a:ext>
          </a:extLst>
        </xdr:cNvPr>
        <xdr:cNvCxnSpPr/>
      </xdr:nvCxnSpPr>
      <xdr:spPr>
        <a:xfrm>
          <a:off x="2619375" y="6305550"/>
          <a:ext cx="809625" cy="1333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133350</xdr:rowOff>
    </xdr:from>
    <xdr:to>
      <xdr:col>10</xdr:col>
      <xdr:colOff>165100</xdr:colOff>
      <xdr:row>38</xdr:row>
      <xdr:rowOff>63500</xdr:rowOff>
    </xdr:to>
    <xdr:sp macro="" textlink="">
      <xdr:nvSpPr>
        <xdr:cNvPr id="79" name="楕円 78">
          <a:extLst>
            <a:ext uri="{FF2B5EF4-FFF2-40B4-BE49-F238E27FC236}">
              <a16:creationId xmlns:a16="http://schemas.microsoft.com/office/drawing/2014/main" id="{978AA730-F652-45CD-A7BF-27DDBB6989D0}"/>
            </a:ext>
          </a:extLst>
        </xdr:cNvPr>
        <xdr:cNvSpPr/>
      </xdr:nvSpPr>
      <xdr:spPr>
        <a:xfrm>
          <a:off x="1781175" y="61245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38</xdr:row>
      <xdr:rowOff>12700</xdr:rowOff>
    </xdr:from>
    <xdr:to>
      <xdr:col>15</xdr:col>
      <xdr:colOff>50800</xdr:colOff>
      <xdr:row>38</xdr:row>
      <xdr:rowOff>152400</xdr:rowOff>
    </xdr:to>
    <xdr:cxnSp macro="">
      <xdr:nvCxnSpPr>
        <xdr:cNvPr id="80" name="直線コネクタ 79">
          <a:extLst>
            <a:ext uri="{FF2B5EF4-FFF2-40B4-BE49-F238E27FC236}">
              <a16:creationId xmlns:a16="http://schemas.microsoft.com/office/drawing/2014/main" id="{C80B65A8-D5FF-43FA-91B3-D999DF7F0033}"/>
            </a:ext>
          </a:extLst>
        </xdr:cNvPr>
        <xdr:cNvCxnSpPr/>
      </xdr:nvCxnSpPr>
      <xdr:spPr>
        <a:xfrm>
          <a:off x="1828800" y="6162675"/>
          <a:ext cx="790575"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165100</xdr:rowOff>
    </xdr:from>
    <xdr:to>
      <xdr:col>6</xdr:col>
      <xdr:colOff>38100</xdr:colOff>
      <xdr:row>37</xdr:row>
      <xdr:rowOff>95250</xdr:rowOff>
    </xdr:to>
    <xdr:sp macro="" textlink="">
      <xdr:nvSpPr>
        <xdr:cNvPr id="81" name="楕円 80">
          <a:extLst>
            <a:ext uri="{FF2B5EF4-FFF2-40B4-BE49-F238E27FC236}">
              <a16:creationId xmlns:a16="http://schemas.microsoft.com/office/drawing/2014/main" id="{4EEA04FD-5DF6-41C0-A8BB-6AB005208C4E}"/>
            </a:ext>
          </a:extLst>
        </xdr:cNvPr>
        <xdr:cNvSpPr/>
      </xdr:nvSpPr>
      <xdr:spPr>
        <a:xfrm>
          <a:off x="981075" y="59912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37</xdr:row>
      <xdr:rowOff>44450</xdr:rowOff>
    </xdr:from>
    <xdr:to>
      <xdr:col>10</xdr:col>
      <xdr:colOff>114300</xdr:colOff>
      <xdr:row>38</xdr:row>
      <xdr:rowOff>12700</xdr:rowOff>
    </xdr:to>
    <xdr:cxnSp macro="">
      <xdr:nvCxnSpPr>
        <xdr:cNvPr id="82" name="直線コネクタ 81">
          <a:extLst>
            <a:ext uri="{FF2B5EF4-FFF2-40B4-BE49-F238E27FC236}">
              <a16:creationId xmlns:a16="http://schemas.microsoft.com/office/drawing/2014/main" id="{A792FAF7-FB90-415B-9B13-9DB85375A308}"/>
            </a:ext>
          </a:extLst>
        </xdr:cNvPr>
        <xdr:cNvCxnSpPr/>
      </xdr:nvCxnSpPr>
      <xdr:spPr>
        <a:xfrm>
          <a:off x="1028700" y="6038850"/>
          <a:ext cx="800100" cy="1238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40</xdr:row>
      <xdr:rowOff>41927</xdr:rowOff>
    </xdr:from>
    <xdr:ext cx="405111" cy="259045"/>
    <xdr:sp macro="" textlink="">
      <xdr:nvSpPr>
        <xdr:cNvPr id="83" name="n_1aveValue【道路】&#10;有形固定資産減価償却率">
          <a:extLst>
            <a:ext uri="{FF2B5EF4-FFF2-40B4-BE49-F238E27FC236}">
              <a16:creationId xmlns:a16="http://schemas.microsoft.com/office/drawing/2014/main" id="{A03FF54A-2192-4E4A-AED8-0833904EB269}"/>
            </a:ext>
          </a:extLst>
        </xdr:cNvPr>
        <xdr:cNvSpPr txBox="1"/>
      </xdr:nvSpPr>
      <xdr:spPr>
        <a:xfrm>
          <a:off x="3239144" y="65221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99077</xdr:rowOff>
    </xdr:from>
    <xdr:ext cx="405111" cy="259045"/>
    <xdr:sp macro="" textlink="">
      <xdr:nvSpPr>
        <xdr:cNvPr id="84" name="n_2aveValue【道路】&#10;有形固定資産減価償却率">
          <a:extLst>
            <a:ext uri="{FF2B5EF4-FFF2-40B4-BE49-F238E27FC236}">
              <a16:creationId xmlns:a16="http://schemas.microsoft.com/office/drawing/2014/main" id="{5E921EE2-1386-4CA2-AFFB-24037B2E96CD}"/>
            </a:ext>
          </a:extLst>
        </xdr:cNvPr>
        <xdr:cNvSpPr txBox="1"/>
      </xdr:nvSpPr>
      <xdr:spPr>
        <a:xfrm>
          <a:off x="2439044" y="6417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38</xdr:row>
      <xdr:rowOff>156227</xdr:rowOff>
    </xdr:from>
    <xdr:ext cx="405111" cy="259045"/>
    <xdr:sp macro="" textlink="">
      <xdr:nvSpPr>
        <xdr:cNvPr id="85" name="n_3aveValue【道路】&#10;有形固定資産減価償却率">
          <a:extLst>
            <a:ext uri="{FF2B5EF4-FFF2-40B4-BE49-F238E27FC236}">
              <a16:creationId xmlns:a16="http://schemas.microsoft.com/office/drawing/2014/main" id="{9C0B07D5-6548-4243-9C39-A5F270099C8A}"/>
            </a:ext>
          </a:extLst>
        </xdr:cNvPr>
        <xdr:cNvSpPr txBox="1"/>
      </xdr:nvSpPr>
      <xdr:spPr>
        <a:xfrm>
          <a:off x="1648469" y="6312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39</xdr:row>
      <xdr:rowOff>48277</xdr:rowOff>
    </xdr:from>
    <xdr:ext cx="405111" cy="259045"/>
    <xdr:sp macro="" textlink="">
      <xdr:nvSpPr>
        <xdr:cNvPr id="86" name="n_4aveValue【道路】&#10;有形固定資産減価償却率">
          <a:extLst>
            <a:ext uri="{FF2B5EF4-FFF2-40B4-BE49-F238E27FC236}">
              <a16:creationId xmlns:a16="http://schemas.microsoft.com/office/drawing/2014/main" id="{53DD6057-6A87-4DBC-95A6-B6E2FEFCB397}"/>
            </a:ext>
          </a:extLst>
        </xdr:cNvPr>
        <xdr:cNvSpPr txBox="1"/>
      </xdr:nvSpPr>
      <xdr:spPr>
        <a:xfrm>
          <a:off x="848369" y="6360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16527</xdr:rowOff>
    </xdr:from>
    <xdr:ext cx="405111" cy="259045"/>
    <xdr:sp macro="" textlink="">
      <xdr:nvSpPr>
        <xdr:cNvPr id="87" name="n_1mainValue【道路】&#10;有形固定資産減価償却率">
          <a:extLst>
            <a:ext uri="{FF2B5EF4-FFF2-40B4-BE49-F238E27FC236}">
              <a16:creationId xmlns:a16="http://schemas.microsoft.com/office/drawing/2014/main" id="{6B90EA56-710F-47EE-9684-29B44702949F}"/>
            </a:ext>
          </a:extLst>
        </xdr:cNvPr>
        <xdr:cNvSpPr txBox="1"/>
      </xdr:nvSpPr>
      <xdr:spPr>
        <a:xfrm>
          <a:off x="3239144" y="6169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48277</xdr:rowOff>
    </xdr:from>
    <xdr:ext cx="405111" cy="259045"/>
    <xdr:sp macro="" textlink="">
      <xdr:nvSpPr>
        <xdr:cNvPr id="88" name="n_2mainValue【道路】&#10;有形固定資産減価償却率">
          <a:extLst>
            <a:ext uri="{FF2B5EF4-FFF2-40B4-BE49-F238E27FC236}">
              <a16:creationId xmlns:a16="http://schemas.microsoft.com/office/drawing/2014/main" id="{06938BEF-BFC7-492B-9DC8-71A6A85E3BC5}"/>
            </a:ext>
          </a:extLst>
        </xdr:cNvPr>
        <xdr:cNvSpPr txBox="1"/>
      </xdr:nvSpPr>
      <xdr:spPr>
        <a:xfrm>
          <a:off x="2439044" y="6036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36</xdr:row>
      <xdr:rowOff>80027</xdr:rowOff>
    </xdr:from>
    <xdr:ext cx="405111" cy="259045"/>
    <xdr:sp macro="" textlink="">
      <xdr:nvSpPr>
        <xdr:cNvPr id="89" name="n_3mainValue【道路】&#10;有形固定資産減価償却率">
          <a:extLst>
            <a:ext uri="{FF2B5EF4-FFF2-40B4-BE49-F238E27FC236}">
              <a16:creationId xmlns:a16="http://schemas.microsoft.com/office/drawing/2014/main" id="{E6CF23AD-3285-44C3-9CAC-C4136E95F39E}"/>
            </a:ext>
          </a:extLst>
        </xdr:cNvPr>
        <xdr:cNvSpPr txBox="1"/>
      </xdr:nvSpPr>
      <xdr:spPr>
        <a:xfrm>
          <a:off x="1648469" y="5912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111777</xdr:rowOff>
    </xdr:from>
    <xdr:ext cx="405111" cy="259045"/>
    <xdr:sp macro="" textlink="">
      <xdr:nvSpPr>
        <xdr:cNvPr id="90" name="n_4mainValue【道路】&#10;有形固定資産減価償却率">
          <a:extLst>
            <a:ext uri="{FF2B5EF4-FFF2-40B4-BE49-F238E27FC236}">
              <a16:creationId xmlns:a16="http://schemas.microsoft.com/office/drawing/2014/main" id="{1AA49057-807C-4DA5-B447-4BEBCF03F49A}"/>
            </a:ext>
          </a:extLst>
        </xdr:cNvPr>
        <xdr:cNvSpPr txBox="1"/>
      </xdr:nvSpPr>
      <xdr:spPr>
        <a:xfrm>
          <a:off x="848369" y="5779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1" name="正方形/長方形 90">
          <a:extLst>
            <a:ext uri="{FF2B5EF4-FFF2-40B4-BE49-F238E27FC236}">
              <a16:creationId xmlns:a16="http://schemas.microsoft.com/office/drawing/2014/main" id="{A09AF69E-B073-429B-88E9-5F08D9803A7E}"/>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2" name="正方形/長方形 91">
          <a:extLst>
            <a:ext uri="{FF2B5EF4-FFF2-40B4-BE49-F238E27FC236}">
              <a16:creationId xmlns:a16="http://schemas.microsoft.com/office/drawing/2014/main" id="{6BE9E285-A67F-481F-8A9A-74BF5753B1F2}"/>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3" name="正方形/長方形 92">
          <a:extLst>
            <a:ext uri="{FF2B5EF4-FFF2-40B4-BE49-F238E27FC236}">
              <a16:creationId xmlns:a16="http://schemas.microsoft.com/office/drawing/2014/main" id="{ED79F03C-98E2-4139-947E-211C723028DD}"/>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4" name="正方形/長方形 93">
          <a:extLst>
            <a:ext uri="{FF2B5EF4-FFF2-40B4-BE49-F238E27FC236}">
              <a16:creationId xmlns:a16="http://schemas.microsoft.com/office/drawing/2014/main" id="{6E359731-1510-40A1-A0F6-14AE90496F95}"/>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5" name="正方形/長方形 94">
          <a:extLst>
            <a:ext uri="{FF2B5EF4-FFF2-40B4-BE49-F238E27FC236}">
              <a16:creationId xmlns:a16="http://schemas.microsoft.com/office/drawing/2014/main" id="{3A4521B3-C313-40FE-BA02-B4F1697060C2}"/>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6" name="正方形/長方形 95">
          <a:extLst>
            <a:ext uri="{FF2B5EF4-FFF2-40B4-BE49-F238E27FC236}">
              <a16:creationId xmlns:a16="http://schemas.microsoft.com/office/drawing/2014/main" id="{58896D1E-CB34-4015-8E38-BCE06E1F7B80}"/>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7" name="テキスト ボックス 96">
          <a:extLst>
            <a:ext uri="{FF2B5EF4-FFF2-40B4-BE49-F238E27FC236}">
              <a16:creationId xmlns:a16="http://schemas.microsoft.com/office/drawing/2014/main" id="{2AAE6A9B-1A3A-4804-BAAC-158164746715}"/>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8" name="直線コネクタ 97">
          <a:extLst>
            <a:ext uri="{FF2B5EF4-FFF2-40B4-BE49-F238E27FC236}">
              <a16:creationId xmlns:a16="http://schemas.microsoft.com/office/drawing/2014/main" id="{C3AAC282-D0A8-462A-BF54-715CE58DE84D}"/>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43</xdr:row>
      <xdr:rowOff>105427</xdr:rowOff>
    </xdr:from>
    <xdr:ext cx="467179" cy="259045"/>
    <xdr:sp macro="" textlink="">
      <xdr:nvSpPr>
        <xdr:cNvPr id="99" name="テキスト ボックス 98">
          <a:extLst>
            <a:ext uri="{FF2B5EF4-FFF2-40B4-BE49-F238E27FC236}">
              <a16:creationId xmlns:a16="http://schemas.microsoft.com/office/drawing/2014/main" id="{3A418ED5-8B44-4D0C-A296-144FB2A251F3}"/>
            </a:ext>
          </a:extLst>
        </xdr:cNvPr>
        <xdr:cNvSpPr txBox="1"/>
      </xdr:nvSpPr>
      <xdr:spPr>
        <a:xfrm>
          <a:off x="5527221"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42</xdr:row>
      <xdr:rowOff>92528</xdr:rowOff>
    </xdr:from>
    <xdr:to>
      <xdr:col>59</xdr:col>
      <xdr:colOff>50800</xdr:colOff>
      <xdr:row>42</xdr:row>
      <xdr:rowOff>92528</xdr:rowOff>
    </xdr:to>
    <xdr:cxnSp macro="">
      <xdr:nvCxnSpPr>
        <xdr:cNvPr id="100" name="直線コネクタ 99">
          <a:extLst>
            <a:ext uri="{FF2B5EF4-FFF2-40B4-BE49-F238E27FC236}">
              <a16:creationId xmlns:a16="http://schemas.microsoft.com/office/drawing/2014/main" id="{475DE427-440E-4E59-8C25-F02E42BD5386}"/>
            </a:ext>
          </a:extLst>
        </xdr:cNvPr>
        <xdr:cNvCxnSpPr/>
      </xdr:nvCxnSpPr>
      <xdr:spPr>
        <a:xfrm>
          <a:off x="5953125" y="689337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121755</xdr:rowOff>
    </xdr:from>
    <xdr:ext cx="467179" cy="259045"/>
    <xdr:sp macro="" textlink="">
      <xdr:nvSpPr>
        <xdr:cNvPr id="101" name="テキスト ボックス 100">
          <a:extLst>
            <a:ext uri="{FF2B5EF4-FFF2-40B4-BE49-F238E27FC236}">
              <a16:creationId xmlns:a16="http://schemas.microsoft.com/office/drawing/2014/main" id="{8BD72FBC-62D9-427F-B77F-F9B7B93A0126}"/>
            </a:ext>
          </a:extLst>
        </xdr:cNvPr>
        <xdr:cNvSpPr txBox="1"/>
      </xdr:nvSpPr>
      <xdr:spPr>
        <a:xfrm>
          <a:off x="5527221"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108857</xdr:rowOff>
    </xdr:from>
    <xdr:to>
      <xdr:col>59</xdr:col>
      <xdr:colOff>50800</xdr:colOff>
      <xdr:row>40</xdr:row>
      <xdr:rowOff>108857</xdr:rowOff>
    </xdr:to>
    <xdr:cxnSp macro="">
      <xdr:nvCxnSpPr>
        <xdr:cNvPr id="102" name="直線コネクタ 101">
          <a:extLst>
            <a:ext uri="{FF2B5EF4-FFF2-40B4-BE49-F238E27FC236}">
              <a16:creationId xmlns:a16="http://schemas.microsoft.com/office/drawing/2014/main" id="{08711683-362F-4DE3-8E52-4E5431A69E9F}"/>
            </a:ext>
          </a:extLst>
        </xdr:cNvPr>
        <xdr:cNvCxnSpPr/>
      </xdr:nvCxnSpPr>
      <xdr:spPr>
        <a:xfrm>
          <a:off x="5953125" y="658268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138084</xdr:rowOff>
    </xdr:from>
    <xdr:ext cx="467179" cy="259045"/>
    <xdr:sp macro="" textlink="">
      <xdr:nvSpPr>
        <xdr:cNvPr id="103" name="テキスト ボックス 102">
          <a:extLst>
            <a:ext uri="{FF2B5EF4-FFF2-40B4-BE49-F238E27FC236}">
              <a16:creationId xmlns:a16="http://schemas.microsoft.com/office/drawing/2014/main" id="{3CEAE160-8DF8-4C7F-875C-F72D54525375}"/>
            </a:ext>
          </a:extLst>
        </xdr:cNvPr>
        <xdr:cNvSpPr txBox="1"/>
      </xdr:nvSpPr>
      <xdr:spPr>
        <a:xfrm>
          <a:off x="5527221" y="64563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125185</xdr:rowOff>
    </xdr:from>
    <xdr:to>
      <xdr:col>59</xdr:col>
      <xdr:colOff>50800</xdr:colOff>
      <xdr:row>38</xdr:row>
      <xdr:rowOff>125185</xdr:rowOff>
    </xdr:to>
    <xdr:cxnSp macro="">
      <xdr:nvCxnSpPr>
        <xdr:cNvPr id="104" name="直線コネクタ 103">
          <a:extLst>
            <a:ext uri="{FF2B5EF4-FFF2-40B4-BE49-F238E27FC236}">
              <a16:creationId xmlns:a16="http://schemas.microsoft.com/office/drawing/2014/main" id="{90D0FC6B-6DEE-4B89-9193-192EC2BD48D0}"/>
            </a:ext>
          </a:extLst>
        </xdr:cNvPr>
        <xdr:cNvCxnSpPr/>
      </xdr:nvCxnSpPr>
      <xdr:spPr>
        <a:xfrm>
          <a:off x="5953125" y="627516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154412</xdr:rowOff>
    </xdr:from>
    <xdr:ext cx="467179" cy="259045"/>
    <xdr:sp macro="" textlink="">
      <xdr:nvSpPr>
        <xdr:cNvPr id="105" name="テキスト ボックス 104">
          <a:extLst>
            <a:ext uri="{FF2B5EF4-FFF2-40B4-BE49-F238E27FC236}">
              <a16:creationId xmlns:a16="http://schemas.microsoft.com/office/drawing/2014/main" id="{64873D0C-924A-493C-B0D0-6D36E1E8ACD9}"/>
            </a:ext>
          </a:extLst>
        </xdr:cNvPr>
        <xdr:cNvSpPr txBox="1"/>
      </xdr:nvSpPr>
      <xdr:spPr>
        <a:xfrm>
          <a:off x="5527221" y="614563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141514</xdr:rowOff>
    </xdr:from>
    <xdr:to>
      <xdr:col>59</xdr:col>
      <xdr:colOff>50800</xdr:colOff>
      <xdr:row>36</xdr:row>
      <xdr:rowOff>141514</xdr:rowOff>
    </xdr:to>
    <xdr:cxnSp macro="">
      <xdr:nvCxnSpPr>
        <xdr:cNvPr id="106" name="直線コネクタ 105">
          <a:extLst>
            <a:ext uri="{FF2B5EF4-FFF2-40B4-BE49-F238E27FC236}">
              <a16:creationId xmlns:a16="http://schemas.microsoft.com/office/drawing/2014/main" id="{6F344222-93E5-495C-B411-588EDCEBF48C}"/>
            </a:ext>
          </a:extLst>
        </xdr:cNvPr>
        <xdr:cNvCxnSpPr/>
      </xdr:nvCxnSpPr>
      <xdr:spPr>
        <a:xfrm>
          <a:off x="5953125" y="5973989"/>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170741</xdr:rowOff>
    </xdr:from>
    <xdr:ext cx="467179" cy="259045"/>
    <xdr:sp macro="" textlink="">
      <xdr:nvSpPr>
        <xdr:cNvPr id="107" name="テキスト ボックス 106">
          <a:extLst>
            <a:ext uri="{FF2B5EF4-FFF2-40B4-BE49-F238E27FC236}">
              <a16:creationId xmlns:a16="http://schemas.microsoft.com/office/drawing/2014/main" id="{25B26BA3-3B3C-427D-9CC1-9674B2665F6E}"/>
            </a:ext>
          </a:extLst>
        </xdr:cNvPr>
        <xdr:cNvSpPr txBox="1"/>
      </xdr:nvSpPr>
      <xdr:spPr>
        <a:xfrm>
          <a:off x="5527221" y="58285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157843</xdr:rowOff>
    </xdr:from>
    <xdr:to>
      <xdr:col>59</xdr:col>
      <xdr:colOff>50800</xdr:colOff>
      <xdr:row>34</xdr:row>
      <xdr:rowOff>157843</xdr:rowOff>
    </xdr:to>
    <xdr:cxnSp macro="">
      <xdr:nvCxnSpPr>
        <xdr:cNvPr id="108" name="直線コネクタ 107">
          <a:extLst>
            <a:ext uri="{FF2B5EF4-FFF2-40B4-BE49-F238E27FC236}">
              <a16:creationId xmlns:a16="http://schemas.microsoft.com/office/drawing/2014/main" id="{35412AC8-7E2A-4E93-B0E8-BCB27E1AC33C}"/>
            </a:ext>
          </a:extLst>
        </xdr:cNvPr>
        <xdr:cNvCxnSpPr/>
      </xdr:nvCxnSpPr>
      <xdr:spPr>
        <a:xfrm>
          <a:off x="5953125" y="566646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15620</xdr:rowOff>
    </xdr:from>
    <xdr:ext cx="467179" cy="259045"/>
    <xdr:sp macro="" textlink="">
      <xdr:nvSpPr>
        <xdr:cNvPr id="109" name="テキスト ボックス 108">
          <a:extLst>
            <a:ext uri="{FF2B5EF4-FFF2-40B4-BE49-F238E27FC236}">
              <a16:creationId xmlns:a16="http://schemas.microsoft.com/office/drawing/2014/main" id="{E6DF7035-E32F-49CB-8239-24ACECE369BB}"/>
            </a:ext>
          </a:extLst>
        </xdr:cNvPr>
        <xdr:cNvSpPr txBox="1"/>
      </xdr:nvSpPr>
      <xdr:spPr>
        <a:xfrm>
          <a:off x="5527221" y="55178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2722</xdr:rowOff>
    </xdr:from>
    <xdr:to>
      <xdr:col>59</xdr:col>
      <xdr:colOff>50800</xdr:colOff>
      <xdr:row>33</xdr:row>
      <xdr:rowOff>2722</xdr:rowOff>
    </xdr:to>
    <xdr:cxnSp macro="">
      <xdr:nvCxnSpPr>
        <xdr:cNvPr id="110" name="直線コネクタ 109">
          <a:extLst>
            <a:ext uri="{FF2B5EF4-FFF2-40B4-BE49-F238E27FC236}">
              <a16:creationId xmlns:a16="http://schemas.microsoft.com/office/drawing/2014/main" id="{178320C9-748C-4257-A654-A48B8A85E2A8}"/>
            </a:ext>
          </a:extLst>
        </xdr:cNvPr>
        <xdr:cNvCxnSpPr/>
      </xdr:nvCxnSpPr>
      <xdr:spPr>
        <a:xfrm>
          <a:off x="5953125" y="534624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31949</xdr:rowOff>
    </xdr:from>
    <xdr:ext cx="467179" cy="259045"/>
    <xdr:sp macro="" textlink="">
      <xdr:nvSpPr>
        <xdr:cNvPr id="111" name="テキスト ボックス 110">
          <a:extLst>
            <a:ext uri="{FF2B5EF4-FFF2-40B4-BE49-F238E27FC236}">
              <a16:creationId xmlns:a16="http://schemas.microsoft.com/office/drawing/2014/main" id="{5AD7DB39-B8AA-4315-996A-8B2E67E737A7}"/>
            </a:ext>
          </a:extLst>
        </xdr:cNvPr>
        <xdr:cNvSpPr txBox="1"/>
      </xdr:nvSpPr>
      <xdr:spPr>
        <a:xfrm>
          <a:off x="5527221" y="521037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2" name="直線コネクタ 111">
          <a:extLst>
            <a:ext uri="{FF2B5EF4-FFF2-40B4-BE49-F238E27FC236}">
              <a16:creationId xmlns:a16="http://schemas.microsoft.com/office/drawing/2014/main" id="{4177B0A5-BB91-4D12-8198-9FC92ED415A9}"/>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3" name="テキスト ボックス 112">
          <a:extLst>
            <a:ext uri="{FF2B5EF4-FFF2-40B4-BE49-F238E27FC236}">
              <a16:creationId xmlns:a16="http://schemas.microsoft.com/office/drawing/2014/main" id="{5A8AF25F-50E5-4E21-9439-33BFF145665A}"/>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4" name="【道路】&#10;一人当たり延長グラフ枠">
          <a:extLst>
            <a:ext uri="{FF2B5EF4-FFF2-40B4-BE49-F238E27FC236}">
              <a16:creationId xmlns:a16="http://schemas.microsoft.com/office/drawing/2014/main" id="{D260D492-85F4-454D-8A47-69203D234ADC}"/>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161108</xdr:rowOff>
    </xdr:from>
    <xdr:to>
      <xdr:col>54</xdr:col>
      <xdr:colOff>189865</xdr:colOff>
      <xdr:row>41</xdr:row>
      <xdr:rowOff>35378</xdr:rowOff>
    </xdr:to>
    <xdr:cxnSp macro="">
      <xdr:nvCxnSpPr>
        <xdr:cNvPr id="115" name="直線コネクタ 114">
          <a:extLst>
            <a:ext uri="{FF2B5EF4-FFF2-40B4-BE49-F238E27FC236}">
              <a16:creationId xmlns:a16="http://schemas.microsoft.com/office/drawing/2014/main" id="{031E24C7-659F-459C-8F1A-424D06324484}"/>
            </a:ext>
          </a:extLst>
        </xdr:cNvPr>
        <xdr:cNvCxnSpPr/>
      </xdr:nvCxnSpPr>
      <xdr:spPr>
        <a:xfrm flipV="1">
          <a:off x="9427845" y="5345883"/>
          <a:ext cx="1270" cy="13284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39205</xdr:rowOff>
    </xdr:from>
    <xdr:ext cx="469744" cy="259045"/>
    <xdr:sp macro="" textlink="">
      <xdr:nvSpPr>
        <xdr:cNvPr id="116" name="【道路】&#10;一人当たり延長最小値テキスト">
          <a:extLst>
            <a:ext uri="{FF2B5EF4-FFF2-40B4-BE49-F238E27FC236}">
              <a16:creationId xmlns:a16="http://schemas.microsoft.com/office/drawing/2014/main" id="{B1F65FAC-E6A0-4159-99BE-E42E1FB135D1}"/>
            </a:ext>
          </a:extLst>
        </xdr:cNvPr>
        <xdr:cNvSpPr txBox="1"/>
      </xdr:nvSpPr>
      <xdr:spPr>
        <a:xfrm>
          <a:off x="9477375" y="66781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35378</xdr:rowOff>
    </xdr:from>
    <xdr:to>
      <xdr:col>55</xdr:col>
      <xdr:colOff>88900</xdr:colOff>
      <xdr:row>41</xdr:row>
      <xdr:rowOff>35378</xdr:rowOff>
    </xdr:to>
    <xdr:cxnSp macro="">
      <xdr:nvCxnSpPr>
        <xdr:cNvPr id="117" name="直線コネクタ 116">
          <a:extLst>
            <a:ext uri="{FF2B5EF4-FFF2-40B4-BE49-F238E27FC236}">
              <a16:creationId xmlns:a16="http://schemas.microsoft.com/office/drawing/2014/main" id="{A683B4E7-1FC8-49AB-B5F2-0A3CAC91193D}"/>
            </a:ext>
          </a:extLst>
        </xdr:cNvPr>
        <xdr:cNvCxnSpPr/>
      </xdr:nvCxnSpPr>
      <xdr:spPr>
        <a:xfrm>
          <a:off x="9363075" y="667430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107785</xdr:rowOff>
    </xdr:from>
    <xdr:ext cx="469744" cy="259045"/>
    <xdr:sp macro="" textlink="">
      <xdr:nvSpPr>
        <xdr:cNvPr id="118" name="【道路】&#10;一人当たり延長最大値テキスト">
          <a:extLst>
            <a:ext uri="{FF2B5EF4-FFF2-40B4-BE49-F238E27FC236}">
              <a16:creationId xmlns:a16="http://schemas.microsoft.com/office/drawing/2014/main" id="{DDF96D49-6D70-49F9-B63A-B2675DE8DCC5}"/>
            </a:ext>
          </a:extLst>
        </xdr:cNvPr>
        <xdr:cNvSpPr txBox="1"/>
      </xdr:nvSpPr>
      <xdr:spPr>
        <a:xfrm>
          <a:off x="9477375" y="51242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161108</xdr:rowOff>
    </xdr:from>
    <xdr:to>
      <xdr:col>55</xdr:col>
      <xdr:colOff>88900</xdr:colOff>
      <xdr:row>32</xdr:row>
      <xdr:rowOff>161108</xdr:rowOff>
    </xdr:to>
    <xdr:cxnSp macro="">
      <xdr:nvCxnSpPr>
        <xdr:cNvPr id="119" name="直線コネクタ 118">
          <a:extLst>
            <a:ext uri="{FF2B5EF4-FFF2-40B4-BE49-F238E27FC236}">
              <a16:creationId xmlns:a16="http://schemas.microsoft.com/office/drawing/2014/main" id="{73DB1C5C-6914-4E89-91A2-4211C0D3DC63}"/>
            </a:ext>
          </a:extLst>
        </xdr:cNvPr>
        <xdr:cNvCxnSpPr/>
      </xdr:nvCxnSpPr>
      <xdr:spPr>
        <a:xfrm>
          <a:off x="9363075" y="534588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6004</xdr:rowOff>
    </xdr:from>
    <xdr:ext cx="469744" cy="259045"/>
    <xdr:sp macro="" textlink="">
      <xdr:nvSpPr>
        <xdr:cNvPr id="120" name="【道路】&#10;一人当たり延長平均値テキスト">
          <a:extLst>
            <a:ext uri="{FF2B5EF4-FFF2-40B4-BE49-F238E27FC236}">
              <a16:creationId xmlns:a16="http://schemas.microsoft.com/office/drawing/2014/main" id="{F1F9D5EE-B75D-40CF-A5E7-431FEF0C51A6}"/>
            </a:ext>
          </a:extLst>
        </xdr:cNvPr>
        <xdr:cNvSpPr txBox="1"/>
      </xdr:nvSpPr>
      <xdr:spPr>
        <a:xfrm>
          <a:off x="9477375" y="583847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27577</xdr:rowOff>
    </xdr:from>
    <xdr:to>
      <xdr:col>55</xdr:col>
      <xdr:colOff>50800</xdr:colOff>
      <xdr:row>36</xdr:row>
      <xdr:rowOff>129177</xdr:rowOff>
    </xdr:to>
    <xdr:sp macro="" textlink="">
      <xdr:nvSpPr>
        <xdr:cNvPr id="121" name="フローチャート: 判断 120">
          <a:extLst>
            <a:ext uri="{FF2B5EF4-FFF2-40B4-BE49-F238E27FC236}">
              <a16:creationId xmlns:a16="http://schemas.microsoft.com/office/drawing/2014/main" id="{B2A9002D-DE70-4E9E-8F34-B0BF2E4C550A}"/>
            </a:ext>
          </a:extLst>
        </xdr:cNvPr>
        <xdr:cNvSpPr/>
      </xdr:nvSpPr>
      <xdr:spPr>
        <a:xfrm>
          <a:off x="9401175" y="5860052"/>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36</xdr:row>
      <xdr:rowOff>88537</xdr:rowOff>
    </xdr:from>
    <xdr:to>
      <xdr:col>50</xdr:col>
      <xdr:colOff>165100</xdr:colOff>
      <xdr:row>37</xdr:row>
      <xdr:rowOff>18687</xdr:rowOff>
    </xdr:to>
    <xdr:sp macro="" textlink="">
      <xdr:nvSpPr>
        <xdr:cNvPr id="122" name="フローチャート: 判断 121">
          <a:extLst>
            <a:ext uri="{FF2B5EF4-FFF2-40B4-BE49-F238E27FC236}">
              <a16:creationId xmlns:a16="http://schemas.microsoft.com/office/drawing/2014/main" id="{707E428F-98DE-4C5A-B211-E50B07894321}"/>
            </a:ext>
          </a:extLst>
        </xdr:cNvPr>
        <xdr:cNvSpPr/>
      </xdr:nvSpPr>
      <xdr:spPr>
        <a:xfrm>
          <a:off x="8639175" y="591466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36</xdr:row>
      <xdr:rowOff>29754</xdr:rowOff>
    </xdr:from>
    <xdr:to>
      <xdr:col>46</xdr:col>
      <xdr:colOff>38100</xdr:colOff>
      <xdr:row>36</xdr:row>
      <xdr:rowOff>131354</xdr:rowOff>
    </xdr:to>
    <xdr:sp macro="" textlink="">
      <xdr:nvSpPr>
        <xdr:cNvPr id="123" name="フローチャート: 判断 122">
          <a:extLst>
            <a:ext uri="{FF2B5EF4-FFF2-40B4-BE49-F238E27FC236}">
              <a16:creationId xmlns:a16="http://schemas.microsoft.com/office/drawing/2014/main" id="{3A9CD46D-41C8-4BBE-A49A-48A858D847FF}"/>
            </a:ext>
          </a:extLst>
        </xdr:cNvPr>
        <xdr:cNvSpPr/>
      </xdr:nvSpPr>
      <xdr:spPr>
        <a:xfrm>
          <a:off x="7839075" y="585587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36</xdr:row>
      <xdr:rowOff>76563</xdr:rowOff>
    </xdr:from>
    <xdr:to>
      <xdr:col>41</xdr:col>
      <xdr:colOff>101600</xdr:colOff>
      <xdr:row>37</xdr:row>
      <xdr:rowOff>6713</xdr:rowOff>
    </xdr:to>
    <xdr:sp macro="" textlink="">
      <xdr:nvSpPr>
        <xdr:cNvPr id="124" name="フローチャート: 判断 123">
          <a:extLst>
            <a:ext uri="{FF2B5EF4-FFF2-40B4-BE49-F238E27FC236}">
              <a16:creationId xmlns:a16="http://schemas.microsoft.com/office/drawing/2014/main" id="{5348BCBB-F0B0-487A-B630-5C326A0F5DED}"/>
            </a:ext>
          </a:extLst>
        </xdr:cNvPr>
        <xdr:cNvSpPr/>
      </xdr:nvSpPr>
      <xdr:spPr>
        <a:xfrm>
          <a:off x="7029450" y="590586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140788</xdr:rowOff>
    </xdr:from>
    <xdr:to>
      <xdr:col>36</xdr:col>
      <xdr:colOff>165100</xdr:colOff>
      <xdr:row>41</xdr:row>
      <xdr:rowOff>70938</xdr:rowOff>
    </xdr:to>
    <xdr:sp macro="" textlink="">
      <xdr:nvSpPr>
        <xdr:cNvPr id="125" name="フローチャート: 判断 124">
          <a:extLst>
            <a:ext uri="{FF2B5EF4-FFF2-40B4-BE49-F238E27FC236}">
              <a16:creationId xmlns:a16="http://schemas.microsoft.com/office/drawing/2014/main" id="{7C1C234C-0272-4DA1-8193-8B56CAB53055}"/>
            </a:ext>
          </a:extLst>
        </xdr:cNvPr>
        <xdr:cNvSpPr/>
      </xdr:nvSpPr>
      <xdr:spPr>
        <a:xfrm>
          <a:off x="6238875" y="662096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BA2EB479-128D-4E6B-BFE2-0246A6504A38}"/>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29E64D84-2AF5-4C3E-ACE6-E0A08479C14E}"/>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A1F0D97D-99F8-4704-9182-2071BFCA5C8A}"/>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9F84E73E-FD4C-4C76-8EBC-31895666BE3C}"/>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30" name="テキスト ボックス 129">
          <a:extLst>
            <a:ext uri="{FF2B5EF4-FFF2-40B4-BE49-F238E27FC236}">
              <a16:creationId xmlns:a16="http://schemas.microsoft.com/office/drawing/2014/main" id="{8FF11386-03E3-423F-A377-F2543E52B11D}"/>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110308</xdr:rowOff>
    </xdr:from>
    <xdr:to>
      <xdr:col>55</xdr:col>
      <xdr:colOff>50800</xdr:colOff>
      <xdr:row>33</xdr:row>
      <xdr:rowOff>40458</xdr:rowOff>
    </xdr:to>
    <xdr:sp macro="" textlink="">
      <xdr:nvSpPr>
        <xdr:cNvPr id="131" name="楕円 130">
          <a:extLst>
            <a:ext uri="{FF2B5EF4-FFF2-40B4-BE49-F238E27FC236}">
              <a16:creationId xmlns:a16="http://schemas.microsoft.com/office/drawing/2014/main" id="{752EE4C4-FDA5-4CC7-9351-E344F8F40EF4}"/>
            </a:ext>
          </a:extLst>
        </xdr:cNvPr>
        <xdr:cNvSpPr/>
      </xdr:nvSpPr>
      <xdr:spPr>
        <a:xfrm>
          <a:off x="9401175" y="5288733"/>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63335</xdr:rowOff>
    </xdr:from>
    <xdr:ext cx="469744" cy="259045"/>
    <xdr:sp macro="" textlink="">
      <xdr:nvSpPr>
        <xdr:cNvPr id="132" name="【道路】&#10;一人当たり延長該当値テキスト">
          <a:extLst>
            <a:ext uri="{FF2B5EF4-FFF2-40B4-BE49-F238E27FC236}">
              <a16:creationId xmlns:a16="http://schemas.microsoft.com/office/drawing/2014/main" id="{2E26EAB6-2B5B-4DFC-AF08-4939A69678F3}"/>
            </a:ext>
          </a:extLst>
        </xdr:cNvPr>
        <xdr:cNvSpPr txBox="1"/>
      </xdr:nvSpPr>
      <xdr:spPr>
        <a:xfrm>
          <a:off x="9477375" y="52481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32</xdr:row>
      <xdr:rowOff>150586</xdr:rowOff>
    </xdr:from>
    <xdr:to>
      <xdr:col>50</xdr:col>
      <xdr:colOff>165100</xdr:colOff>
      <xdr:row>33</xdr:row>
      <xdr:rowOff>80736</xdr:rowOff>
    </xdr:to>
    <xdr:sp macro="" textlink="">
      <xdr:nvSpPr>
        <xdr:cNvPr id="133" name="楕円 132">
          <a:extLst>
            <a:ext uri="{FF2B5EF4-FFF2-40B4-BE49-F238E27FC236}">
              <a16:creationId xmlns:a16="http://schemas.microsoft.com/office/drawing/2014/main" id="{9A561D15-CA1B-47B9-8A9D-3CFE33BBF5EA}"/>
            </a:ext>
          </a:extLst>
        </xdr:cNvPr>
        <xdr:cNvSpPr/>
      </xdr:nvSpPr>
      <xdr:spPr>
        <a:xfrm>
          <a:off x="8639175" y="53321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32</xdr:row>
      <xdr:rowOff>161108</xdr:rowOff>
    </xdr:from>
    <xdr:to>
      <xdr:col>55</xdr:col>
      <xdr:colOff>0</xdr:colOff>
      <xdr:row>33</xdr:row>
      <xdr:rowOff>29936</xdr:rowOff>
    </xdr:to>
    <xdr:cxnSp macro="">
      <xdr:nvCxnSpPr>
        <xdr:cNvPr id="134" name="直線コネクタ 133">
          <a:extLst>
            <a:ext uri="{FF2B5EF4-FFF2-40B4-BE49-F238E27FC236}">
              <a16:creationId xmlns:a16="http://schemas.microsoft.com/office/drawing/2014/main" id="{2982631D-A3BD-40BB-B98E-E21B2916CC7D}"/>
            </a:ext>
          </a:extLst>
        </xdr:cNvPr>
        <xdr:cNvCxnSpPr/>
      </xdr:nvCxnSpPr>
      <xdr:spPr>
        <a:xfrm flipV="1">
          <a:off x="8686800" y="5345883"/>
          <a:ext cx="742950" cy="24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33</xdr:row>
      <xdr:rowOff>129358</xdr:rowOff>
    </xdr:from>
    <xdr:to>
      <xdr:col>46</xdr:col>
      <xdr:colOff>38100</xdr:colOff>
      <xdr:row>34</xdr:row>
      <xdr:rowOff>59508</xdr:rowOff>
    </xdr:to>
    <xdr:sp macro="" textlink="">
      <xdr:nvSpPr>
        <xdr:cNvPr id="135" name="楕円 134">
          <a:extLst>
            <a:ext uri="{FF2B5EF4-FFF2-40B4-BE49-F238E27FC236}">
              <a16:creationId xmlns:a16="http://schemas.microsoft.com/office/drawing/2014/main" id="{4482B34D-51CC-41A6-BA93-6097B822A59B}"/>
            </a:ext>
          </a:extLst>
        </xdr:cNvPr>
        <xdr:cNvSpPr/>
      </xdr:nvSpPr>
      <xdr:spPr>
        <a:xfrm>
          <a:off x="7839075" y="546970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33</xdr:row>
      <xdr:rowOff>29936</xdr:rowOff>
    </xdr:from>
    <xdr:to>
      <xdr:col>50</xdr:col>
      <xdr:colOff>114300</xdr:colOff>
      <xdr:row>34</xdr:row>
      <xdr:rowOff>8708</xdr:rowOff>
    </xdr:to>
    <xdr:cxnSp macro="">
      <xdr:nvCxnSpPr>
        <xdr:cNvPr id="136" name="直線コネクタ 135">
          <a:extLst>
            <a:ext uri="{FF2B5EF4-FFF2-40B4-BE49-F238E27FC236}">
              <a16:creationId xmlns:a16="http://schemas.microsoft.com/office/drawing/2014/main" id="{B1191C60-7507-4D57-8E28-27707745BDDB}"/>
            </a:ext>
          </a:extLst>
        </xdr:cNvPr>
        <xdr:cNvCxnSpPr/>
      </xdr:nvCxnSpPr>
      <xdr:spPr>
        <a:xfrm flipV="1">
          <a:off x="7886700" y="5370286"/>
          <a:ext cx="800100" cy="1470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33</xdr:row>
      <xdr:rowOff>165281</xdr:rowOff>
    </xdr:from>
    <xdr:to>
      <xdr:col>41</xdr:col>
      <xdr:colOff>101600</xdr:colOff>
      <xdr:row>34</xdr:row>
      <xdr:rowOff>95431</xdr:rowOff>
    </xdr:to>
    <xdr:sp macro="" textlink="">
      <xdr:nvSpPr>
        <xdr:cNvPr id="137" name="楕円 136">
          <a:extLst>
            <a:ext uri="{FF2B5EF4-FFF2-40B4-BE49-F238E27FC236}">
              <a16:creationId xmlns:a16="http://schemas.microsoft.com/office/drawing/2014/main" id="{5340A284-8D0B-44D6-9AA1-15C4C9E32DC5}"/>
            </a:ext>
          </a:extLst>
        </xdr:cNvPr>
        <xdr:cNvSpPr/>
      </xdr:nvSpPr>
      <xdr:spPr>
        <a:xfrm>
          <a:off x="7029450" y="550563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34</xdr:row>
      <xdr:rowOff>8708</xdr:rowOff>
    </xdr:from>
    <xdr:to>
      <xdr:col>45</xdr:col>
      <xdr:colOff>177800</xdr:colOff>
      <xdr:row>34</xdr:row>
      <xdr:rowOff>44631</xdr:rowOff>
    </xdr:to>
    <xdr:cxnSp macro="">
      <xdr:nvCxnSpPr>
        <xdr:cNvPr id="138" name="直線コネクタ 137">
          <a:extLst>
            <a:ext uri="{FF2B5EF4-FFF2-40B4-BE49-F238E27FC236}">
              <a16:creationId xmlns:a16="http://schemas.microsoft.com/office/drawing/2014/main" id="{8F29BFFF-81AB-4ADD-AF98-08FBD2F9E461}"/>
            </a:ext>
          </a:extLst>
        </xdr:cNvPr>
        <xdr:cNvCxnSpPr/>
      </xdr:nvCxnSpPr>
      <xdr:spPr>
        <a:xfrm flipV="1">
          <a:off x="7077075" y="5517333"/>
          <a:ext cx="809625"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33</xdr:row>
      <xdr:rowOff>147864</xdr:rowOff>
    </xdr:from>
    <xdr:to>
      <xdr:col>36</xdr:col>
      <xdr:colOff>165100</xdr:colOff>
      <xdr:row>34</xdr:row>
      <xdr:rowOff>78014</xdr:rowOff>
    </xdr:to>
    <xdr:sp macro="" textlink="">
      <xdr:nvSpPr>
        <xdr:cNvPr id="139" name="楕円 138">
          <a:extLst>
            <a:ext uri="{FF2B5EF4-FFF2-40B4-BE49-F238E27FC236}">
              <a16:creationId xmlns:a16="http://schemas.microsoft.com/office/drawing/2014/main" id="{B6350C0C-FEE3-4D7F-9690-257115D1FC62}"/>
            </a:ext>
          </a:extLst>
        </xdr:cNvPr>
        <xdr:cNvSpPr/>
      </xdr:nvSpPr>
      <xdr:spPr>
        <a:xfrm>
          <a:off x="6238875" y="54882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34</xdr:row>
      <xdr:rowOff>27214</xdr:rowOff>
    </xdr:from>
    <xdr:to>
      <xdr:col>41</xdr:col>
      <xdr:colOff>50800</xdr:colOff>
      <xdr:row>34</xdr:row>
      <xdr:rowOff>44631</xdr:rowOff>
    </xdr:to>
    <xdr:cxnSp macro="">
      <xdr:nvCxnSpPr>
        <xdr:cNvPr id="140" name="直線コネクタ 139">
          <a:extLst>
            <a:ext uri="{FF2B5EF4-FFF2-40B4-BE49-F238E27FC236}">
              <a16:creationId xmlns:a16="http://schemas.microsoft.com/office/drawing/2014/main" id="{969528EC-2699-442E-B94A-42BFB16FBE3A}"/>
            </a:ext>
          </a:extLst>
        </xdr:cNvPr>
        <xdr:cNvCxnSpPr/>
      </xdr:nvCxnSpPr>
      <xdr:spPr>
        <a:xfrm>
          <a:off x="6286500" y="5535839"/>
          <a:ext cx="790575" cy="174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9814</xdr:rowOff>
    </xdr:from>
    <xdr:ext cx="469744" cy="259045"/>
    <xdr:sp macro="" textlink="">
      <xdr:nvSpPr>
        <xdr:cNvPr id="141" name="n_1aveValue【道路】&#10;一人当たり延長">
          <a:extLst>
            <a:ext uri="{FF2B5EF4-FFF2-40B4-BE49-F238E27FC236}">
              <a16:creationId xmlns:a16="http://schemas.microsoft.com/office/drawing/2014/main" id="{DA46D6E6-9290-48EA-AC8B-E53D1961E872}"/>
            </a:ext>
          </a:extLst>
        </xdr:cNvPr>
        <xdr:cNvSpPr txBox="1"/>
      </xdr:nvSpPr>
      <xdr:spPr>
        <a:xfrm>
          <a:off x="8458277" y="59978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122481</xdr:rowOff>
    </xdr:from>
    <xdr:ext cx="469744" cy="259045"/>
    <xdr:sp macro="" textlink="">
      <xdr:nvSpPr>
        <xdr:cNvPr id="142" name="n_2aveValue【道路】&#10;一人当たり延長">
          <a:extLst>
            <a:ext uri="{FF2B5EF4-FFF2-40B4-BE49-F238E27FC236}">
              <a16:creationId xmlns:a16="http://schemas.microsoft.com/office/drawing/2014/main" id="{5F8C4A18-3158-4939-B0C1-52C0D809F455}"/>
            </a:ext>
          </a:extLst>
        </xdr:cNvPr>
        <xdr:cNvSpPr txBox="1"/>
      </xdr:nvSpPr>
      <xdr:spPr>
        <a:xfrm>
          <a:off x="7677227" y="59549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169290</xdr:rowOff>
    </xdr:from>
    <xdr:ext cx="469744" cy="259045"/>
    <xdr:sp macro="" textlink="">
      <xdr:nvSpPr>
        <xdr:cNvPr id="143" name="n_3aveValue【道路】&#10;一人当たり延長">
          <a:extLst>
            <a:ext uri="{FF2B5EF4-FFF2-40B4-BE49-F238E27FC236}">
              <a16:creationId xmlns:a16="http://schemas.microsoft.com/office/drawing/2014/main" id="{23E500D4-8191-49D9-B3DB-E443F94FA190}"/>
            </a:ext>
          </a:extLst>
        </xdr:cNvPr>
        <xdr:cNvSpPr txBox="1"/>
      </xdr:nvSpPr>
      <xdr:spPr>
        <a:xfrm>
          <a:off x="6867602" y="59890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62065</xdr:rowOff>
    </xdr:from>
    <xdr:ext cx="469744" cy="259045"/>
    <xdr:sp macro="" textlink="">
      <xdr:nvSpPr>
        <xdr:cNvPr id="144" name="n_4aveValue【道路】&#10;一人当たり延長">
          <a:extLst>
            <a:ext uri="{FF2B5EF4-FFF2-40B4-BE49-F238E27FC236}">
              <a16:creationId xmlns:a16="http://schemas.microsoft.com/office/drawing/2014/main" id="{103E15DA-E37A-4019-8BFE-F387F8094B69}"/>
            </a:ext>
          </a:extLst>
        </xdr:cNvPr>
        <xdr:cNvSpPr txBox="1"/>
      </xdr:nvSpPr>
      <xdr:spPr>
        <a:xfrm>
          <a:off x="6067502" y="67041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31</xdr:row>
      <xdr:rowOff>97263</xdr:rowOff>
    </xdr:from>
    <xdr:ext cx="469744" cy="259045"/>
    <xdr:sp macro="" textlink="">
      <xdr:nvSpPr>
        <xdr:cNvPr id="145" name="n_1mainValue【道路】&#10;一人当たり延長">
          <a:extLst>
            <a:ext uri="{FF2B5EF4-FFF2-40B4-BE49-F238E27FC236}">
              <a16:creationId xmlns:a16="http://schemas.microsoft.com/office/drawing/2014/main" id="{7F32A97E-5C5C-4DE5-933C-DCA54EAE7D34}"/>
            </a:ext>
          </a:extLst>
        </xdr:cNvPr>
        <xdr:cNvSpPr txBox="1"/>
      </xdr:nvSpPr>
      <xdr:spPr>
        <a:xfrm>
          <a:off x="8458277" y="51169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32</xdr:row>
      <xdr:rowOff>76035</xdr:rowOff>
    </xdr:from>
    <xdr:ext cx="469744" cy="259045"/>
    <xdr:sp macro="" textlink="">
      <xdr:nvSpPr>
        <xdr:cNvPr id="146" name="n_2mainValue【道路】&#10;一人当たり延長">
          <a:extLst>
            <a:ext uri="{FF2B5EF4-FFF2-40B4-BE49-F238E27FC236}">
              <a16:creationId xmlns:a16="http://schemas.microsoft.com/office/drawing/2014/main" id="{31A1891B-ABFE-4FA8-A6EB-CCC5E4265F58}"/>
            </a:ext>
          </a:extLst>
        </xdr:cNvPr>
        <xdr:cNvSpPr txBox="1"/>
      </xdr:nvSpPr>
      <xdr:spPr>
        <a:xfrm>
          <a:off x="7677227" y="52576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32</xdr:row>
      <xdr:rowOff>111958</xdr:rowOff>
    </xdr:from>
    <xdr:ext cx="469744" cy="259045"/>
    <xdr:sp macro="" textlink="">
      <xdr:nvSpPr>
        <xdr:cNvPr id="147" name="n_3mainValue【道路】&#10;一人当たり延長">
          <a:extLst>
            <a:ext uri="{FF2B5EF4-FFF2-40B4-BE49-F238E27FC236}">
              <a16:creationId xmlns:a16="http://schemas.microsoft.com/office/drawing/2014/main" id="{53F8DBD1-3C36-4B87-8C68-478D8D588FAD}"/>
            </a:ext>
          </a:extLst>
        </xdr:cNvPr>
        <xdr:cNvSpPr txBox="1"/>
      </xdr:nvSpPr>
      <xdr:spPr>
        <a:xfrm>
          <a:off x="6867602" y="52935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32</xdr:row>
      <xdr:rowOff>94541</xdr:rowOff>
    </xdr:from>
    <xdr:ext cx="469744" cy="259045"/>
    <xdr:sp macro="" textlink="">
      <xdr:nvSpPr>
        <xdr:cNvPr id="148" name="n_4mainValue【道路】&#10;一人当たり延長">
          <a:extLst>
            <a:ext uri="{FF2B5EF4-FFF2-40B4-BE49-F238E27FC236}">
              <a16:creationId xmlns:a16="http://schemas.microsoft.com/office/drawing/2014/main" id="{18BBE544-672C-4F81-93A7-6886FC79F067}"/>
            </a:ext>
          </a:extLst>
        </xdr:cNvPr>
        <xdr:cNvSpPr txBox="1"/>
      </xdr:nvSpPr>
      <xdr:spPr>
        <a:xfrm>
          <a:off x="6067502" y="52761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9" name="正方形/長方形 148">
          <a:extLst>
            <a:ext uri="{FF2B5EF4-FFF2-40B4-BE49-F238E27FC236}">
              <a16:creationId xmlns:a16="http://schemas.microsoft.com/office/drawing/2014/main" id="{160A4E43-B9C2-4E9A-B3B8-C7B6B3A6C8AB}"/>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50" name="正方形/長方形 149">
          <a:extLst>
            <a:ext uri="{FF2B5EF4-FFF2-40B4-BE49-F238E27FC236}">
              <a16:creationId xmlns:a16="http://schemas.microsoft.com/office/drawing/2014/main" id="{38489573-123A-4216-AC63-7FE45F0EC358}"/>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1" name="正方形/長方形 150">
          <a:extLst>
            <a:ext uri="{FF2B5EF4-FFF2-40B4-BE49-F238E27FC236}">
              <a16:creationId xmlns:a16="http://schemas.microsoft.com/office/drawing/2014/main" id="{66EF71BF-D3A6-4CA8-8073-C98B6DAF0E9C}"/>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2" name="正方形/長方形 151">
          <a:extLst>
            <a:ext uri="{FF2B5EF4-FFF2-40B4-BE49-F238E27FC236}">
              <a16:creationId xmlns:a16="http://schemas.microsoft.com/office/drawing/2014/main" id="{4A1E09E7-4865-4AEF-B3FB-15296E762B11}"/>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3" name="正方形/長方形 152">
          <a:extLst>
            <a:ext uri="{FF2B5EF4-FFF2-40B4-BE49-F238E27FC236}">
              <a16:creationId xmlns:a16="http://schemas.microsoft.com/office/drawing/2014/main" id="{9CA282C5-6361-4624-A060-E94DD557622A}"/>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4" name="正方形/長方形 153">
          <a:extLst>
            <a:ext uri="{FF2B5EF4-FFF2-40B4-BE49-F238E27FC236}">
              <a16:creationId xmlns:a16="http://schemas.microsoft.com/office/drawing/2014/main" id="{140F00E4-CE17-4B03-8149-4F30C2954B93}"/>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5" name="テキスト ボックス 154">
          <a:extLst>
            <a:ext uri="{FF2B5EF4-FFF2-40B4-BE49-F238E27FC236}">
              <a16:creationId xmlns:a16="http://schemas.microsoft.com/office/drawing/2014/main" id="{1125F23E-B625-4C9A-88CF-383424B15ACB}"/>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6" name="直線コネクタ 155">
          <a:extLst>
            <a:ext uri="{FF2B5EF4-FFF2-40B4-BE49-F238E27FC236}">
              <a16:creationId xmlns:a16="http://schemas.microsoft.com/office/drawing/2014/main" id="{C7928F9A-9027-40CB-BEA9-3962A98C9D36}"/>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7" name="テキスト ボックス 156">
          <a:extLst>
            <a:ext uri="{FF2B5EF4-FFF2-40B4-BE49-F238E27FC236}">
              <a16:creationId xmlns:a16="http://schemas.microsoft.com/office/drawing/2014/main" id="{1F5FFEF1-63A5-4700-8DCE-096F85506602}"/>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8" name="直線コネクタ 157">
          <a:extLst>
            <a:ext uri="{FF2B5EF4-FFF2-40B4-BE49-F238E27FC236}">
              <a16:creationId xmlns:a16="http://schemas.microsoft.com/office/drawing/2014/main" id="{6A5BA7C2-F51E-4CC5-81E7-06DD9ECCAA96}"/>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9" name="テキスト ボックス 158">
          <a:extLst>
            <a:ext uri="{FF2B5EF4-FFF2-40B4-BE49-F238E27FC236}">
              <a16:creationId xmlns:a16="http://schemas.microsoft.com/office/drawing/2014/main" id="{9BEFAFCE-91E9-4BDB-826A-FEE8A73C5D25}"/>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60" name="直線コネクタ 159">
          <a:extLst>
            <a:ext uri="{FF2B5EF4-FFF2-40B4-BE49-F238E27FC236}">
              <a16:creationId xmlns:a16="http://schemas.microsoft.com/office/drawing/2014/main" id="{7169884E-857B-442C-A2E9-3E3428E55832}"/>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61" name="テキスト ボックス 160">
          <a:extLst>
            <a:ext uri="{FF2B5EF4-FFF2-40B4-BE49-F238E27FC236}">
              <a16:creationId xmlns:a16="http://schemas.microsoft.com/office/drawing/2014/main" id="{CE9C77D1-277E-497A-A5AF-FD0917F8B77E}"/>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62" name="直線コネクタ 161">
          <a:extLst>
            <a:ext uri="{FF2B5EF4-FFF2-40B4-BE49-F238E27FC236}">
              <a16:creationId xmlns:a16="http://schemas.microsoft.com/office/drawing/2014/main" id="{E6CA888D-434B-4BC1-84A8-56D1CAB066D5}"/>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3" name="テキスト ボックス 162">
          <a:extLst>
            <a:ext uri="{FF2B5EF4-FFF2-40B4-BE49-F238E27FC236}">
              <a16:creationId xmlns:a16="http://schemas.microsoft.com/office/drawing/2014/main" id="{89241191-1A24-47D3-861C-D2F8B20A3008}"/>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4" name="直線コネクタ 163">
          <a:extLst>
            <a:ext uri="{FF2B5EF4-FFF2-40B4-BE49-F238E27FC236}">
              <a16:creationId xmlns:a16="http://schemas.microsoft.com/office/drawing/2014/main" id="{2CEAE526-AAB9-4D2D-A2F2-C7C8ADDADB4F}"/>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5" name="テキスト ボックス 164">
          <a:extLst>
            <a:ext uri="{FF2B5EF4-FFF2-40B4-BE49-F238E27FC236}">
              <a16:creationId xmlns:a16="http://schemas.microsoft.com/office/drawing/2014/main" id="{FCF87D9B-244E-44BB-AAC4-488EC15FAFD4}"/>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4EECEC3D-874E-4643-8705-089054C7E9F4}"/>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7" name="テキスト ボックス 166">
          <a:extLst>
            <a:ext uri="{FF2B5EF4-FFF2-40B4-BE49-F238E27FC236}">
              <a16:creationId xmlns:a16="http://schemas.microsoft.com/office/drawing/2014/main" id="{935BE870-7417-4A21-BC93-C7B0093B821D}"/>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橋りょう・トンネル】&#10;有形固定資産減価償却率グラフ枠">
          <a:extLst>
            <a:ext uri="{FF2B5EF4-FFF2-40B4-BE49-F238E27FC236}">
              <a16:creationId xmlns:a16="http://schemas.microsoft.com/office/drawing/2014/main" id="{20E9E050-6F91-4A08-997C-3476B2FC0CFD}"/>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57</xdr:row>
      <xdr:rowOff>121158</xdr:rowOff>
    </xdr:from>
    <xdr:to>
      <xdr:col>24</xdr:col>
      <xdr:colOff>62865</xdr:colOff>
      <xdr:row>63</xdr:row>
      <xdr:rowOff>125730</xdr:rowOff>
    </xdr:to>
    <xdr:cxnSp macro="">
      <xdr:nvCxnSpPr>
        <xdr:cNvPr id="169" name="直線コネクタ 168">
          <a:extLst>
            <a:ext uri="{FF2B5EF4-FFF2-40B4-BE49-F238E27FC236}">
              <a16:creationId xmlns:a16="http://schemas.microsoft.com/office/drawing/2014/main" id="{F9A47F08-56EA-44CE-B1F9-037CC3C66D4A}"/>
            </a:ext>
          </a:extLst>
        </xdr:cNvPr>
        <xdr:cNvCxnSpPr/>
      </xdr:nvCxnSpPr>
      <xdr:spPr>
        <a:xfrm flipV="1">
          <a:off x="4179570" y="9354058"/>
          <a:ext cx="1270" cy="9697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129557</xdr:rowOff>
    </xdr:from>
    <xdr:ext cx="405111" cy="259045"/>
    <xdr:sp macro="" textlink="">
      <xdr:nvSpPr>
        <xdr:cNvPr id="170" name="【橋りょう・トンネル】&#10;有形固定資産減価償却率最小値テキスト">
          <a:extLst>
            <a:ext uri="{FF2B5EF4-FFF2-40B4-BE49-F238E27FC236}">
              <a16:creationId xmlns:a16="http://schemas.microsoft.com/office/drawing/2014/main" id="{EC7AA9AE-A38B-4530-8BE2-38ABD41E6FF2}"/>
            </a:ext>
          </a:extLst>
        </xdr:cNvPr>
        <xdr:cNvSpPr txBox="1"/>
      </xdr:nvSpPr>
      <xdr:spPr>
        <a:xfrm>
          <a:off x="4229100" y="10327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125730</xdr:rowOff>
    </xdr:from>
    <xdr:to>
      <xdr:col>24</xdr:col>
      <xdr:colOff>152400</xdr:colOff>
      <xdr:row>63</xdr:row>
      <xdr:rowOff>125730</xdr:rowOff>
    </xdr:to>
    <xdr:cxnSp macro="">
      <xdr:nvCxnSpPr>
        <xdr:cNvPr id="171" name="直線コネクタ 170">
          <a:extLst>
            <a:ext uri="{FF2B5EF4-FFF2-40B4-BE49-F238E27FC236}">
              <a16:creationId xmlns:a16="http://schemas.microsoft.com/office/drawing/2014/main" id="{8C3F29B3-E393-405D-AC9A-2D2B148B296A}"/>
            </a:ext>
          </a:extLst>
        </xdr:cNvPr>
        <xdr:cNvCxnSpPr/>
      </xdr:nvCxnSpPr>
      <xdr:spPr>
        <a:xfrm>
          <a:off x="4105275" y="103238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67835</xdr:rowOff>
    </xdr:from>
    <xdr:ext cx="405111" cy="259045"/>
    <xdr:sp macro="" textlink="">
      <xdr:nvSpPr>
        <xdr:cNvPr id="172" name="【橋りょう・トンネル】&#10;有形固定資産減価償却率最大値テキスト">
          <a:extLst>
            <a:ext uri="{FF2B5EF4-FFF2-40B4-BE49-F238E27FC236}">
              <a16:creationId xmlns:a16="http://schemas.microsoft.com/office/drawing/2014/main" id="{F358BB43-23C3-404F-8172-9E57BDF312AF}"/>
            </a:ext>
          </a:extLst>
        </xdr:cNvPr>
        <xdr:cNvSpPr txBox="1"/>
      </xdr:nvSpPr>
      <xdr:spPr>
        <a:xfrm>
          <a:off x="4229100" y="91324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121158</xdr:rowOff>
    </xdr:from>
    <xdr:to>
      <xdr:col>24</xdr:col>
      <xdr:colOff>152400</xdr:colOff>
      <xdr:row>57</xdr:row>
      <xdr:rowOff>121158</xdr:rowOff>
    </xdr:to>
    <xdr:cxnSp macro="">
      <xdr:nvCxnSpPr>
        <xdr:cNvPr id="173" name="直線コネクタ 172">
          <a:extLst>
            <a:ext uri="{FF2B5EF4-FFF2-40B4-BE49-F238E27FC236}">
              <a16:creationId xmlns:a16="http://schemas.microsoft.com/office/drawing/2014/main" id="{67432880-2832-45DD-A433-8A7A1090F9DA}"/>
            </a:ext>
          </a:extLst>
        </xdr:cNvPr>
        <xdr:cNvCxnSpPr/>
      </xdr:nvCxnSpPr>
      <xdr:spPr>
        <a:xfrm>
          <a:off x="4105275" y="935405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1795</xdr:rowOff>
    </xdr:from>
    <xdr:ext cx="405111" cy="259045"/>
    <xdr:sp macro="" textlink="">
      <xdr:nvSpPr>
        <xdr:cNvPr id="174" name="【橋りょう・トンネル】&#10;有形固定資産減価償却率平均値テキスト">
          <a:extLst>
            <a:ext uri="{FF2B5EF4-FFF2-40B4-BE49-F238E27FC236}">
              <a16:creationId xmlns:a16="http://schemas.microsoft.com/office/drawing/2014/main" id="{DA0D1306-B024-4265-AC2E-180031E04B31}"/>
            </a:ext>
          </a:extLst>
        </xdr:cNvPr>
        <xdr:cNvSpPr txBox="1"/>
      </xdr:nvSpPr>
      <xdr:spPr>
        <a:xfrm>
          <a:off x="4229100" y="971729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150368</xdr:rowOff>
    </xdr:from>
    <xdr:to>
      <xdr:col>24</xdr:col>
      <xdr:colOff>114300</xdr:colOff>
      <xdr:row>61</xdr:row>
      <xdr:rowOff>80518</xdr:rowOff>
    </xdr:to>
    <xdr:sp macro="" textlink="">
      <xdr:nvSpPr>
        <xdr:cNvPr id="175" name="フローチャート: 判断 174">
          <a:extLst>
            <a:ext uri="{FF2B5EF4-FFF2-40B4-BE49-F238E27FC236}">
              <a16:creationId xmlns:a16="http://schemas.microsoft.com/office/drawing/2014/main" id="{96DD5DE1-DA92-46A0-98E6-BCFFA189DF72}"/>
            </a:ext>
          </a:extLst>
        </xdr:cNvPr>
        <xdr:cNvSpPr/>
      </xdr:nvSpPr>
      <xdr:spPr>
        <a:xfrm>
          <a:off x="4124325" y="986586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136652</xdr:rowOff>
    </xdr:from>
    <xdr:to>
      <xdr:col>20</xdr:col>
      <xdr:colOff>38100</xdr:colOff>
      <xdr:row>61</xdr:row>
      <xdr:rowOff>66802</xdr:rowOff>
    </xdr:to>
    <xdr:sp macro="" textlink="">
      <xdr:nvSpPr>
        <xdr:cNvPr id="176" name="フローチャート: 判断 175">
          <a:extLst>
            <a:ext uri="{FF2B5EF4-FFF2-40B4-BE49-F238E27FC236}">
              <a16:creationId xmlns:a16="http://schemas.microsoft.com/office/drawing/2014/main" id="{8407CD74-C710-43D9-A425-5C26B5D42381}"/>
            </a:ext>
          </a:extLst>
        </xdr:cNvPr>
        <xdr:cNvSpPr/>
      </xdr:nvSpPr>
      <xdr:spPr>
        <a:xfrm>
          <a:off x="3381375" y="985532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104648</xdr:rowOff>
    </xdr:from>
    <xdr:to>
      <xdr:col>15</xdr:col>
      <xdr:colOff>101600</xdr:colOff>
      <xdr:row>61</xdr:row>
      <xdr:rowOff>34798</xdr:rowOff>
    </xdr:to>
    <xdr:sp macro="" textlink="">
      <xdr:nvSpPr>
        <xdr:cNvPr id="177" name="フローチャート: 判断 176">
          <a:extLst>
            <a:ext uri="{FF2B5EF4-FFF2-40B4-BE49-F238E27FC236}">
              <a16:creationId xmlns:a16="http://schemas.microsoft.com/office/drawing/2014/main" id="{5CDAEE88-ABDB-467F-8DD3-B8F120D08C9B}"/>
            </a:ext>
          </a:extLst>
        </xdr:cNvPr>
        <xdr:cNvSpPr/>
      </xdr:nvSpPr>
      <xdr:spPr>
        <a:xfrm>
          <a:off x="2571750" y="982332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58928</xdr:rowOff>
    </xdr:from>
    <xdr:to>
      <xdr:col>10</xdr:col>
      <xdr:colOff>165100</xdr:colOff>
      <xdr:row>60</xdr:row>
      <xdr:rowOff>160528</xdr:rowOff>
    </xdr:to>
    <xdr:sp macro="" textlink="">
      <xdr:nvSpPr>
        <xdr:cNvPr id="178" name="フローチャート: 判断 177">
          <a:extLst>
            <a:ext uri="{FF2B5EF4-FFF2-40B4-BE49-F238E27FC236}">
              <a16:creationId xmlns:a16="http://schemas.microsoft.com/office/drawing/2014/main" id="{6BD4F005-7B2A-4897-B7C1-505B1BCBB9A1}"/>
            </a:ext>
          </a:extLst>
        </xdr:cNvPr>
        <xdr:cNvSpPr/>
      </xdr:nvSpPr>
      <xdr:spPr>
        <a:xfrm>
          <a:off x="1781175" y="9774428"/>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61</xdr:row>
      <xdr:rowOff>138938</xdr:rowOff>
    </xdr:from>
    <xdr:to>
      <xdr:col>6</xdr:col>
      <xdr:colOff>38100</xdr:colOff>
      <xdr:row>62</xdr:row>
      <xdr:rowOff>69088</xdr:rowOff>
    </xdr:to>
    <xdr:sp macro="" textlink="">
      <xdr:nvSpPr>
        <xdr:cNvPr id="179" name="フローチャート: 判断 178">
          <a:extLst>
            <a:ext uri="{FF2B5EF4-FFF2-40B4-BE49-F238E27FC236}">
              <a16:creationId xmlns:a16="http://schemas.microsoft.com/office/drawing/2014/main" id="{D19CC24E-2A28-4558-9998-40C9697781A4}"/>
            </a:ext>
          </a:extLst>
        </xdr:cNvPr>
        <xdr:cNvSpPr/>
      </xdr:nvSpPr>
      <xdr:spPr>
        <a:xfrm>
          <a:off x="981075" y="10019538"/>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054ECCD9-9B71-4FCC-AEB3-EEF9523B3342}"/>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DE612C5D-79CF-4A5A-99D1-DCC500B1AAD2}"/>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F62212CB-1652-4A69-A696-16FA8A8F0A61}"/>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C9783028-F2C7-4320-818F-149C097DC91F}"/>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A9900716-80A2-472C-B153-C9056D9EDED1}"/>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63</xdr:row>
      <xdr:rowOff>74930</xdr:rowOff>
    </xdr:from>
    <xdr:to>
      <xdr:col>24</xdr:col>
      <xdr:colOff>114300</xdr:colOff>
      <xdr:row>64</xdr:row>
      <xdr:rowOff>5080</xdr:rowOff>
    </xdr:to>
    <xdr:sp macro="" textlink="">
      <xdr:nvSpPr>
        <xdr:cNvPr id="185" name="楕円 184">
          <a:extLst>
            <a:ext uri="{FF2B5EF4-FFF2-40B4-BE49-F238E27FC236}">
              <a16:creationId xmlns:a16="http://schemas.microsoft.com/office/drawing/2014/main" id="{DC295210-C88D-459D-9890-FFC5DB09D735}"/>
            </a:ext>
          </a:extLst>
        </xdr:cNvPr>
        <xdr:cNvSpPr/>
      </xdr:nvSpPr>
      <xdr:spPr>
        <a:xfrm>
          <a:off x="4124325" y="102762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62</xdr:row>
      <xdr:rowOff>161307</xdr:rowOff>
    </xdr:from>
    <xdr:ext cx="405111" cy="259045"/>
    <xdr:sp macro="" textlink="">
      <xdr:nvSpPr>
        <xdr:cNvPr id="186" name="【橋りょう・トンネル】&#10;有形固定資産減価償却率該当値テキスト">
          <a:extLst>
            <a:ext uri="{FF2B5EF4-FFF2-40B4-BE49-F238E27FC236}">
              <a16:creationId xmlns:a16="http://schemas.microsoft.com/office/drawing/2014/main" id="{B571D5C1-CF96-4DD6-9C0A-0F50281CA78E}"/>
            </a:ext>
          </a:extLst>
        </xdr:cNvPr>
        <xdr:cNvSpPr txBox="1"/>
      </xdr:nvSpPr>
      <xdr:spPr>
        <a:xfrm>
          <a:off x="4229100" y="10203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63</xdr:row>
      <xdr:rowOff>52070</xdr:rowOff>
    </xdr:from>
    <xdr:to>
      <xdr:col>20</xdr:col>
      <xdr:colOff>38100</xdr:colOff>
      <xdr:row>63</xdr:row>
      <xdr:rowOff>153670</xdr:rowOff>
    </xdr:to>
    <xdr:sp macro="" textlink="">
      <xdr:nvSpPr>
        <xdr:cNvPr id="187" name="楕円 186">
          <a:extLst>
            <a:ext uri="{FF2B5EF4-FFF2-40B4-BE49-F238E27FC236}">
              <a16:creationId xmlns:a16="http://schemas.microsoft.com/office/drawing/2014/main" id="{09B6CF8B-4090-4C91-97A2-C011CAC70242}"/>
            </a:ext>
          </a:extLst>
        </xdr:cNvPr>
        <xdr:cNvSpPr/>
      </xdr:nvSpPr>
      <xdr:spPr>
        <a:xfrm>
          <a:off x="3381375" y="1025017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63</xdr:row>
      <xdr:rowOff>102870</xdr:rowOff>
    </xdr:from>
    <xdr:to>
      <xdr:col>24</xdr:col>
      <xdr:colOff>63500</xdr:colOff>
      <xdr:row>63</xdr:row>
      <xdr:rowOff>125730</xdr:rowOff>
    </xdr:to>
    <xdr:cxnSp macro="">
      <xdr:nvCxnSpPr>
        <xdr:cNvPr id="188" name="直線コネクタ 187">
          <a:extLst>
            <a:ext uri="{FF2B5EF4-FFF2-40B4-BE49-F238E27FC236}">
              <a16:creationId xmlns:a16="http://schemas.microsoft.com/office/drawing/2014/main" id="{DDF23F48-0262-4E7E-BA63-B383AD1EC09F}"/>
            </a:ext>
          </a:extLst>
        </xdr:cNvPr>
        <xdr:cNvCxnSpPr/>
      </xdr:nvCxnSpPr>
      <xdr:spPr>
        <a:xfrm>
          <a:off x="3429000" y="10307320"/>
          <a:ext cx="752475"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63</xdr:row>
      <xdr:rowOff>42926</xdr:rowOff>
    </xdr:from>
    <xdr:to>
      <xdr:col>15</xdr:col>
      <xdr:colOff>101600</xdr:colOff>
      <xdr:row>63</xdr:row>
      <xdr:rowOff>144526</xdr:rowOff>
    </xdr:to>
    <xdr:sp macro="" textlink="">
      <xdr:nvSpPr>
        <xdr:cNvPr id="189" name="楕円 188">
          <a:extLst>
            <a:ext uri="{FF2B5EF4-FFF2-40B4-BE49-F238E27FC236}">
              <a16:creationId xmlns:a16="http://schemas.microsoft.com/office/drawing/2014/main" id="{B18BFD9C-5172-4C7B-8232-920F094F84C1}"/>
            </a:ext>
          </a:extLst>
        </xdr:cNvPr>
        <xdr:cNvSpPr/>
      </xdr:nvSpPr>
      <xdr:spPr>
        <a:xfrm>
          <a:off x="2571750" y="1024737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63</xdr:row>
      <xdr:rowOff>93726</xdr:rowOff>
    </xdr:from>
    <xdr:to>
      <xdr:col>19</xdr:col>
      <xdr:colOff>177800</xdr:colOff>
      <xdr:row>63</xdr:row>
      <xdr:rowOff>102870</xdr:rowOff>
    </xdr:to>
    <xdr:cxnSp macro="">
      <xdr:nvCxnSpPr>
        <xdr:cNvPr id="190" name="直線コネクタ 189">
          <a:extLst>
            <a:ext uri="{FF2B5EF4-FFF2-40B4-BE49-F238E27FC236}">
              <a16:creationId xmlns:a16="http://schemas.microsoft.com/office/drawing/2014/main" id="{41BA7545-E8DD-4580-859F-F2EA2672A2F2}"/>
            </a:ext>
          </a:extLst>
        </xdr:cNvPr>
        <xdr:cNvCxnSpPr/>
      </xdr:nvCxnSpPr>
      <xdr:spPr>
        <a:xfrm>
          <a:off x="2619375" y="10295001"/>
          <a:ext cx="809625" cy="12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63</xdr:row>
      <xdr:rowOff>10922</xdr:rowOff>
    </xdr:from>
    <xdr:to>
      <xdr:col>10</xdr:col>
      <xdr:colOff>165100</xdr:colOff>
      <xdr:row>63</xdr:row>
      <xdr:rowOff>112522</xdr:rowOff>
    </xdr:to>
    <xdr:sp macro="" textlink="">
      <xdr:nvSpPr>
        <xdr:cNvPr id="191" name="楕円 190">
          <a:extLst>
            <a:ext uri="{FF2B5EF4-FFF2-40B4-BE49-F238E27FC236}">
              <a16:creationId xmlns:a16="http://schemas.microsoft.com/office/drawing/2014/main" id="{44545115-3324-4B73-B127-9BBB1407ABD0}"/>
            </a:ext>
          </a:extLst>
        </xdr:cNvPr>
        <xdr:cNvSpPr/>
      </xdr:nvSpPr>
      <xdr:spPr>
        <a:xfrm>
          <a:off x="1781175" y="1020902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63</xdr:row>
      <xdr:rowOff>61722</xdr:rowOff>
    </xdr:from>
    <xdr:to>
      <xdr:col>15</xdr:col>
      <xdr:colOff>50800</xdr:colOff>
      <xdr:row>63</xdr:row>
      <xdr:rowOff>93726</xdr:rowOff>
    </xdr:to>
    <xdr:cxnSp macro="">
      <xdr:nvCxnSpPr>
        <xdr:cNvPr id="192" name="直線コネクタ 191">
          <a:extLst>
            <a:ext uri="{FF2B5EF4-FFF2-40B4-BE49-F238E27FC236}">
              <a16:creationId xmlns:a16="http://schemas.microsoft.com/office/drawing/2014/main" id="{A78E28A5-C815-4274-8D8E-E35336D602E6}"/>
            </a:ext>
          </a:extLst>
        </xdr:cNvPr>
        <xdr:cNvCxnSpPr/>
      </xdr:nvCxnSpPr>
      <xdr:spPr>
        <a:xfrm>
          <a:off x="1828800" y="10266172"/>
          <a:ext cx="790575" cy="28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62</xdr:row>
      <xdr:rowOff>122936</xdr:rowOff>
    </xdr:from>
    <xdr:to>
      <xdr:col>6</xdr:col>
      <xdr:colOff>38100</xdr:colOff>
      <xdr:row>63</xdr:row>
      <xdr:rowOff>53086</xdr:rowOff>
    </xdr:to>
    <xdr:sp macro="" textlink="">
      <xdr:nvSpPr>
        <xdr:cNvPr id="193" name="楕円 192">
          <a:extLst>
            <a:ext uri="{FF2B5EF4-FFF2-40B4-BE49-F238E27FC236}">
              <a16:creationId xmlns:a16="http://schemas.microsoft.com/office/drawing/2014/main" id="{5C281E44-FA21-4C89-8000-451FE7FDAA83}"/>
            </a:ext>
          </a:extLst>
        </xdr:cNvPr>
        <xdr:cNvSpPr/>
      </xdr:nvSpPr>
      <xdr:spPr>
        <a:xfrm>
          <a:off x="981075" y="1016546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63</xdr:row>
      <xdr:rowOff>2286</xdr:rowOff>
    </xdr:from>
    <xdr:to>
      <xdr:col>10</xdr:col>
      <xdr:colOff>114300</xdr:colOff>
      <xdr:row>63</xdr:row>
      <xdr:rowOff>61722</xdr:rowOff>
    </xdr:to>
    <xdr:cxnSp macro="">
      <xdr:nvCxnSpPr>
        <xdr:cNvPr id="194" name="直線コネクタ 193">
          <a:extLst>
            <a:ext uri="{FF2B5EF4-FFF2-40B4-BE49-F238E27FC236}">
              <a16:creationId xmlns:a16="http://schemas.microsoft.com/office/drawing/2014/main" id="{F68A105D-56ED-4442-8A10-1670EA8DC9FE}"/>
            </a:ext>
          </a:extLst>
        </xdr:cNvPr>
        <xdr:cNvCxnSpPr/>
      </xdr:nvCxnSpPr>
      <xdr:spPr>
        <a:xfrm>
          <a:off x="1028700" y="10203561"/>
          <a:ext cx="800100" cy="62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83329</xdr:rowOff>
    </xdr:from>
    <xdr:ext cx="405111" cy="259045"/>
    <xdr:sp macro="" textlink="">
      <xdr:nvSpPr>
        <xdr:cNvPr id="195" name="n_1aveValue【橋りょう・トンネル】&#10;有形固定資産減価償却率">
          <a:extLst>
            <a:ext uri="{FF2B5EF4-FFF2-40B4-BE49-F238E27FC236}">
              <a16:creationId xmlns:a16="http://schemas.microsoft.com/office/drawing/2014/main" id="{6AC0832A-77C6-4316-9E3D-785705308F1D}"/>
            </a:ext>
          </a:extLst>
        </xdr:cNvPr>
        <xdr:cNvSpPr txBox="1"/>
      </xdr:nvSpPr>
      <xdr:spPr>
        <a:xfrm>
          <a:off x="3239144" y="96400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51325</xdr:rowOff>
    </xdr:from>
    <xdr:ext cx="405111" cy="259045"/>
    <xdr:sp macro="" textlink="">
      <xdr:nvSpPr>
        <xdr:cNvPr id="196" name="n_2aveValue【橋りょう・トンネル】&#10;有形固定資産減価償却率">
          <a:extLst>
            <a:ext uri="{FF2B5EF4-FFF2-40B4-BE49-F238E27FC236}">
              <a16:creationId xmlns:a16="http://schemas.microsoft.com/office/drawing/2014/main" id="{B62BD8CD-411B-4388-AC62-FE742C9A1503}"/>
            </a:ext>
          </a:extLst>
        </xdr:cNvPr>
        <xdr:cNvSpPr txBox="1"/>
      </xdr:nvSpPr>
      <xdr:spPr>
        <a:xfrm>
          <a:off x="2439044" y="9601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5605</xdr:rowOff>
    </xdr:from>
    <xdr:ext cx="405111" cy="259045"/>
    <xdr:sp macro="" textlink="">
      <xdr:nvSpPr>
        <xdr:cNvPr id="197" name="n_3aveValue【橋りょう・トンネル】&#10;有形固定資産減価償却率">
          <a:extLst>
            <a:ext uri="{FF2B5EF4-FFF2-40B4-BE49-F238E27FC236}">
              <a16:creationId xmlns:a16="http://schemas.microsoft.com/office/drawing/2014/main" id="{07C55D30-4A7B-4681-812A-8DA7ED19704F}"/>
            </a:ext>
          </a:extLst>
        </xdr:cNvPr>
        <xdr:cNvSpPr txBox="1"/>
      </xdr:nvSpPr>
      <xdr:spPr>
        <a:xfrm>
          <a:off x="1648469" y="95623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85615</xdr:rowOff>
    </xdr:from>
    <xdr:ext cx="405111" cy="259045"/>
    <xdr:sp macro="" textlink="">
      <xdr:nvSpPr>
        <xdr:cNvPr id="198" name="n_4aveValue【橋りょう・トンネル】&#10;有形固定資産減価償却率">
          <a:extLst>
            <a:ext uri="{FF2B5EF4-FFF2-40B4-BE49-F238E27FC236}">
              <a16:creationId xmlns:a16="http://schemas.microsoft.com/office/drawing/2014/main" id="{2964D90F-5581-426A-BBBF-4916E70E7A57}"/>
            </a:ext>
          </a:extLst>
        </xdr:cNvPr>
        <xdr:cNvSpPr txBox="1"/>
      </xdr:nvSpPr>
      <xdr:spPr>
        <a:xfrm>
          <a:off x="848369" y="98042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63</xdr:row>
      <xdr:rowOff>144797</xdr:rowOff>
    </xdr:from>
    <xdr:ext cx="405111" cy="259045"/>
    <xdr:sp macro="" textlink="">
      <xdr:nvSpPr>
        <xdr:cNvPr id="199" name="n_1mainValue【橋りょう・トンネル】&#10;有形固定資産減価償却率">
          <a:extLst>
            <a:ext uri="{FF2B5EF4-FFF2-40B4-BE49-F238E27FC236}">
              <a16:creationId xmlns:a16="http://schemas.microsoft.com/office/drawing/2014/main" id="{0D950129-FEE0-425E-A26A-2266C23BE8BB}"/>
            </a:ext>
          </a:extLst>
        </xdr:cNvPr>
        <xdr:cNvSpPr txBox="1"/>
      </xdr:nvSpPr>
      <xdr:spPr>
        <a:xfrm>
          <a:off x="3239144" y="10342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63</xdr:row>
      <xdr:rowOff>135653</xdr:rowOff>
    </xdr:from>
    <xdr:ext cx="405111" cy="259045"/>
    <xdr:sp macro="" textlink="">
      <xdr:nvSpPr>
        <xdr:cNvPr id="200" name="n_2mainValue【橋りょう・トンネル】&#10;有形固定資産減価償却率">
          <a:extLst>
            <a:ext uri="{FF2B5EF4-FFF2-40B4-BE49-F238E27FC236}">
              <a16:creationId xmlns:a16="http://schemas.microsoft.com/office/drawing/2014/main" id="{088F874C-A68B-4332-8214-5295AF411792}"/>
            </a:ext>
          </a:extLst>
        </xdr:cNvPr>
        <xdr:cNvSpPr txBox="1"/>
      </xdr:nvSpPr>
      <xdr:spPr>
        <a:xfrm>
          <a:off x="2439044" y="103369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63</xdr:row>
      <xdr:rowOff>103649</xdr:rowOff>
    </xdr:from>
    <xdr:ext cx="405111" cy="259045"/>
    <xdr:sp macro="" textlink="">
      <xdr:nvSpPr>
        <xdr:cNvPr id="201" name="n_3mainValue【橋りょう・トンネル】&#10;有形固定資産減価償却率">
          <a:extLst>
            <a:ext uri="{FF2B5EF4-FFF2-40B4-BE49-F238E27FC236}">
              <a16:creationId xmlns:a16="http://schemas.microsoft.com/office/drawing/2014/main" id="{D30368E4-30EA-41C6-8C62-48A7919F30A8}"/>
            </a:ext>
          </a:extLst>
        </xdr:cNvPr>
        <xdr:cNvSpPr txBox="1"/>
      </xdr:nvSpPr>
      <xdr:spPr>
        <a:xfrm>
          <a:off x="1648469" y="103080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63</xdr:row>
      <xdr:rowOff>44213</xdr:rowOff>
    </xdr:from>
    <xdr:ext cx="405111" cy="259045"/>
    <xdr:sp macro="" textlink="">
      <xdr:nvSpPr>
        <xdr:cNvPr id="202" name="n_4mainValue【橋りょう・トンネル】&#10;有形固定資産減価償却率">
          <a:extLst>
            <a:ext uri="{FF2B5EF4-FFF2-40B4-BE49-F238E27FC236}">
              <a16:creationId xmlns:a16="http://schemas.microsoft.com/office/drawing/2014/main" id="{0A583BD9-025C-4118-9F5B-E7A95695B334}"/>
            </a:ext>
          </a:extLst>
        </xdr:cNvPr>
        <xdr:cNvSpPr txBox="1"/>
      </xdr:nvSpPr>
      <xdr:spPr>
        <a:xfrm>
          <a:off x="848369" y="102486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39C72C01-9D96-4C26-8D58-E5279717A24D}"/>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9702DF0E-015F-48C1-BEF3-636831E253B0}"/>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31241B44-F82E-48C0-8EA5-BD7B1C0A590B}"/>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098BB280-E31F-49E4-A44A-1D33850C8932}"/>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E6FCD588-D054-45AC-B97B-490A2D77614A}"/>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BDBD79E9-5BA9-482D-8627-E2563772E831}"/>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DE006119-6298-4BE1-90CF-A552878EED94}"/>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BE8604A3-98FC-4281-A739-C19993A1C378}"/>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65</xdr:row>
      <xdr:rowOff>143527</xdr:rowOff>
    </xdr:from>
    <xdr:ext cx="248786" cy="259045"/>
    <xdr:sp macro="" textlink="">
      <xdr:nvSpPr>
        <xdr:cNvPr id="211" name="テキスト ボックス 210">
          <a:extLst>
            <a:ext uri="{FF2B5EF4-FFF2-40B4-BE49-F238E27FC236}">
              <a16:creationId xmlns:a16="http://schemas.microsoft.com/office/drawing/2014/main" id="{BECF3490-85C5-4692-B40A-EBA276DC4B77}"/>
            </a:ext>
          </a:extLst>
        </xdr:cNvPr>
        <xdr:cNvSpPr txBox="1"/>
      </xdr:nvSpPr>
      <xdr:spPr>
        <a:xfrm>
          <a:off x="5723389" y="106654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0</xdr:rowOff>
    </xdr:from>
    <xdr:to>
      <xdr:col>59</xdr:col>
      <xdr:colOff>50800</xdr:colOff>
      <xdr:row>64</xdr:row>
      <xdr:rowOff>0</xdr:rowOff>
    </xdr:to>
    <xdr:cxnSp macro="">
      <xdr:nvCxnSpPr>
        <xdr:cNvPr id="212" name="直線コネクタ 211">
          <a:extLst>
            <a:ext uri="{FF2B5EF4-FFF2-40B4-BE49-F238E27FC236}">
              <a16:creationId xmlns:a16="http://schemas.microsoft.com/office/drawing/2014/main" id="{3E3B8010-A12D-40C4-8C74-A114E5D5764D}"/>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63</xdr:row>
      <xdr:rowOff>29227</xdr:rowOff>
    </xdr:from>
    <xdr:ext cx="595419" cy="259045"/>
    <xdr:sp macro="" textlink="">
      <xdr:nvSpPr>
        <xdr:cNvPr id="213" name="テキスト ボックス 212">
          <a:extLst>
            <a:ext uri="{FF2B5EF4-FFF2-40B4-BE49-F238E27FC236}">
              <a16:creationId xmlns:a16="http://schemas.microsoft.com/office/drawing/2014/main" id="{E3E79FB2-07F8-4A50-9B5F-75D3B786491A}"/>
            </a:ext>
          </a:extLst>
        </xdr:cNvPr>
        <xdr:cNvSpPr txBox="1"/>
      </xdr:nvSpPr>
      <xdr:spPr>
        <a:xfrm>
          <a:off x="5421206" y="102273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4" name="直線コネクタ 213">
          <a:extLst>
            <a:ext uri="{FF2B5EF4-FFF2-40B4-BE49-F238E27FC236}">
              <a16:creationId xmlns:a16="http://schemas.microsoft.com/office/drawing/2014/main" id="{C5D5C97B-24AC-4B4F-B1DE-F1233814260E}"/>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86377</xdr:rowOff>
    </xdr:from>
    <xdr:ext cx="595419" cy="259045"/>
    <xdr:sp macro="" textlink="">
      <xdr:nvSpPr>
        <xdr:cNvPr id="215" name="テキスト ボックス 214">
          <a:extLst>
            <a:ext uri="{FF2B5EF4-FFF2-40B4-BE49-F238E27FC236}">
              <a16:creationId xmlns:a16="http://schemas.microsoft.com/office/drawing/2014/main" id="{E59B0215-EAAC-4014-A13F-BC6633196C2C}"/>
            </a:ext>
          </a:extLst>
        </xdr:cNvPr>
        <xdr:cNvSpPr txBox="1"/>
      </xdr:nvSpPr>
      <xdr:spPr>
        <a:xfrm>
          <a:off x="5421206" y="97987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6" name="直線コネクタ 215">
          <a:extLst>
            <a:ext uri="{FF2B5EF4-FFF2-40B4-BE49-F238E27FC236}">
              <a16:creationId xmlns:a16="http://schemas.microsoft.com/office/drawing/2014/main" id="{C143EB90-6924-42F4-A260-7EE1EC91CE43}"/>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143527</xdr:rowOff>
    </xdr:from>
    <xdr:ext cx="595419" cy="259045"/>
    <xdr:sp macro="" textlink="">
      <xdr:nvSpPr>
        <xdr:cNvPr id="217" name="テキスト ボックス 216">
          <a:extLst>
            <a:ext uri="{FF2B5EF4-FFF2-40B4-BE49-F238E27FC236}">
              <a16:creationId xmlns:a16="http://schemas.microsoft.com/office/drawing/2014/main" id="{C1F8C06C-7548-45B4-90A7-F234DCCB446C}"/>
            </a:ext>
          </a:extLst>
        </xdr:cNvPr>
        <xdr:cNvSpPr txBox="1"/>
      </xdr:nvSpPr>
      <xdr:spPr>
        <a:xfrm>
          <a:off x="5421206" y="93700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8" name="直線コネクタ 217">
          <a:extLst>
            <a:ext uri="{FF2B5EF4-FFF2-40B4-BE49-F238E27FC236}">
              <a16:creationId xmlns:a16="http://schemas.microsoft.com/office/drawing/2014/main" id="{88BF656E-D6DD-4D9E-9A52-F0A956AFC506}"/>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29227</xdr:rowOff>
    </xdr:from>
    <xdr:ext cx="595419" cy="259045"/>
    <xdr:sp macro="" textlink="">
      <xdr:nvSpPr>
        <xdr:cNvPr id="219" name="テキスト ボックス 218">
          <a:extLst>
            <a:ext uri="{FF2B5EF4-FFF2-40B4-BE49-F238E27FC236}">
              <a16:creationId xmlns:a16="http://schemas.microsoft.com/office/drawing/2014/main" id="{FFDA339E-7498-453E-8BBA-80BAD36425AD}"/>
            </a:ext>
          </a:extLst>
        </xdr:cNvPr>
        <xdr:cNvSpPr txBox="1"/>
      </xdr:nvSpPr>
      <xdr:spPr>
        <a:xfrm>
          <a:off x="5421206" y="89319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0" name="直線コネクタ 219">
          <a:extLst>
            <a:ext uri="{FF2B5EF4-FFF2-40B4-BE49-F238E27FC236}">
              <a16:creationId xmlns:a16="http://schemas.microsoft.com/office/drawing/2014/main" id="{1A97EC71-1235-42AB-93BD-2371864C25E7}"/>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52</xdr:row>
      <xdr:rowOff>86377</xdr:rowOff>
    </xdr:from>
    <xdr:ext cx="685572" cy="259045"/>
    <xdr:sp macro="" textlink="">
      <xdr:nvSpPr>
        <xdr:cNvPr id="221" name="テキスト ボックス 220">
          <a:extLst>
            <a:ext uri="{FF2B5EF4-FFF2-40B4-BE49-F238E27FC236}">
              <a16:creationId xmlns:a16="http://schemas.microsoft.com/office/drawing/2014/main" id="{F62A1AF4-A566-4E83-8422-C1BBD3D1457D}"/>
            </a:ext>
          </a:extLst>
        </xdr:cNvPr>
        <xdr:cNvSpPr txBox="1"/>
      </xdr:nvSpPr>
      <xdr:spPr>
        <a:xfrm>
          <a:off x="5324703" y="8503302"/>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2" name="【橋りょう・トンネル】&#10;一人当たり有形固定資産（償却資産）額グラフ枠">
          <a:extLst>
            <a:ext uri="{FF2B5EF4-FFF2-40B4-BE49-F238E27FC236}">
              <a16:creationId xmlns:a16="http://schemas.microsoft.com/office/drawing/2014/main" id="{DE82E1F6-810E-4B3F-AEE0-3D3432F1109C}"/>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58</xdr:row>
      <xdr:rowOff>130844</xdr:rowOff>
    </xdr:from>
    <xdr:to>
      <xdr:col>54</xdr:col>
      <xdr:colOff>189865</xdr:colOff>
      <xdr:row>62</xdr:row>
      <xdr:rowOff>81573</xdr:rowOff>
    </xdr:to>
    <xdr:cxnSp macro="">
      <xdr:nvCxnSpPr>
        <xdr:cNvPr id="223" name="直線コネクタ 222">
          <a:extLst>
            <a:ext uri="{FF2B5EF4-FFF2-40B4-BE49-F238E27FC236}">
              <a16:creationId xmlns:a16="http://schemas.microsoft.com/office/drawing/2014/main" id="{CBF1F520-4AD8-4CB6-9262-B9A473ACCA9E}"/>
            </a:ext>
          </a:extLst>
        </xdr:cNvPr>
        <xdr:cNvCxnSpPr/>
      </xdr:nvCxnSpPr>
      <xdr:spPr>
        <a:xfrm flipV="1">
          <a:off x="9427845" y="9522494"/>
          <a:ext cx="1270" cy="6016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62</xdr:row>
      <xdr:rowOff>85400</xdr:rowOff>
    </xdr:from>
    <xdr:ext cx="599010" cy="259045"/>
    <xdr:sp macro="" textlink="">
      <xdr:nvSpPr>
        <xdr:cNvPr id="224" name="【橋りょう・トンネル】&#10;一人当たり有形固定資産（償却資産）額最小値テキスト">
          <a:extLst>
            <a:ext uri="{FF2B5EF4-FFF2-40B4-BE49-F238E27FC236}">
              <a16:creationId xmlns:a16="http://schemas.microsoft.com/office/drawing/2014/main" id="{A24F5285-9795-412F-9DBD-7DF5231CE846}"/>
            </a:ext>
          </a:extLst>
        </xdr:cNvPr>
        <xdr:cNvSpPr txBox="1"/>
      </xdr:nvSpPr>
      <xdr:spPr>
        <a:xfrm>
          <a:off x="9477375" y="101279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314,316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62</xdr:row>
      <xdr:rowOff>81573</xdr:rowOff>
    </xdr:from>
    <xdr:to>
      <xdr:col>55</xdr:col>
      <xdr:colOff>88900</xdr:colOff>
      <xdr:row>62</xdr:row>
      <xdr:rowOff>81573</xdr:rowOff>
    </xdr:to>
    <xdr:cxnSp macro="">
      <xdr:nvCxnSpPr>
        <xdr:cNvPr id="225" name="直線コネクタ 224">
          <a:extLst>
            <a:ext uri="{FF2B5EF4-FFF2-40B4-BE49-F238E27FC236}">
              <a16:creationId xmlns:a16="http://schemas.microsoft.com/office/drawing/2014/main" id="{FAF4C026-B29D-4329-9FCE-2F4DD71AE96F}"/>
            </a:ext>
          </a:extLst>
        </xdr:cNvPr>
        <xdr:cNvCxnSpPr/>
      </xdr:nvCxnSpPr>
      <xdr:spPr>
        <a:xfrm>
          <a:off x="9363075" y="1012409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77521</xdr:rowOff>
    </xdr:from>
    <xdr:ext cx="599010" cy="259045"/>
    <xdr:sp macro="" textlink="">
      <xdr:nvSpPr>
        <xdr:cNvPr id="226" name="【橋りょう・トンネル】&#10;一人当たり有形固定資産（償却資産）額最大値テキスト">
          <a:extLst>
            <a:ext uri="{FF2B5EF4-FFF2-40B4-BE49-F238E27FC236}">
              <a16:creationId xmlns:a16="http://schemas.microsoft.com/office/drawing/2014/main" id="{AD3A2B28-ACBE-4ACC-A5EC-4AE22BBE3A90}"/>
            </a:ext>
          </a:extLst>
        </xdr:cNvPr>
        <xdr:cNvSpPr txBox="1"/>
      </xdr:nvSpPr>
      <xdr:spPr>
        <a:xfrm>
          <a:off x="9477375" y="93072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592,763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130844</xdr:rowOff>
    </xdr:from>
    <xdr:to>
      <xdr:col>55</xdr:col>
      <xdr:colOff>88900</xdr:colOff>
      <xdr:row>58</xdr:row>
      <xdr:rowOff>130844</xdr:rowOff>
    </xdr:to>
    <xdr:cxnSp macro="">
      <xdr:nvCxnSpPr>
        <xdr:cNvPr id="227" name="直線コネクタ 226">
          <a:extLst>
            <a:ext uri="{FF2B5EF4-FFF2-40B4-BE49-F238E27FC236}">
              <a16:creationId xmlns:a16="http://schemas.microsoft.com/office/drawing/2014/main" id="{9F36D8CE-27AB-4C78-AF75-FBBB79B57DE1}"/>
            </a:ext>
          </a:extLst>
        </xdr:cNvPr>
        <xdr:cNvCxnSpPr/>
      </xdr:nvCxnSpPr>
      <xdr:spPr>
        <a:xfrm>
          <a:off x="9363075" y="952249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55872</xdr:rowOff>
    </xdr:from>
    <xdr:ext cx="599010" cy="259045"/>
    <xdr:sp macro="" textlink="">
      <xdr:nvSpPr>
        <xdr:cNvPr id="228" name="【橋りょう・トンネル】&#10;一人当たり有形固定資産（償却資産）額平均値テキスト">
          <a:extLst>
            <a:ext uri="{FF2B5EF4-FFF2-40B4-BE49-F238E27FC236}">
              <a16:creationId xmlns:a16="http://schemas.microsoft.com/office/drawing/2014/main" id="{8836BE8C-1481-4AC5-85DE-95B88C06B60E}"/>
            </a:ext>
          </a:extLst>
        </xdr:cNvPr>
        <xdr:cNvSpPr txBox="1"/>
      </xdr:nvSpPr>
      <xdr:spPr>
        <a:xfrm>
          <a:off x="9477375" y="977137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443,900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77445</xdr:rowOff>
    </xdr:from>
    <xdr:to>
      <xdr:col>55</xdr:col>
      <xdr:colOff>50800</xdr:colOff>
      <xdr:row>61</xdr:row>
      <xdr:rowOff>7595</xdr:rowOff>
    </xdr:to>
    <xdr:sp macro="" textlink="">
      <xdr:nvSpPr>
        <xdr:cNvPr id="229" name="フローチャート: 判断 228">
          <a:extLst>
            <a:ext uri="{FF2B5EF4-FFF2-40B4-BE49-F238E27FC236}">
              <a16:creationId xmlns:a16="http://schemas.microsoft.com/office/drawing/2014/main" id="{D61A8EF0-A559-4C95-AD9A-C676E6ABC4FE}"/>
            </a:ext>
          </a:extLst>
        </xdr:cNvPr>
        <xdr:cNvSpPr/>
      </xdr:nvSpPr>
      <xdr:spPr>
        <a:xfrm>
          <a:off x="9401175" y="979294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105667</xdr:rowOff>
    </xdr:from>
    <xdr:to>
      <xdr:col>50</xdr:col>
      <xdr:colOff>165100</xdr:colOff>
      <xdr:row>61</xdr:row>
      <xdr:rowOff>35817</xdr:rowOff>
    </xdr:to>
    <xdr:sp macro="" textlink="">
      <xdr:nvSpPr>
        <xdr:cNvPr id="230" name="フローチャート: 判断 229">
          <a:extLst>
            <a:ext uri="{FF2B5EF4-FFF2-40B4-BE49-F238E27FC236}">
              <a16:creationId xmlns:a16="http://schemas.microsoft.com/office/drawing/2014/main" id="{B2F010A5-501B-437E-B9BD-E1890BE34E1A}"/>
            </a:ext>
          </a:extLst>
        </xdr:cNvPr>
        <xdr:cNvSpPr/>
      </xdr:nvSpPr>
      <xdr:spPr>
        <a:xfrm>
          <a:off x="8639175" y="981799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126609</xdr:rowOff>
    </xdr:from>
    <xdr:to>
      <xdr:col>46</xdr:col>
      <xdr:colOff>38100</xdr:colOff>
      <xdr:row>61</xdr:row>
      <xdr:rowOff>56759</xdr:rowOff>
    </xdr:to>
    <xdr:sp macro="" textlink="">
      <xdr:nvSpPr>
        <xdr:cNvPr id="231" name="フローチャート: 判断 230">
          <a:extLst>
            <a:ext uri="{FF2B5EF4-FFF2-40B4-BE49-F238E27FC236}">
              <a16:creationId xmlns:a16="http://schemas.microsoft.com/office/drawing/2014/main" id="{B78A3B9D-6D42-4350-B794-E8FC9DCEBCBF}"/>
            </a:ext>
          </a:extLst>
        </xdr:cNvPr>
        <xdr:cNvSpPr/>
      </xdr:nvSpPr>
      <xdr:spPr>
        <a:xfrm>
          <a:off x="7839075" y="983893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143062</xdr:rowOff>
    </xdr:from>
    <xdr:to>
      <xdr:col>41</xdr:col>
      <xdr:colOff>101600</xdr:colOff>
      <xdr:row>61</xdr:row>
      <xdr:rowOff>73212</xdr:rowOff>
    </xdr:to>
    <xdr:sp macro="" textlink="">
      <xdr:nvSpPr>
        <xdr:cNvPr id="232" name="フローチャート: 判断 231">
          <a:extLst>
            <a:ext uri="{FF2B5EF4-FFF2-40B4-BE49-F238E27FC236}">
              <a16:creationId xmlns:a16="http://schemas.microsoft.com/office/drawing/2014/main" id="{B067E493-5EB5-4ADE-8F3B-5F84BDC76745}"/>
            </a:ext>
          </a:extLst>
        </xdr:cNvPr>
        <xdr:cNvSpPr/>
      </xdr:nvSpPr>
      <xdr:spPr>
        <a:xfrm>
          <a:off x="7029450" y="985538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54</xdr:row>
      <xdr:rowOff>169737</xdr:rowOff>
    </xdr:from>
    <xdr:to>
      <xdr:col>36</xdr:col>
      <xdr:colOff>165100</xdr:colOff>
      <xdr:row>55</xdr:row>
      <xdr:rowOff>99887</xdr:rowOff>
    </xdr:to>
    <xdr:sp macro="" textlink="">
      <xdr:nvSpPr>
        <xdr:cNvPr id="233" name="フローチャート: 判断 232">
          <a:extLst>
            <a:ext uri="{FF2B5EF4-FFF2-40B4-BE49-F238E27FC236}">
              <a16:creationId xmlns:a16="http://schemas.microsoft.com/office/drawing/2014/main" id="{6FB07ED6-06A9-474E-B778-F2954311AE4F}"/>
            </a:ext>
          </a:extLst>
        </xdr:cNvPr>
        <xdr:cNvSpPr/>
      </xdr:nvSpPr>
      <xdr:spPr>
        <a:xfrm>
          <a:off x="6238875" y="890416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50F3ECF0-823F-4C68-B28E-5E03CB06677E}"/>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9C8AD638-15C3-474F-81B2-660FE910055E}"/>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1637A4ED-8145-4992-A0E4-DBB10C44A251}"/>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D70638E6-8AC0-489D-9D69-C58D4CE4AF42}"/>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16E434BE-0FCB-4D1D-B4D1-AD57169B42DF}"/>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58</xdr:row>
      <xdr:rowOff>80044</xdr:rowOff>
    </xdr:from>
    <xdr:to>
      <xdr:col>55</xdr:col>
      <xdr:colOff>50800</xdr:colOff>
      <xdr:row>59</xdr:row>
      <xdr:rowOff>10194</xdr:rowOff>
    </xdr:to>
    <xdr:sp macro="" textlink="">
      <xdr:nvSpPr>
        <xdr:cNvPr id="239" name="楕円 238">
          <a:extLst>
            <a:ext uri="{FF2B5EF4-FFF2-40B4-BE49-F238E27FC236}">
              <a16:creationId xmlns:a16="http://schemas.microsoft.com/office/drawing/2014/main" id="{F6B9EB0F-ADEF-4577-8F35-9D4846680B55}"/>
            </a:ext>
          </a:extLst>
        </xdr:cNvPr>
        <xdr:cNvSpPr/>
      </xdr:nvSpPr>
      <xdr:spPr>
        <a:xfrm>
          <a:off x="9401175" y="9474869"/>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58</xdr:row>
      <xdr:rowOff>33071</xdr:rowOff>
    </xdr:from>
    <xdr:ext cx="599010" cy="259045"/>
    <xdr:sp macro="" textlink="">
      <xdr:nvSpPr>
        <xdr:cNvPr id="240" name="【橋りょう・トンネル】&#10;一人当たり有形固定資産（償却資産）額該当値テキスト">
          <a:extLst>
            <a:ext uri="{FF2B5EF4-FFF2-40B4-BE49-F238E27FC236}">
              <a16:creationId xmlns:a16="http://schemas.microsoft.com/office/drawing/2014/main" id="{74C3B15A-D989-4E9A-9140-958C1D1B0C71}"/>
            </a:ext>
          </a:extLst>
        </xdr:cNvPr>
        <xdr:cNvSpPr txBox="1"/>
      </xdr:nvSpPr>
      <xdr:spPr>
        <a:xfrm>
          <a:off x="9477375" y="94215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592,763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58</xdr:row>
      <xdr:rowOff>106794</xdr:rowOff>
    </xdr:from>
    <xdr:to>
      <xdr:col>50</xdr:col>
      <xdr:colOff>165100</xdr:colOff>
      <xdr:row>59</xdr:row>
      <xdr:rowOff>36944</xdr:rowOff>
    </xdr:to>
    <xdr:sp macro="" textlink="">
      <xdr:nvSpPr>
        <xdr:cNvPr id="241" name="楕円 240">
          <a:extLst>
            <a:ext uri="{FF2B5EF4-FFF2-40B4-BE49-F238E27FC236}">
              <a16:creationId xmlns:a16="http://schemas.microsoft.com/office/drawing/2014/main" id="{DA152462-C3B9-4F5F-BDC6-9A1944B3EE6D}"/>
            </a:ext>
          </a:extLst>
        </xdr:cNvPr>
        <xdr:cNvSpPr/>
      </xdr:nvSpPr>
      <xdr:spPr>
        <a:xfrm>
          <a:off x="8639175" y="949526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58</xdr:row>
      <xdr:rowOff>130844</xdr:rowOff>
    </xdr:from>
    <xdr:to>
      <xdr:col>55</xdr:col>
      <xdr:colOff>0</xdr:colOff>
      <xdr:row>58</xdr:row>
      <xdr:rowOff>157594</xdr:rowOff>
    </xdr:to>
    <xdr:cxnSp macro="">
      <xdr:nvCxnSpPr>
        <xdr:cNvPr id="242" name="直線コネクタ 241">
          <a:extLst>
            <a:ext uri="{FF2B5EF4-FFF2-40B4-BE49-F238E27FC236}">
              <a16:creationId xmlns:a16="http://schemas.microsoft.com/office/drawing/2014/main" id="{595164CC-ECA0-4A63-B8CE-3FDF3A4E5812}"/>
            </a:ext>
          </a:extLst>
        </xdr:cNvPr>
        <xdr:cNvCxnSpPr/>
      </xdr:nvCxnSpPr>
      <xdr:spPr>
        <a:xfrm flipV="1">
          <a:off x="8686800" y="9522494"/>
          <a:ext cx="742950" cy="29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137427</xdr:rowOff>
    </xdr:from>
    <xdr:to>
      <xdr:col>46</xdr:col>
      <xdr:colOff>38100</xdr:colOff>
      <xdr:row>59</xdr:row>
      <xdr:rowOff>67577</xdr:rowOff>
    </xdr:to>
    <xdr:sp macro="" textlink="">
      <xdr:nvSpPr>
        <xdr:cNvPr id="243" name="楕円 242">
          <a:extLst>
            <a:ext uri="{FF2B5EF4-FFF2-40B4-BE49-F238E27FC236}">
              <a16:creationId xmlns:a16="http://schemas.microsoft.com/office/drawing/2014/main" id="{0A001489-91F7-4F39-AF2D-43C1CE0F2EE6}"/>
            </a:ext>
          </a:extLst>
        </xdr:cNvPr>
        <xdr:cNvSpPr/>
      </xdr:nvSpPr>
      <xdr:spPr>
        <a:xfrm>
          <a:off x="7839075" y="953225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157594</xdr:rowOff>
    </xdr:from>
    <xdr:to>
      <xdr:col>50</xdr:col>
      <xdr:colOff>114300</xdr:colOff>
      <xdr:row>59</xdr:row>
      <xdr:rowOff>16777</xdr:rowOff>
    </xdr:to>
    <xdr:cxnSp macro="">
      <xdr:nvCxnSpPr>
        <xdr:cNvPr id="244" name="直線コネクタ 243">
          <a:extLst>
            <a:ext uri="{FF2B5EF4-FFF2-40B4-BE49-F238E27FC236}">
              <a16:creationId xmlns:a16="http://schemas.microsoft.com/office/drawing/2014/main" id="{146133F8-ED10-49B9-A37F-928BA5AE83D1}"/>
            </a:ext>
          </a:extLst>
        </xdr:cNvPr>
        <xdr:cNvCxnSpPr/>
      </xdr:nvCxnSpPr>
      <xdr:spPr>
        <a:xfrm flipV="1">
          <a:off x="7886700" y="9552419"/>
          <a:ext cx="800100" cy="17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161848</xdr:rowOff>
    </xdr:from>
    <xdr:to>
      <xdr:col>41</xdr:col>
      <xdr:colOff>101600</xdr:colOff>
      <xdr:row>59</xdr:row>
      <xdr:rowOff>91998</xdr:rowOff>
    </xdr:to>
    <xdr:sp macro="" textlink="">
      <xdr:nvSpPr>
        <xdr:cNvPr id="245" name="楕円 244">
          <a:extLst>
            <a:ext uri="{FF2B5EF4-FFF2-40B4-BE49-F238E27FC236}">
              <a16:creationId xmlns:a16="http://schemas.microsoft.com/office/drawing/2014/main" id="{D19774E9-8CA0-471C-AC05-FCDFD0271395}"/>
            </a:ext>
          </a:extLst>
        </xdr:cNvPr>
        <xdr:cNvSpPr/>
      </xdr:nvSpPr>
      <xdr:spPr>
        <a:xfrm>
          <a:off x="7029450" y="955667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59</xdr:row>
      <xdr:rowOff>16777</xdr:rowOff>
    </xdr:from>
    <xdr:to>
      <xdr:col>45</xdr:col>
      <xdr:colOff>177800</xdr:colOff>
      <xdr:row>59</xdr:row>
      <xdr:rowOff>41198</xdr:rowOff>
    </xdr:to>
    <xdr:cxnSp macro="">
      <xdr:nvCxnSpPr>
        <xdr:cNvPr id="246" name="直線コネクタ 245">
          <a:extLst>
            <a:ext uri="{FF2B5EF4-FFF2-40B4-BE49-F238E27FC236}">
              <a16:creationId xmlns:a16="http://schemas.microsoft.com/office/drawing/2014/main" id="{B85504CD-CDEB-4328-A402-ECABD483B40D}"/>
            </a:ext>
          </a:extLst>
        </xdr:cNvPr>
        <xdr:cNvCxnSpPr/>
      </xdr:nvCxnSpPr>
      <xdr:spPr>
        <a:xfrm flipV="1">
          <a:off x="7077075" y="9570352"/>
          <a:ext cx="809625" cy="244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58</xdr:row>
      <xdr:rowOff>170615</xdr:rowOff>
    </xdr:from>
    <xdr:to>
      <xdr:col>36</xdr:col>
      <xdr:colOff>165100</xdr:colOff>
      <xdr:row>59</xdr:row>
      <xdr:rowOff>100765</xdr:rowOff>
    </xdr:to>
    <xdr:sp macro="" textlink="">
      <xdr:nvSpPr>
        <xdr:cNvPr id="247" name="楕円 246">
          <a:extLst>
            <a:ext uri="{FF2B5EF4-FFF2-40B4-BE49-F238E27FC236}">
              <a16:creationId xmlns:a16="http://schemas.microsoft.com/office/drawing/2014/main" id="{7BCB98B6-0A3D-427B-A5C5-D369CFF368A1}"/>
            </a:ext>
          </a:extLst>
        </xdr:cNvPr>
        <xdr:cNvSpPr/>
      </xdr:nvSpPr>
      <xdr:spPr>
        <a:xfrm>
          <a:off x="6238875" y="955274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59</xdr:row>
      <xdr:rowOff>41198</xdr:rowOff>
    </xdr:from>
    <xdr:to>
      <xdr:col>41</xdr:col>
      <xdr:colOff>50800</xdr:colOff>
      <xdr:row>59</xdr:row>
      <xdr:rowOff>49965</xdr:rowOff>
    </xdr:to>
    <xdr:cxnSp macro="">
      <xdr:nvCxnSpPr>
        <xdr:cNvPr id="248" name="直線コネクタ 247">
          <a:extLst>
            <a:ext uri="{FF2B5EF4-FFF2-40B4-BE49-F238E27FC236}">
              <a16:creationId xmlns:a16="http://schemas.microsoft.com/office/drawing/2014/main" id="{6FFBA88A-5AEB-4C89-9597-6D0F6A5C5AFE}"/>
            </a:ext>
          </a:extLst>
        </xdr:cNvPr>
        <xdr:cNvCxnSpPr/>
      </xdr:nvCxnSpPr>
      <xdr:spPr>
        <a:xfrm flipV="1">
          <a:off x="6286500" y="9594773"/>
          <a:ext cx="790575" cy="5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61</xdr:row>
      <xdr:rowOff>26944</xdr:rowOff>
    </xdr:from>
    <xdr:ext cx="599010" cy="259045"/>
    <xdr:sp macro="" textlink="">
      <xdr:nvSpPr>
        <xdr:cNvPr id="249" name="n_1aveValue【橋りょう・トンネル】&#10;一人当たり有形固定資産（償却資産）額">
          <a:extLst>
            <a:ext uri="{FF2B5EF4-FFF2-40B4-BE49-F238E27FC236}">
              <a16:creationId xmlns:a16="http://schemas.microsoft.com/office/drawing/2014/main" id="{C7C44191-1FAD-4819-AF35-01A7635C80F5}"/>
            </a:ext>
          </a:extLst>
        </xdr:cNvPr>
        <xdr:cNvSpPr txBox="1"/>
      </xdr:nvSpPr>
      <xdr:spPr>
        <a:xfrm>
          <a:off x="8399995" y="99075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431,554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47886</xdr:rowOff>
    </xdr:from>
    <xdr:ext cx="599010" cy="259045"/>
    <xdr:sp macro="" textlink="">
      <xdr:nvSpPr>
        <xdr:cNvPr id="250" name="n_2aveValue【橋りょう・トンネル】&#10;一人当たり有形固定資産（償却資産）額">
          <a:extLst>
            <a:ext uri="{FF2B5EF4-FFF2-40B4-BE49-F238E27FC236}">
              <a16:creationId xmlns:a16="http://schemas.microsoft.com/office/drawing/2014/main" id="{79A7FC6D-7476-4D72-97C2-F811C7EF3850}"/>
            </a:ext>
          </a:extLst>
        </xdr:cNvPr>
        <xdr:cNvSpPr txBox="1"/>
      </xdr:nvSpPr>
      <xdr:spPr>
        <a:xfrm>
          <a:off x="7609420" y="99221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422,393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64339</xdr:rowOff>
    </xdr:from>
    <xdr:ext cx="599010" cy="259045"/>
    <xdr:sp macro="" textlink="">
      <xdr:nvSpPr>
        <xdr:cNvPr id="251" name="n_3aveValue【橋りょう・トンネル】&#10;一人当たり有形固定資産（償却資産）額">
          <a:extLst>
            <a:ext uri="{FF2B5EF4-FFF2-40B4-BE49-F238E27FC236}">
              <a16:creationId xmlns:a16="http://schemas.microsoft.com/office/drawing/2014/main" id="{E9949477-6C07-4DDE-A013-5622E703B57F}"/>
            </a:ext>
          </a:extLst>
        </xdr:cNvPr>
        <xdr:cNvSpPr txBox="1"/>
      </xdr:nvSpPr>
      <xdr:spPr>
        <a:xfrm>
          <a:off x="6818845" y="99449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415,196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53</xdr:row>
      <xdr:rowOff>116414</xdr:rowOff>
    </xdr:from>
    <xdr:ext cx="599010" cy="259045"/>
    <xdr:sp macro="" textlink="">
      <xdr:nvSpPr>
        <xdr:cNvPr id="252" name="n_4aveValue【橋りょう・トンネル】&#10;一人当たり有形固定資産（償却資産）額">
          <a:extLst>
            <a:ext uri="{FF2B5EF4-FFF2-40B4-BE49-F238E27FC236}">
              <a16:creationId xmlns:a16="http://schemas.microsoft.com/office/drawing/2014/main" id="{D8BE5CCD-EA15-493A-9D71-2EF78A476A60}"/>
            </a:ext>
          </a:extLst>
        </xdr:cNvPr>
        <xdr:cNvSpPr txBox="1"/>
      </xdr:nvSpPr>
      <xdr:spPr>
        <a:xfrm>
          <a:off x="6009220" y="86984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853,527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57</xdr:row>
      <xdr:rowOff>53471</xdr:rowOff>
    </xdr:from>
    <xdr:ext cx="599010" cy="259045"/>
    <xdr:sp macro="" textlink="">
      <xdr:nvSpPr>
        <xdr:cNvPr id="253" name="n_1mainValue【橋りょう・トンネル】&#10;一人当たり有形固定資産（償却資産）額">
          <a:extLst>
            <a:ext uri="{FF2B5EF4-FFF2-40B4-BE49-F238E27FC236}">
              <a16:creationId xmlns:a16="http://schemas.microsoft.com/office/drawing/2014/main" id="{C5C01134-FF79-444F-82FE-4E94576804AE}"/>
            </a:ext>
          </a:extLst>
        </xdr:cNvPr>
        <xdr:cNvSpPr txBox="1"/>
      </xdr:nvSpPr>
      <xdr:spPr>
        <a:xfrm>
          <a:off x="8399995" y="92800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581,061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57</xdr:row>
      <xdr:rowOff>84104</xdr:rowOff>
    </xdr:from>
    <xdr:ext cx="599010" cy="259045"/>
    <xdr:sp macro="" textlink="">
      <xdr:nvSpPr>
        <xdr:cNvPr id="254" name="n_2mainValue【橋りょう・トンネル】&#10;一人当たり有形固定資産（償却資産）額">
          <a:extLst>
            <a:ext uri="{FF2B5EF4-FFF2-40B4-BE49-F238E27FC236}">
              <a16:creationId xmlns:a16="http://schemas.microsoft.com/office/drawing/2014/main" id="{55DC8733-64DC-4A10-BADD-0AFEA012BF9D}"/>
            </a:ext>
          </a:extLst>
        </xdr:cNvPr>
        <xdr:cNvSpPr txBox="1"/>
      </xdr:nvSpPr>
      <xdr:spPr>
        <a:xfrm>
          <a:off x="7609420" y="931700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57</xdr:row>
      <xdr:rowOff>108525</xdr:rowOff>
    </xdr:from>
    <xdr:ext cx="599010" cy="259045"/>
    <xdr:sp macro="" textlink="">
      <xdr:nvSpPr>
        <xdr:cNvPr id="255" name="n_3mainValue【橋りょう・トンネル】&#10;一人当たり有形固定資産（償却資産）額">
          <a:extLst>
            <a:ext uri="{FF2B5EF4-FFF2-40B4-BE49-F238E27FC236}">
              <a16:creationId xmlns:a16="http://schemas.microsoft.com/office/drawing/2014/main" id="{9B2482AF-7CCD-4F3F-A376-CE3826F34E3F}"/>
            </a:ext>
          </a:extLst>
        </xdr:cNvPr>
        <xdr:cNvSpPr txBox="1"/>
      </xdr:nvSpPr>
      <xdr:spPr>
        <a:xfrm>
          <a:off x="6818845" y="933507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556,978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59</xdr:row>
      <xdr:rowOff>91892</xdr:rowOff>
    </xdr:from>
    <xdr:ext cx="599010" cy="259045"/>
    <xdr:sp macro="" textlink="">
      <xdr:nvSpPr>
        <xdr:cNvPr id="256" name="n_4mainValue【橋りょう・トンネル】&#10;一人当たり有形固定資産（償却資産）額">
          <a:extLst>
            <a:ext uri="{FF2B5EF4-FFF2-40B4-BE49-F238E27FC236}">
              <a16:creationId xmlns:a16="http://schemas.microsoft.com/office/drawing/2014/main" id="{73276B27-3D30-480D-9D97-F02100A00F32}"/>
            </a:ext>
          </a:extLst>
        </xdr:cNvPr>
        <xdr:cNvSpPr txBox="1"/>
      </xdr:nvSpPr>
      <xdr:spPr>
        <a:xfrm>
          <a:off x="6009220" y="96422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7" name="正方形/長方形 256">
          <a:extLst>
            <a:ext uri="{FF2B5EF4-FFF2-40B4-BE49-F238E27FC236}">
              <a16:creationId xmlns:a16="http://schemas.microsoft.com/office/drawing/2014/main" id="{D206F923-B10F-49D3-B1F9-F9DC752B7E19}"/>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8" name="正方形/長方形 257">
          <a:extLst>
            <a:ext uri="{FF2B5EF4-FFF2-40B4-BE49-F238E27FC236}">
              <a16:creationId xmlns:a16="http://schemas.microsoft.com/office/drawing/2014/main" id="{17B17423-FBB7-475E-A617-F34F616C6EB9}"/>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9" name="正方形/長方形 258">
          <a:extLst>
            <a:ext uri="{FF2B5EF4-FFF2-40B4-BE49-F238E27FC236}">
              <a16:creationId xmlns:a16="http://schemas.microsoft.com/office/drawing/2014/main" id="{E7D7588A-A390-4803-96EF-1EB19EB484F2}"/>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0" name="正方形/長方形 259">
          <a:extLst>
            <a:ext uri="{FF2B5EF4-FFF2-40B4-BE49-F238E27FC236}">
              <a16:creationId xmlns:a16="http://schemas.microsoft.com/office/drawing/2014/main" id="{09667C67-CBC7-4ECC-A8D3-0E15AED874CF}"/>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1" name="正方形/長方形 260">
          <a:extLst>
            <a:ext uri="{FF2B5EF4-FFF2-40B4-BE49-F238E27FC236}">
              <a16:creationId xmlns:a16="http://schemas.microsoft.com/office/drawing/2014/main" id="{96DBB60E-6DAA-45A6-9227-EFA9D3AF992E}"/>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2" name="正方形/長方形 261">
          <a:extLst>
            <a:ext uri="{FF2B5EF4-FFF2-40B4-BE49-F238E27FC236}">
              <a16:creationId xmlns:a16="http://schemas.microsoft.com/office/drawing/2014/main" id="{207069B7-9E60-4CF2-ABF5-08C6AB601EA5}"/>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3" name="テキスト ボックス 262">
          <a:extLst>
            <a:ext uri="{FF2B5EF4-FFF2-40B4-BE49-F238E27FC236}">
              <a16:creationId xmlns:a16="http://schemas.microsoft.com/office/drawing/2014/main" id="{99A5CE2C-6A7A-4911-8D07-5C810D650832}"/>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4" name="直線コネクタ 263">
          <a:extLst>
            <a:ext uri="{FF2B5EF4-FFF2-40B4-BE49-F238E27FC236}">
              <a16:creationId xmlns:a16="http://schemas.microsoft.com/office/drawing/2014/main" id="{A8A032CA-44E6-472B-87AE-15019552D64E}"/>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5" name="テキスト ボックス 264">
          <a:extLst>
            <a:ext uri="{FF2B5EF4-FFF2-40B4-BE49-F238E27FC236}">
              <a16:creationId xmlns:a16="http://schemas.microsoft.com/office/drawing/2014/main" id="{DCD84309-47E1-4AE3-AC7B-469A5EB69E9F}"/>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6" name="直線コネクタ 265">
          <a:extLst>
            <a:ext uri="{FF2B5EF4-FFF2-40B4-BE49-F238E27FC236}">
              <a16:creationId xmlns:a16="http://schemas.microsoft.com/office/drawing/2014/main" id="{7246437E-1B35-4A74-9268-006BDC9A2071}"/>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7" name="テキスト ボックス 266">
          <a:extLst>
            <a:ext uri="{FF2B5EF4-FFF2-40B4-BE49-F238E27FC236}">
              <a16:creationId xmlns:a16="http://schemas.microsoft.com/office/drawing/2014/main" id="{C145F44A-00CD-4B1D-BDF9-260F38E1F7CE}"/>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8" name="直線コネクタ 267">
          <a:extLst>
            <a:ext uri="{FF2B5EF4-FFF2-40B4-BE49-F238E27FC236}">
              <a16:creationId xmlns:a16="http://schemas.microsoft.com/office/drawing/2014/main" id="{7E077C4E-AA09-4D16-BE49-9120E496F951}"/>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9" name="テキスト ボックス 268">
          <a:extLst>
            <a:ext uri="{FF2B5EF4-FFF2-40B4-BE49-F238E27FC236}">
              <a16:creationId xmlns:a16="http://schemas.microsoft.com/office/drawing/2014/main" id="{35DF13BC-07C1-4F18-8A5A-214EE39324E8}"/>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70" name="直線コネクタ 269">
          <a:extLst>
            <a:ext uri="{FF2B5EF4-FFF2-40B4-BE49-F238E27FC236}">
              <a16:creationId xmlns:a16="http://schemas.microsoft.com/office/drawing/2014/main" id="{0396DC0F-DA9F-4F43-A534-89C5BEB81990}"/>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71" name="テキスト ボックス 270">
          <a:extLst>
            <a:ext uri="{FF2B5EF4-FFF2-40B4-BE49-F238E27FC236}">
              <a16:creationId xmlns:a16="http://schemas.microsoft.com/office/drawing/2014/main" id="{6C53D486-28CF-48A7-BDCA-E4AFED4F829B}"/>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72" name="直線コネクタ 271">
          <a:extLst>
            <a:ext uri="{FF2B5EF4-FFF2-40B4-BE49-F238E27FC236}">
              <a16:creationId xmlns:a16="http://schemas.microsoft.com/office/drawing/2014/main" id="{97A8D052-92FB-48C4-980E-6300D9AE295D}"/>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73" name="テキスト ボックス 272">
          <a:extLst>
            <a:ext uri="{FF2B5EF4-FFF2-40B4-BE49-F238E27FC236}">
              <a16:creationId xmlns:a16="http://schemas.microsoft.com/office/drawing/2014/main" id="{FD796CD1-CA4C-45EE-8540-FC497B3DBAFC}"/>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74" name="直線コネクタ 273">
          <a:extLst>
            <a:ext uri="{FF2B5EF4-FFF2-40B4-BE49-F238E27FC236}">
              <a16:creationId xmlns:a16="http://schemas.microsoft.com/office/drawing/2014/main" id="{F79E868E-200E-47BE-8F46-15A444B6AD85}"/>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75" name="テキスト ボックス 274">
          <a:extLst>
            <a:ext uri="{FF2B5EF4-FFF2-40B4-BE49-F238E27FC236}">
              <a16:creationId xmlns:a16="http://schemas.microsoft.com/office/drawing/2014/main" id="{D16AE0A1-0097-4F39-BFDA-9F5AC3AB323E}"/>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6" name="直線コネクタ 275">
          <a:extLst>
            <a:ext uri="{FF2B5EF4-FFF2-40B4-BE49-F238E27FC236}">
              <a16:creationId xmlns:a16="http://schemas.microsoft.com/office/drawing/2014/main" id="{BC35098D-4260-444F-AAEB-7347EDA8D83E}"/>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7" name="テキスト ボックス 276">
          <a:extLst>
            <a:ext uri="{FF2B5EF4-FFF2-40B4-BE49-F238E27FC236}">
              <a16:creationId xmlns:a16="http://schemas.microsoft.com/office/drawing/2014/main" id="{009213AF-5D69-4620-AB71-AE4D4518F18C}"/>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DAF69F2E-2FC9-4D42-85F9-45BBFF3B9737}"/>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a:extLst>
            <a:ext uri="{FF2B5EF4-FFF2-40B4-BE49-F238E27FC236}">
              <a16:creationId xmlns:a16="http://schemas.microsoft.com/office/drawing/2014/main" id="{3312C11E-2CBC-40F3-A3BD-3A942C058DE6}"/>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公営住宅】&#10;有形固定資産減価償却率グラフ枠">
          <a:extLst>
            <a:ext uri="{FF2B5EF4-FFF2-40B4-BE49-F238E27FC236}">
              <a16:creationId xmlns:a16="http://schemas.microsoft.com/office/drawing/2014/main" id="{EFCD4AD7-DDF7-46D9-9794-2EE3188D8DBA}"/>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80</xdr:row>
      <xdr:rowOff>54429</xdr:rowOff>
    </xdr:from>
    <xdr:to>
      <xdr:col>24</xdr:col>
      <xdr:colOff>62865</xdr:colOff>
      <xdr:row>86</xdr:row>
      <xdr:rowOff>54429</xdr:rowOff>
    </xdr:to>
    <xdr:cxnSp macro="">
      <xdr:nvCxnSpPr>
        <xdr:cNvPr id="281" name="直線コネクタ 280">
          <a:extLst>
            <a:ext uri="{FF2B5EF4-FFF2-40B4-BE49-F238E27FC236}">
              <a16:creationId xmlns:a16="http://schemas.microsoft.com/office/drawing/2014/main" id="{3F4134B9-C457-41BE-8699-D89876A49FF0}"/>
            </a:ext>
          </a:extLst>
        </xdr:cNvPr>
        <xdr:cNvCxnSpPr/>
      </xdr:nvCxnSpPr>
      <xdr:spPr>
        <a:xfrm flipV="1">
          <a:off x="4179570" y="13008429"/>
          <a:ext cx="1270" cy="9715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58256</xdr:rowOff>
    </xdr:from>
    <xdr:ext cx="405111" cy="259045"/>
    <xdr:sp macro="" textlink="">
      <xdr:nvSpPr>
        <xdr:cNvPr id="282" name="【公営住宅】&#10;有形固定資産減価償却率最小値テキスト">
          <a:extLst>
            <a:ext uri="{FF2B5EF4-FFF2-40B4-BE49-F238E27FC236}">
              <a16:creationId xmlns:a16="http://schemas.microsoft.com/office/drawing/2014/main" id="{C6A3A94E-2D73-40FE-86B9-D15133D5A085}"/>
            </a:ext>
          </a:extLst>
        </xdr:cNvPr>
        <xdr:cNvSpPr txBox="1"/>
      </xdr:nvSpPr>
      <xdr:spPr>
        <a:xfrm>
          <a:off x="4229100" y="139838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54429</xdr:rowOff>
    </xdr:from>
    <xdr:to>
      <xdr:col>24</xdr:col>
      <xdr:colOff>152400</xdr:colOff>
      <xdr:row>86</xdr:row>
      <xdr:rowOff>54429</xdr:rowOff>
    </xdr:to>
    <xdr:cxnSp macro="">
      <xdr:nvCxnSpPr>
        <xdr:cNvPr id="283" name="直線コネクタ 282">
          <a:extLst>
            <a:ext uri="{FF2B5EF4-FFF2-40B4-BE49-F238E27FC236}">
              <a16:creationId xmlns:a16="http://schemas.microsoft.com/office/drawing/2014/main" id="{0F0A05A1-EB00-43C2-AA67-2FFE5A03E88E}"/>
            </a:ext>
          </a:extLst>
        </xdr:cNvPr>
        <xdr:cNvCxnSpPr/>
      </xdr:nvCxnSpPr>
      <xdr:spPr>
        <a:xfrm>
          <a:off x="4105275" y="1397997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1106</xdr:rowOff>
    </xdr:from>
    <xdr:ext cx="405111" cy="259045"/>
    <xdr:sp macro="" textlink="">
      <xdr:nvSpPr>
        <xdr:cNvPr id="284" name="【公営住宅】&#10;有形固定資産減価償却率最大値テキスト">
          <a:extLst>
            <a:ext uri="{FF2B5EF4-FFF2-40B4-BE49-F238E27FC236}">
              <a16:creationId xmlns:a16="http://schemas.microsoft.com/office/drawing/2014/main" id="{8B81EFAE-17D9-4769-9923-52B45981486A}"/>
            </a:ext>
          </a:extLst>
        </xdr:cNvPr>
        <xdr:cNvSpPr txBox="1"/>
      </xdr:nvSpPr>
      <xdr:spPr>
        <a:xfrm>
          <a:off x="4229100" y="127931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80</xdr:row>
      <xdr:rowOff>54429</xdr:rowOff>
    </xdr:from>
    <xdr:to>
      <xdr:col>24</xdr:col>
      <xdr:colOff>152400</xdr:colOff>
      <xdr:row>80</xdr:row>
      <xdr:rowOff>54429</xdr:rowOff>
    </xdr:to>
    <xdr:cxnSp macro="">
      <xdr:nvCxnSpPr>
        <xdr:cNvPr id="285" name="直線コネクタ 284">
          <a:extLst>
            <a:ext uri="{FF2B5EF4-FFF2-40B4-BE49-F238E27FC236}">
              <a16:creationId xmlns:a16="http://schemas.microsoft.com/office/drawing/2014/main" id="{6EA2B28B-F619-4EFF-8927-87BAC4CACD1A}"/>
            </a:ext>
          </a:extLst>
        </xdr:cNvPr>
        <xdr:cNvCxnSpPr/>
      </xdr:nvCxnSpPr>
      <xdr:spPr>
        <a:xfrm>
          <a:off x="4105275" y="1300842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82</xdr:row>
      <xdr:rowOff>50998</xdr:rowOff>
    </xdr:from>
    <xdr:ext cx="405111" cy="259045"/>
    <xdr:sp macro="" textlink="">
      <xdr:nvSpPr>
        <xdr:cNvPr id="286" name="【公営住宅】&#10;有形固定資産減価償却率平均値テキスト">
          <a:extLst>
            <a:ext uri="{FF2B5EF4-FFF2-40B4-BE49-F238E27FC236}">
              <a16:creationId xmlns:a16="http://schemas.microsoft.com/office/drawing/2014/main" id="{EE5F1076-2B73-4C96-814A-CC8BB2409539}"/>
            </a:ext>
          </a:extLst>
        </xdr:cNvPr>
        <xdr:cNvSpPr txBox="1"/>
      </xdr:nvSpPr>
      <xdr:spPr>
        <a:xfrm>
          <a:off x="4229100" y="1332567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83</xdr:row>
      <xdr:rowOff>28121</xdr:rowOff>
    </xdr:from>
    <xdr:to>
      <xdr:col>24</xdr:col>
      <xdr:colOff>114300</xdr:colOff>
      <xdr:row>83</xdr:row>
      <xdr:rowOff>129721</xdr:rowOff>
    </xdr:to>
    <xdr:sp macro="" textlink="">
      <xdr:nvSpPr>
        <xdr:cNvPr id="287" name="フローチャート: 判断 286">
          <a:extLst>
            <a:ext uri="{FF2B5EF4-FFF2-40B4-BE49-F238E27FC236}">
              <a16:creationId xmlns:a16="http://schemas.microsoft.com/office/drawing/2014/main" id="{58AFBE5B-94F8-4DEF-AE18-CC1097BE5E34}"/>
            </a:ext>
          </a:extLst>
        </xdr:cNvPr>
        <xdr:cNvSpPr/>
      </xdr:nvSpPr>
      <xdr:spPr>
        <a:xfrm>
          <a:off x="4124325" y="1347107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126093</xdr:rowOff>
    </xdr:from>
    <xdr:to>
      <xdr:col>20</xdr:col>
      <xdr:colOff>38100</xdr:colOff>
      <xdr:row>82</xdr:row>
      <xdr:rowOff>56243</xdr:rowOff>
    </xdr:to>
    <xdr:sp macro="" textlink="">
      <xdr:nvSpPr>
        <xdr:cNvPr id="288" name="フローチャート: 判断 287">
          <a:extLst>
            <a:ext uri="{FF2B5EF4-FFF2-40B4-BE49-F238E27FC236}">
              <a16:creationId xmlns:a16="http://schemas.microsoft.com/office/drawing/2014/main" id="{6FA8580C-D03D-407F-9AE9-A47435616AE4}"/>
            </a:ext>
          </a:extLst>
        </xdr:cNvPr>
        <xdr:cNvSpPr/>
      </xdr:nvSpPr>
      <xdr:spPr>
        <a:xfrm>
          <a:off x="3381375" y="132388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85271</xdr:rowOff>
    </xdr:from>
    <xdr:to>
      <xdr:col>15</xdr:col>
      <xdr:colOff>101600</xdr:colOff>
      <xdr:row>81</xdr:row>
      <xdr:rowOff>15421</xdr:rowOff>
    </xdr:to>
    <xdr:sp macro="" textlink="">
      <xdr:nvSpPr>
        <xdr:cNvPr id="289" name="フローチャート: 判断 288">
          <a:extLst>
            <a:ext uri="{FF2B5EF4-FFF2-40B4-BE49-F238E27FC236}">
              <a16:creationId xmlns:a16="http://schemas.microsoft.com/office/drawing/2014/main" id="{629E8BFE-74B3-4B4F-88A4-D56C164FC4E3}"/>
            </a:ext>
          </a:extLst>
        </xdr:cNvPr>
        <xdr:cNvSpPr/>
      </xdr:nvSpPr>
      <xdr:spPr>
        <a:xfrm>
          <a:off x="2571750" y="1304244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60779</xdr:rowOff>
    </xdr:from>
    <xdr:to>
      <xdr:col>10</xdr:col>
      <xdr:colOff>165100</xdr:colOff>
      <xdr:row>79</xdr:row>
      <xdr:rowOff>162379</xdr:rowOff>
    </xdr:to>
    <xdr:sp macro="" textlink="">
      <xdr:nvSpPr>
        <xdr:cNvPr id="290" name="フローチャート: 判断 289">
          <a:extLst>
            <a:ext uri="{FF2B5EF4-FFF2-40B4-BE49-F238E27FC236}">
              <a16:creationId xmlns:a16="http://schemas.microsoft.com/office/drawing/2014/main" id="{39C8F0DC-367E-4A48-A0AA-F77CEDA8441F}"/>
            </a:ext>
          </a:extLst>
        </xdr:cNvPr>
        <xdr:cNvSpPr/>
      </xdr:nvSpPr>
      <xdr:spPr>
        <a:xfrm>
          <a:off x="1781175" y="1285602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78</xdr:row>
      <xdr:rowOff>36286</xdr:rowOff>
    </xdr:from>
    <xdr:to>
      <xdr:col>6</xdr:col>
      <xdr:colOff>38100</xdr:colOff>
      <xdr:row>78</xdr:row>
      <xdr:rowOff>137886</xdr:rowOff>
    </xdr:to>
    <xdr:sp macro="" textlink="">
      <xdr:nvSpPr>
        <xdr:cNvPr id="291" name="フローチャート: 判断 290">
          <a:extLst>
            <a:ext uri="{FF2B5EF4-FFF2-40B4-BE49-F238E27FC236}">
              <a16:creationId xmlns:a16="http://schemas.microsoft.com/office/drawing/2014/main" id="{486ACABF-13DF-4E61-8F68-D70A0BC02C1D}"/>
            </a:ext>
          </a:extLst>
        </xdr:cNvPr>
        <xdr:cNvSpPr/>
      </xdr:nvSpPr>
      <xdr:spPr>
        <a:xfrm>
          <a:off x="981075" y="1266643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5CCD380A-4A57-46BD-A103-E2E23040856F}"/>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BA834D49-2530-4874-A3DC-224BDFB56BB5}"/>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554DA2E4-98AE-4E4F-85BC-B98FF97D250A}"/>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A89E5B71-7E59-4087-84BB-B209FA94AA7B}"/>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5FA0059D-A53B-4818-B638-1F19D5A8AC9B}"/>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86</xdr:row>
      <xdr:rowOff>3629</xdr:rowOff>
    </xdr:from>
    <xdr:to>
      <xdr:col>24</xdr:col>
      <xdr:colOff>114300</xdr:colOff>
      <xdr:row>86</xdr:row>
      <xdr:rowOff>105229</xdr:rowOff>
    </xdr:to>
    <xdr:sp macro="" textlink="">
      <xdr:nvSpPr>
        <xdr:cNvPr id="297" name="楕円 296">
          <a:extLst>
            <a:ext uri="{FF2B5EF4-FFF2-40B4-BE49-F238E27FC236}">
              <a16:creationId xmlns:a16="http://schemas.microsoft.com/office/drawing/2014/main" id="{AAB5BE5C-AF4E-4EE3-9AC5-79367577D7FB}"/>
            </a:ext>
          </a:extLst>
        </xdr:cNvPr>
        <xdr:cNvSpPr/>
      </xdr:nvSpPr>
      <xdr:spPr>
        <a:xfrm>
          <a:off x="4124325" y="1393235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85</xdr:row>
      <xdr:rowOff>90006</xdr:rowOff>
    </xdr:from>
    <xdr:ext cx="405111" cy="259045"/>
    <xdr:sp macro="" textlink="">
      <xdr:nvSpPr>
        <xdr:cNvPr id="298" name="【公営住宅】&#10;有形固定資産減価償却率該当値テキスト">
          <a:extLst>
            <a:ext uri="{FF2B5EF4-FFF2-40B4-BE49-F238E27FC236}">
              <a16:creationId xmlns:a16="http://schemas.microsoft.com/office/drawing/2014/main" id="{B47131BB-A374-46C5-B902-560E08DDA3BD}"/>
            </a:ext>
          </a:extLst>
        </xdr:cNvPr>
        <xdr:cNvSpPr txBox="1"/>
      </xdr:nvSpPr>
      <xdr:spPr>
        <a:xfrm>
          <a:off x="4229100" y="138504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166914</xdr:rowOff>
    </xdr:from>
    <xdr:to>
      <xdr:col>20</xdr:col>
      <xdr:colOff>38100</xdr:colOff>
      <xdr:row>85</xdr:row>
      <xdr:rowOff>97064</xdr:rowOff>
    </xdr:to>
    <xdr:sp macro="" textlink="">
      <xdr:nvSpPr>
        <xdr:cNvPr id="299" name="楕円 298">
          <a:extLst>
            <a:ext uri="{FF2B5EF4-FFF2-40B4-BE49-F238E27FC236}">
              <a16:creationId xmlns:a16="http://schemas.microsoft.com/office/drawing/2014/main" id="{4F0E3EAD-C536-4AB5-9A2F-F0961DFED991}"/>
            </a:ext>
          </a:extLst>
        </xdr:cNvPr>
        <xdr:cNvSpPr/>
      </xdr:nvSpPr>
      <xdr:spPr>
        <a:xfrm>
          <a:off x="3381375" y="137654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85</xdr:row>
      <xdr:rowOff>46264</xdr:rowOff>
    </xdr:from>
    <xdr:to>
      <xdr:col>24</xdr:col>
      <xdr:colOff>63500</xdr:colOff>
      <xdr:row>86</xdr:row>
      <xdr:rowOff>54429</xdr:rowOff>
    </xdr:to>
    <xdr:cxnSp macro="">
      <xdr:nvCxnSpPr>
        <xdr:cNvPr id="300" name="直線コネクタ 299">
          <a:extLst>
            <a:ext uri="{FF2B5EF4-FFF2-40B4-BE49-F238E27FC236}">
              <a16:creationId xmlns:a16="http://schemas.microsoft.com/office/drawing/2014/main" id="{FE2246A0-3426-4432-9940-C9CBF0F41692}"/>
            </a:ext>
          </a:extLst>
        </xdr:cNvPr>
        <xdr:cNvCxnSpPr/>
      </xdr:nvCxnSpPr>
      <xdr:spPr>
        <a:xfrm>
          <a:off x="3429000" y="13813064"/>
          <a:ext cx="752475" cy="1669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109764</xdr:rowOff>
    </xdr:from>
    <xdr:to>
      <xdr:col>15</xdr:col>
      <xdr:colOff>101600</xdr:colOff>
      <xdr:row>84</xdr:row>
      <xdr:rowOff>39914</xdr:rowOff>
    </xdr:to>
    <xdr:sp macro="" textlink="">
      <xdr:nvSpPr>
        <xdr:cNvPr id="301" name="楕円 300">
          <a:extLst>
            <a:ext uri="{FF2B5EF4-FFF2-40B4-BE49-F238E27FC236}">
              <a16:creationId xmlns:a16="http://schemas.microsoft.com/office/drawing/2014/main" id="{E8049D9B-DB8E-4DB6-8681-00DDDF6D320A}"/>
            </a:ext>
          </a:extLst>
        </xdr:cNvPr>
        <xdr:cNvSpPr/>
      </xdr:nvSpPr>
      <xdr:spPr>
        <a:xfrm>
          <a:off x="2571750" y="135463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160564</xdr:rowOff>
    </xdr:from>
    <xdr:to>
      <xdr:col>19</xdr:col>
      <xdr:colOff>177800</xdr:colOff>
      <xdr:row>85</xdr:row>
      <xdr:rowOff>46264</xdr:rowOff>
    </xdr:to>
    <xdr:cxnSp macro="">
      <xdr:nvCxnSpPr>
        <xdr:cNvPr id="302" name="直線コネクタ 301">
          <a:extLst>
            <a:ext uri="{FF2B5EF4-FFF2-40B4-BE49-F238E27FC236}">
              <a16:creationId xmlns:a16="http://schemas.microsoft.com/office/drawing/2014/main" id="{BD63D702-26A8-4C65-A3D8-BE6DA05CA831}"/>
            </a:ext>
          </a:extLst>
        </xdr:cNvPr>
        <xdr:cNvCxnSpPr/>
      </xdr:nvCxnSpPr>
      <xdr:spPr>
        <a:xfrm>
          <a:off x="2619375" y="13603514"/>
          <a:ext cx="809625" cy="209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68943</xdr:rowOff>
    </xdr:from>
    <xdr:to>
      <xdr:col>10</xdr:col>
      <xdr:colOff>165100</xdr:colOff>
      <xdr:row>82</xdr:row>
      <xdr:rowOff>170543</xdr:rowOff>
    </xdr:to>
    <xdr:sp macro="" textlink="">
      <xdr:nvSpPr>
        <xdr:cNvPr id="303" name="楕円 302">
          <a:extLst>
            <a:ext uri="{FF2B5EF4-FFF2-40B4-BE49-F238E27FC236}">
              <a16:creationId xmlns:a16="http://schemas.microsoft.com/office/drawing/2014/main" id="{BCB5D022-9AFA-4E62-B301-796BCF65C3E7}"/>
            </a:ext>
          </a:extLst>
        </xdr:cNvPr>
        <xdr:cNvSpPr/>
      </xdr:nvSpPr>
      <xdr:spPr>
        <a:xfrm>
          <a:off x="1781175" y="1334361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82</xdr:row>
      <xdr:rowOff>119743</xdr:rowOff>
    </xdr:from>
    <xdr:to>
      <xdr:col>15</xdr:col>
      <xdr:colOff>50800</xdr:colOff>
      <xdr:row>83</xdr:row>
      <xdr:rowOff>160564</xdr:rowOff>
    </xdr:to>
    <xdr:cxnSp macro="">
      <xdr:nvCxnSpPr>
        <xdr:cNvPr id="304" name="直線コネクタ 303">
          <a:extLst>
            <a:ext uri="{FF2B5EF4-FFF2-40B4-BE49-F238E27FC236}">
              <a16:creationId xmlns:a16="http://schemas.microsoft.com/office/drawing/2014/main" id="{5EA82A49-1FFD-486F-83FD-F8AF6B355645}"/>
            </a:ext>
          </a:extLst>
        </xdr:cNvPr>
        <xdr:cNvCxnSpPr/>
      </xdr:nvCxnSpPr>
      <xdr:spPr>
        <a:xfrm>
          <a:off x="1828800" y="13400768"/>
          <a:ext cx="790575" cy="2027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81</xdr:row>
      <xdr:rowOff>44450</xdr:rowOff>
    </xdr:from>
    <xdr:to>
      <xdr:col>6</xdr:col>
      <xdr:colOff>38100</xdr:colOff>
      <xdr:row>81</xdr:row>
      <xdr:rowOff>146050</xdr:rowOff>
    </xdr:to>
    <xdr:sp macro="" textlink="">
      <xdr:nvSpPr>
        <xdr:cNvPr id="305" name="楕円 304">
          <a:extLst>
            <a:ext uri="{FF2B5EF4-FFF2-40B4-BE49-F238E27FC236}">
              <a16:creationId xmlns:a16="http://schemas.microsoft.com/office/drawing/2014/main" id="{C19007C7-A9A8-43CF-B8D0-965E0607A9E3}"/>
            </a:ext>
          </a:extLst>
        </xdr:cNvPr>
        <xdr:cNvSpPr/>
      </xdr:nvSpPr>
      <xdr:spPr>
        <a:xfrm>
          <a:off x="981075" y="131635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81</xdr:row>
      <xdr:rowOff>95250</xdr:rowOff>
    </xdr:from>
    <xdr:to>
      <xdr:col>10</xdr:col>
      <xdr:colOff>114300</xdr:colOff>
      <xdr:row>82</xdr:row>
      <xdr:rowOff>119743</xdr:rowOff>
    </xdr:to>
    <xdr:cxnSp macro="">
      <xdr:nvCxnSpPr>
        <xdr:cNvPr id="306" name="直線コネクタ 305">
          <a:extLst>
            <a:ext uri="{FF2B5EF4-FFF2-40B4-BE49-F238E27FC236}">
              <a16:creationId xmlns:a16="http://schemas.microsoft.com/office/drawing/2014/main" id="{A2BC7323-ABE8-4E65-8135-B32CA79D5709}"/>
            </a:ext>
          </a:extLst>
        </xdr:cNvPr>
        <xdr:cNvCxnSpPr/>
      </xdr:nvCxnSpPr>
      <xdr:spPr>
        <a:xfrm>
          <a:off x="1028700" y="13211175"/>
          <a:ext cx="800100" cy="189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80</xdr:row>
      <xdr:rowOff>72770</xdr:rowOff>
    </xdr:from>
    <xdr:ext cx="405111" cy="259045"/>
    <xdr:sp macro="" textlink="">
      <xdr:nvSpPr>
        <xdr:cNvPr id="307" name="n_1aveValue【公営住宅】&#10;有形固定資産減価償却率">
          <a:extLst>
            <a:ext uri="{FF2B5EF4-FFF2-40B4-BE49-F238E27FC236}">
              <a16:creationId xmlns:a16="http://schemas.microsoft.com/office/drawing/2014/main" id="{E04972C7-A8A8-4624-A97B-463D7AE16ECC}"/>
            </a:ext>
          </a:extLst>
        </xdr:cNvPr>
        <xdr:cNvSpPr txBox="1"/>
      </xdr:nvSpPr>
      <xdr:spPr>
        <a:xfrm>
          <a:off x="3239144" y="130235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31948</xdr:rowOff>
    </xdr:from>
    <xdr:ext cx="405111" cy="259045"/>
    <xdr:sp macro="" textlink="">
      <xdr:nvSpPr>
        <xdr:cNvPr id="308" name="n_2aveValue【公営住宅】&#10;有形固定資産減価償却率">
          <a:extLst>
            <a:ext uri="{FF2B5EF4-FFF2-40B4-BE49-F238E27FC236}">
              <a16:creationId xmlns:a16="http://schemas.microsoft.com/office/drawing/2014/main" id="{8A11CE26-EB23-4E79-ADC0-2F7CC4AA65AD}"/>
            </a:ext>
          </a:extLst>
        </xdr:cNvPr>
        <xdr:cNvSpPr txBox="1"/>
      </xdr:nvSpPr>
      <xdr:spPr>
        <a:xfrm>
          <a:off x="2439044" y="128208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7456</xdr:rowOff>
    </xdr:from>
    <xdr:ext cx="405111" cy="259045"/>
    <xdr:sp macro="" textlink="">
      <xdr:nvSpPr>
        <xdr:cNvPr id="309" name="n_3aveValue【公営住宅】&#10;有形固定資産減価償却率">
          <a:extLst>
            <a:ext uri="{FF2B5EF4-FFF2-40B4-BE49-F238E27FC236}">
              <a16:creationId xmlns:a16="http://schemas.microsoft.com/office/drawing/2014/main" id="{EB43CA8C-6D6C-4681-BA11-024C0C1793CB}"/>
            </a:ext>
          </a:extLst>
        </xdr:cNvPr>
        <xdr:cNvSpPr txBox="1"/>
      </xdr:nvSpPr>
      <xdr:spPr>
        <a:xfrm>
          <a:off x="1648469" y="126407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154413</xdr:rowOff>
    </xdr:from>
    <xdr:ext cx="405111" cy="259045"/>
    <xdr:sp macro="" textlink="">
      <xdr:nvSpPr>
        <xdr:cNvPr id="310" name="n_4aveValue【公営住宅】&#10;有形固定資産減価償却率">
          <a:extLst>
            <a:ext uri="{FF2B5EF4-FFF2-40B4-BE49-F238E27FC236}">
              <a16:creationId xmlns:a16="http://schemas.microsoft.com/office/drawing/2014/main" id="{B87D9313-C534-4020-9386-222E7455371E}"/>
            </a:ext>
          </a:extLst>
        </xdr:cNvPr>
        <xdr:cNvSpPr txBox="1"/>
      </xdr:nvSpPr>
      <xdr:spPr>
        <a:xfrm>
          <a:off x="848369" y="124607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85</xdr:row>
      <xdr:rowOff>88191</xdr:rowOff>
    </xdr:from>
    <xdr:ext cx="405111" cy="259045"/>
    <xdr:sp macro="" textlink="">
      <xdr:nvSpPr>
        <xdr:cNvPr id="311" name="n_1mainValue【公営住宅】&#10;有形固定資産減価償却率">
          <a:extLst>
            <a:ext uri="{FF2B5EF4-FFF2-40B4-BE49-F238E27FC236}">
              <a16:creationId xmlns:a16="http://schemas.microsoft.com/office/drawing/2014/main" id="{F21C0EEF-94C0-477C-BD8D-2527FAF520A3}"/>
            </a:ext>
          </a:extLst>
        </xdr:cNvPr>
        <xdr:cNvSpPr txBox="1"/>
      </xdr:nvSpPr>
      <xdr:spPr>
        <a:xfrm>
          <a:off x="3239144" y="138486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31041</xdr:rowOff>
    </xdr:from>
    <xdr:ext cx="405111" cy="259045"/>
    <xdr:sp macro="" textlink="">
      <xdr:nvSpPr>
        <xdr:cNvPr id="312" name="n_2mainValue【公営住宅】&#10;有形固定資産減価償却率">
          <a:extLst>
            <a:ext uri="{FF2B5EF4-FFF2-40B4-BE49-F238E27FC236}">
              <a16:creationId xmlns:a16="http://schemas.microsoft.com/office/drawing/2014/main" id="{835AF5C5-05C4-4B21-AE2F-070BA8A2440C}"/>
            </a:ext>
          </a:extLst>
        </xdr:cNvPr>
        <xdr:cNvSpPr txBox="1"/>
      </xdr:nvSpPr>
      <xdr:spPr>
        <a:xfrm>
          <a:off x="2439044" y="136295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82</xdr:row>
      <xdr:rowOff>161670</xdr:rowOff>
    </xdr:from>
    <xdr:ext cx="405111" cy="259045"/>
    <xdr:sp macro="" textlink="">
      <xdr:nvSpPr>
        <xdr:cNvPr id="313" name="n_3mainValue【公営住宅】&#10;有形固定資産減価償却率">
          <a:extLst>
            <a:ext uri="{FF2B5EF4-FFF2-40B4-BE49-F238E27FC236}">
              <a16:creationId xmlns:a16="http://schemas.microsoft.com/office/drawing/2014/main" id="{26EB7733-42D8-494D-88CF-1F7CE1BB3E3D}"/>
            </a:ext>
          </a:extLst>
        </xdr:cNvPr>
        <xdr:cNvSpPr txBox="1"/>
      </xdr:nvSpPr>
      <xdr:spPr>
        <a:xfrm>
          <a:off x="1648469" y="134426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137177</xdr:rowOff>
    </xdr:from>
    <xdr:ext cx="405111" cy="259045"/>
    <xdr:sp macro="" textlink="">
      <xdr:nvSpPr>
        <xdr:cNvPr id="314" name="n_4mainValue【公営住宅】&#10;有形固定資産減価償却率">
          <a:extLst>
            <a:ext uri="{FF2B5EF4-FFF2-40B4-BE49-F238E27FC236}">
              <a16:creationId xmlns:a16="http://schemas.microsoft.com/office/drawing/2014/main" id="{8AAE015F-8021-46FB-BA2D-E4A3B5B7DA64}"/>
            </a:ext>
          </a:extLst>
        </xdr:cNvPr>
        <xdr:cNvSpPr txBox="1"/>
      </xdr:nvSpPr>
      <xdr:spPr>
        <a:xfrm>
          <a:off x="848369" y="13256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a:extLst>
            <a:ext uri="{FF2B5EF4-FFF2-40B4-BE49-F238E27FC236}">
              <a16:creationId xmlns:a16="http://schemas.microsoft.com/office/drawing/2014/main" id="{1DDCFCEB-E0E4-4FCC-96C7-D668AFD6E7C9}"/>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a:extLst>
            <a:ext uri="{FF2B5EF4-FFF2-40B4-BE49-F238E27FC236}">
              <a16:creationId xmlns:a16="http://schemas.microsoft.com/office/drawing/2014/main" id="{22B9FE88-003D-4D25-8C34-9C2127BEC377}"/>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a:extLst>
            <a:ext uri="{FF2B5EF4-FFF2-40B4-BE49-F238E27FC236}">
              <a16:creationId xmlns:a16="http://schemas.microsoft.com/office/drawing/2014/main" id="{166B0276-A2A0-4142-A1D3-9F08C16B3D9A}"/>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a:extLst>
            <a:ext uri="{FF2B5EF4-FFF2-40B4-BE49-F238E27FC236}">
              <a16:creationId xmlns:a16="http://schemas.microsoft.com/office/drawing/2014/main" id="{F96F79E0-E145-4ADB-84DD-AE3F31E5827E}"/>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a:extLst>
            <a:ext uri="{FF2B5EF4-FFF2-40B4-BE49-F238E27FC236}">
              <a16:creationId xmlns:a16="http://schemas.microsoft.com/office/drawing/2014/main" id="{D0FBA992-19ED-4DCB-81D1-2A76AA0B45AD}"/>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a:extLst>
            <a:ext uri="{FF2B5EF4-FFF2-40B4-BE49-F238E27FC236}">
              <a16:creationId xmlns:a16="http://schemas.microsoft.com/office/drawing/2014/main" id="{4894B548-C3C2-4BF6-811D-6022B87024F2}"/>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1" name="テキスト ボックス 320">
          <a:extLst>
            <a:ext uri="{FF2B5EF4-FFF2-40B4-BE49-F238E27FC236}">
              <a16:creationId xmlns:a16="http://schemas.microsoft.com/office/drawing/2014/main" id="{53447437-7E09-4056-8C27-953762922E21}"/>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a:extLst>
            <a:ext uri="{FF2B5EF4-FFF2-40B4-BE49-F238E27FC236}">
              <a16:creationId xmlns:a16="http://schemas.microsoft.com/office/drawing/2014/main" id="{8114D02B-BB09-4AEB-91A4-9C171451B0AF}"/>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3" name="テキスト ボックス 322">
          <a:extLst>
            <a:ext uri="{FF2B5EF4-FFF2-40B4-BE49-F238E27FC236}">
              <a16:creationId xmlns:a16="http://schemas.microsoft.com/office/drawing/2014/main" id="{481F2BA0-B4C7-4148-8CF4-A81A36C705AB}"/>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24" name="直線コネクタ 323">
          <a:extLst>
            <a:ext uri="{FF2B5EF4-FFF2-40B4-BE49-F238E27FC236}">
              <a16:creationId xmlns:a16="http://schemas.microsoft.com/office/drawing/2014/main" id="{477E93EE-F3B1-462B-965E-A7161575782F}"/>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5" name="テキスト ボックス 324">
          <a:extLst>
            <a:ext uri="{FF2B5EF4-FFF2-40B4-BE49-F238E27FC236}">
              <a16:creationId xmlns:a16="http://schemas.microsoft.com/office/drawing/2014/main" id="{F6CCE9F0-8FC8-40FD-A9AC-6563C97BB9D9}"/>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6" name="直線コネクタ 325">
          <a:extLst>
            <a:ext uri="{FF2B5EF4-FFF2-40B4-BE49-F238E27FC236}">
              <a16:creationId xmlns:a16="http://schemas.microsoft.com/office/drawing/2014/main" id="{0BD3D6C7-D5EF-4F3A-82BE-ACEE37795E3C}"/>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7" name="テキスト ボックス 326">
          <a:extLst>
            <a:ext uri="{FF2B5EF4-FFF2-40B4-BE49-F238E27FC236}">
              <a16:creationId xmlns:a16="http://schemas.microsoft.com/office/drawing/2014/main" id="{6B2C6CC3-5537-4842-9162-8F7026AE9D07}"/>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8" name="直線コネクタ 327">
          <a:extLst>
            <a:ext uri="{FF2B5EF4-FFF2-40B4-BE49-F238E27FC236}">
              <a16:creationId xmlns:a16="http://schemas.microsoft.com/office/drawing/2014/main" id="{F4EB5828-AE33-4C44-9788-24736C800C0B}"/>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9" name="テキスト ボックス 328">
          <a:extLst>
            <a:ext uri="{FF2B5EF4-FFF2-40B4-BE49-F238E27FC236}">
              <a16:creationId xmlns:a16="http://schemas.microsoft.com/office/drawing/2014/main" id="{42B93AED-ABB2-4ECF-A4EB-D7123324D988}"/>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30" name="直線コネクタ 329">
          <a:extLst>
            <a:ext uri="{FF2B5EF4-FFF2-40B4-BE49-F238E27FC236}">
              <a16:creationId xmlns:a16="http://schemas.microsoft.com/office/drawing/2014/main" id="{CC4B3461-FA7C-4A1E-9209-B4BF7CA23688}"/>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1" name="テキスト ボックス 330">
          <a:extLst>
            <a:ext uri="{FF2B5EF4-FFF2-40B4-BE49-F238E27FC236}">
              <a16:creationId xmlns:a16="http://schemas.microsoft.com/office/drawing/2014/main" id="{60038B39-B2B4-406E-B3D4-DE7C2BF7135A}"/>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2" name="直線コネクタ 331">
          <a:extLst>
            <a:ext uri="{FF2B5EF4-FFF2-40B4-BE49-F238E27FC236}">
              <a16:creationId xmlns:a16="http://schemas.microsoft.com/office/drawing/2014/main" id="{080FE0B2-13B3-43FD-A5C1-4778189443A7}"/>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3" name="テキスト ボックス 332">
          <a:extLst>
            <a:ext uri="{FF2B5EF4-FFF2-40B4-BE49-F238E27FC236}">
              <a16:creationId xmlns:a16="http://schemas.microsoft.com/office/drawing/2014/main" id="{63B48C7A-A2D5-4795-B4D1-4BE002086EB8}"/>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4" name="直線コネクタ 333">
          <a:extLst>
            <a:ext uri="{FF2B5EF4-FFF2-40B4-BE49-F238E27FC236}">
              <a16:creationId xmlns:a16="http://schemas.microsoft.com/office/drawing/2014/main" id="{595D9F7A-034F-4964-AF2A-7F50709DF380}"/>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5" name="テキスト ボックス 334">
          <a:extLst>
            <a:ext uri="{FF2B5EF4-FFF2-40B4-BE49-F238E27FC236}">
              <a16:creationId xmlns:a16="http://schemas.microsoft.com/office/drawing/2014/main" id="{35BD17E1-BB81-4C86-909D-8909D03A432A}"/>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6" name="【公営住宅】&#10;一人当たり面積グラフ枠">
          <a:extLst>
            <a:ext uri="{FF2B5EF4-FFF2-40B4-BE49-F238E27FC236}">
              <a16:creationId xmlns:a16="http://schemas.microsoft.com/office/drawing/2014/main" id="{E749B74A-D265-4EEE-AC0B-7979ED8D55FF}"/>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38100</xdr:rowOff>
    </xdr:from>
    <xdr:to>
      <xdr:col>54</xdr:col>
      <xdr:colOff>189865</xdr:colOff>
      <xdr:row>86</xdr:row>
      <xdr:rowOff>50800</xdr:rowOff>
    </xdr:to>
    <xdr:cxnSp macro="">
      <xdr:nvCxnSpPr>
        <xdr:cNvPr id="337" name="直線コネクタ 336">
          <a:extLst>
            <a:ext uri="{FF2B5EF4-FFF2-40B4-BE49-F238E27FC236}">
              <a16:creationId xmlns:a16="http://schemas.microsoft.com/office/drawing/2014/main" id="{F7ADC80A-5CB5-4D0D-8CBC-31D95DA4C41C}"/>
            </a:ext>
          </a:extLst>
        </xdr:cNvPr>
        <xdr:cNvCxnSpPr/>
      </xdr:nvCxnSpPr>
      <xdr:spPr>
        <a:xfrm flipV="1">
          <a:off x="9427845" y="12668250"/>
          <a:ext cx="1270" cy="13049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54627</xdr:rowOff>
    </xdr:from>
    <xdr:ext cx="469744" cy="259045"/>
    <xdr:sp macro="" textlink="">
      <xdr:nvSpPr>
        <xdr:cNvPr id="338" name="【公営住宅】&#10;一人当たり面積最小値テキスト">
          <a:extLst>
            <a:ext uri="{FF2B5EF4-FFF2-40B4-BE49-F238E27FC236}">
              <a16:creationId xmlns:a16="http://schemas.microsoft.com/office/drawing/2014/main" id="{38FC8F25-1529-4637-B731-51294D880ADC}"/>
            </a:ext>
          </a:extLst>
        </xdr:cNvPr>
        <xdr:cNvSpPr txBox="1"/>
      </xdr:nvSpPr>
      <xdr:spPr>
        <a:xfrm>
          <a:off x="9477375" y="1398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50800</xdr:rowOff>
    </xdr:from>
    <xdr:to>
      <xdr:col>55</xdr:col>
      <xdr:colOff>88900</xdr:colOff>
      <xdr:row>86</xdr:row>
      <xdr:rowOff>50800</xdr:rowOff>
    </xdr:to>
    <xdr:cxnSp macro="">
      <xdr:nvCxnSpPr>
        <xdr:cNvPr id="339" name="直線コネクタ 338">
          <a:extLst>
            <a:ext uri="{FF2B5EF4-FFF2-40B4-BE49-F238E27FC236}">
              <a16:creationId xmlns:a16="http://schemas.microsoft.com/office/drawing/2014/main" id="{E20A4CB1-DF87-4116-9EA7-C08B99A1FDA4}"/>
            </a:ext>
          </a:extLst>
        </xdr:cNvPr>
        <xdr:cNvCxnSpPr/>
      </xdr:nvCxnSpPr>
      <xdr:spPr>
        <a:xfrm>
          <a:off x="9363075" y="139731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156227</xdr:rowOff>
    </xdr:from>
    <xdr:ext cx="469744" cy="259045"/>
    <xdr:sp macro="" textlink="">
      <xdr:nvSpPr>
        <xdr:cNvPr id="340" name="【公営住宅】&#10;一人当たり面積最大値テキスト">
          <a:extLst>
            <a:ext uri="{FF2B5EF4-FFF2-40B4-BE49-F238E27FC236}">
              <a16:creationId xmlns:a16="http://schemas.microsoft.com/office/drawing/2014/main" id="{49918B56-341E-4CB6-8C20-F373C50E7A26}"/>
            </a:ext>
          </a:extLst>
        </xdr:cNvPr>
        <xdr:cNvSpPr txBox="1"/>
      </xdr:nvSpPr>
      <xdr:spPr>
        <a:xfrm>
          <a:off x="9477375"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38100</xdr:rowOff>
    </xdr:from>
    <xdr:to>
      <xdr:col>55</xdr:col>
      <xdr:colOff>88900</xdr:colOff>
      <xdr:row>78</xdr:row>
      <xdr:rowOff>38100</xdr:rowOff>
    </xdr:to>
    <xdr:cxnSp macro="">
      <xdr:nvCxnSpPr>
        <xdr:cNvPr id="341" name="直線コネクタ 340">
          <a:extLst>
            <a:ext uri="{FF2B5EF4-FFF2-40B4-BE49-F238E27FC236}">
              <a16:creationId xmlns:a16="http://schemas.microsoft.com/office/drawing/2014/main" id="{714738A8-79C3-4C34-9791-1AD277EE2DCD}"/>
            </a:ext>
          </a:extLst>
        </xdr:cNvPr>
        <xdr:cNvCxnSpPr/>
      </xdr:nvCxnSpPr>
      <xdr:spPr>
        <a:xfrm>
          <a:off x="9363075" y="126682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54627</xdr:rowOff>
    </xdr:from>
    <xdr:ext cx="469744" cy="259045"/>
    <xdr:sp macro="" textlink="">
      <xdr:nvSpPr>
        <xdr:cNvPr id="342" name="【公営住宅】&#10;一人当たり面積平均値テキスト">
          <a:extLst>
            <a:ext uri="{FF2B5EF4-FFF2-40B4-BE49-F238E27FC236}">
              <a16:creationId xmlns:a16="http://schemas.microsoft.com/office/drawing/2014/main" id="{9DAC1A8D-5316-4F57-92C6-732CA13F2C32}"/>
            </a:ext>
          </a:extLst>
        </xdr:cNvPr>
        <xdr:cNvSpPr txBox="1"/>
      </xdr:nvSpPr>
      <xdr:spPr>
        <a:xfrm>
          <a:off x="9477375" y="133324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76200</xdr:rowOff>
    </xdr:from>
    <xdr:to>
      <xdr:col>55</xdr:col>
      <xdr:colOff>50800</xdr:colOff>
      <xdr:row>83</xdr:row>
      <xdr:rowOff>6350</xdr:rowOff>
    </xdr:to>
    <xdr:sp macro="" textlink="">
      <xdr:nvSpPr>
        <xdr:cNvPr id="343" name="フローチャート: 判断 342">
          <a:extLst>
            <a:ext uri="{FF2B5EF4-FFF2-40B4-BE49-F238E27FC236}">
              <a16:creationId xmlns:a16="http://schemas.microsoft.com/office/drawing/2014/main" id="{9991E48D-D7C8-4AD6-AF61-F34DD716F6EC}"/>
            </a:ext>
          </a:extLst>
        </xdr:cNvPr>
        <xdr:cNvSpPr/>
      </xdr:nvSpPr>
      <xdr:spPr>
        <a:xfrm>
          <a:off x="9401175" y="1335405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101600</xdr:rowOff>
    </xdr:from>
    <xdr:to>
      <xdr:col>50</xdr:col>
      <xdr:colOff>165100</xdr:colOff>
      <xdr:row>83</xdr:row>
      <xdr:rowOff>31750</xdr:rowOff>
    </xdr:to>
    <xdr:sp macro="" textlink="">
      <xdr:nvSpPr>
        <xdr:cNvPr id="344" name="フローチャート: 判断 343">
          <a:extLst>
            <a:ext uri="{FF2B5EF4-FFF2-40B4-BE49-F238E27FC236}">
              <a16:creationId xmlns:a16="http://schemas.microsoft.com/office/drawing/2014/main" id="{2B7BB5D5-7594-4EAD-968E-7D60013BBF9A}"/>
            </a:ext>
          </a:extLst>
        </xdr:cNvPr>
        <xdr:cNvSpPr/>
      </xdr:nvSpPr>
      <xdr:spPr>
        <a:xfrm>
          <a:off x="8639175" y="133826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139700</xdr:rowOff>
    </xdr:from>
    <xdr:to>
      <xdr:col>46</xdr:col>
      <xdr:colOff>38100</xdr:colOff>
      <xdr:row>83</xdr:row>
      <xdr:rowOff>69850</xdr:rowOff>
    </xdr:to>
    <xdr:sp macro="" textlink="">
      <xdr:nvSpPr>
        <xdr:cNvPr id="345" name="フローチャート: 判断 344">
          <a:extLst>
            <a:ext uri="{FF2B5EF4-FFF2-40B4-BE49-F238E27FC236}">
              <a16:creationId xmlns:a16="http://schemas.microsoft.com/office/drawing/2014/main" id="{1F58B8E8-35B1-4B75-A679-434428AF1DBC}"/>
            </a:ext>
          </a:extLst>
        </xdr:cNvPr>
        <xdr:cNvSpPr/>
      </xdr:nvSpPr>
      <xdr:spPr>
        <a:xfrm>
          <a:off x="7839075" y="134207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19050</xdr:rowOff>
    </xdr:from>
    <xdr:to>
      <xdr:col>41</xdr:col>
      <xdr:colOff>101600</xdr:colOff>
      <xdr:row>83</xdr:row>
      <xdr:rowOff>120650</xdr:rowOff>
    </xdr:to>
    <xdr:sp macro="" textlink="">
      <xdr:nvSpPr>
        <xdr:cNvPr id="346" name="フローチャート: 判断 345">
          <a:extLst>
            <a:ext uri="{FF2B5EF4-FFF2-40B4-BE49-F238E27FC236}">
              <a16:creationId xmlns:a16="http://schemas.microsoft.com/office/drawing/2014/main" id="{C25BAE55-AAB8-499D-818B-F1EAB62E82ED}"/>
            </a:ext>
          </a:extLst>
        </xdr:cNvPr>
        <xdr:cNvSpPr/>
      </xdr:nvSpPr>
      <xdr:spPr>
        <a:xfrm>
          <a:off x="7029450" y="1345882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82550</xdr:rowOff>
    </xdr:from>
    <xdr:to>
      <xdr:col>36</xdr:col>
      <xdr:colOff>165100</xdr:colOff>
      <xdr:row>84</xdr:row>
      <xdr:rowOff>12700</xdr:rowOff>
    </xdr:to>
    <xdr:sp macro="" textlink="">
      <xdr:nvSpPr>
        <xdr:cNvPr id="347" name="フローチャート: 判断 346">
          <a:extLst>
            <a:ext uri="{FF2B5EF4-FFF2-40B4-BE49-F238E27FC236}">
              <a16:creationId xmlns:a16="http://schemas.microsoft.com/office/drawing/2014/main" id="{1EA683CE-0A76-4D00-854C-34A1DA44BC09}"/>
            </a:ext>
          </a:extLst>
        </xdr:cNvPr>
        <xdr:cNvSpPr/>
      </xdr:nvSpPr>
      <xdr:spPr>
        <a:xfrm>
          <a:off x="6238875" y="135255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FB398644-4DD7-4443-A986-B8B821CB4C9F}"/>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C489B7D6-5E09-47CA-ADA0-377A4BD91D7A}"/>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CBEE61A1-63FD-4787-9F35-B6AEBB192AD3}"/>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C2F33D64-EA87-4BBE-81A9-9B11044D2F6B}"/>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2" name="テキスト ボックス 351">
          <a:extLst>
            <a:ext uri="{FF2B5EF4-FFF2-40B4-BE49-F238E27FC236}">
              <a16:creationId xmlns:a16="http://schemas.microsoft.com/office/drawing/2014/main" id="{9F49A8ED-7965-4C98-8D6D-332AB6AEDFE7}"/>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158750</xdr:rowOff>
    </xdr:from>
    <xdr:to>
      <xdr:col>55</xdr:col>
      <xdr:colOff>50800</xdr:colOff>
      <xdr:row>78</xdr:row>
      <xdr:rowOff>88900</xdr:rowOff>
    </xdr:to>
    <xdr:sp macro="" textlink="">
      <xdr:nvSpPr>
        <xdr:cNvPr id="353" name="楕円 352">
          <a:extLst>
            <a:ext uri="{FF2B5EF4-FFF2-40B4-BE49-F238E27FC236}">
              <a16:creationId xmlns:a16="http://schemas.microsoft.com/office/drawing/2014/main" id="{893E296C-5E4D-4604-946E-FA4A1FFCE59E}"/>
            </a:ext>
          </a:extLst>
        </xdr:cNvPr>
        <xdr:cNvSpPr/>
      </xdr:nvSpPr>
      <xdr:spPr>
        <a:xfrm>
          <a:off x="9401175" y="126301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111777</xdr:rowOff>
    </xdr:from>
    <xdr:ext cx="469744" cy="259045"/>
    <xdr:sp macro="" textlink="">
      <xdr:nvSpPr>
        <xdr:cNvPr id="354" name="【公営住宅】&#10;一人当たり面積該当値テキスト">
          <a:extLst>
            <a:ext uri="{FF2B5EF4-FFF2-40B4-BE49-F238E27FC236}">
              <a16:creationId xmlns:a16="http://schemas.microsoft.com/office/drawing/2014/main" id="{E30303FC-FF8D-466A-87C4-5826FD7136ED}"/>
            </a:ext>
          </a:extLst>
        </xdr:cNvPr>
        <xdr:cNvSpPr txBox="1"/>
      </xdr:nvSpPr>
      <xdr:spPr>
        <a:xfrm>
          <a:off x="9477375" y="12580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146050</xdr:rowOff>
    </xdr:from>
    <xdr:to>
      <xdr:col>50</xdr:col>
      <xdr:colOff>165100</xdr:colOff>
      <xdr:row>78</xdr:row>
      <xdr:rowOff>76200</xdr:rowOff>
    </xdr:to>
    <xdr:sp macro="" textlink="">
      <xdr:nvSpPr>
        <xdr:cNvPr id="355" name="楕円 354">
          <a:extLst>
            <a:ext uri="{FF2B5EF4-FFF2-40B4-BE49-F238E27FC236}">
              <a16:creationId xmlns:a16="http://schemas.microsoft.com/office/drawing/2014/main" id="{9B1EFC64-E4AA-415F-924B-6B7C61EDD874}"/>
            </a:ext>
          </a:extLst>
        </xdr:cNvPr>
        <xdr:cNvSpPr/>
      </xdr:nvSpPr>
      <xdr:spPr>
        <a:xfrm>
          <a:off x="8639175" y="126111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78</xdr:row>
      <xdr:rowOff>25400</xdr:rowOff>
    </xdr:from>
    <xdr:to>
      <xdr:col>55</xdr:col>
      <xdr:colOff>0</xdr:colOff>
      <xdr:row>78</xdr:row>
      <xdr:rowOff>38100</xdr:rowOff>
    </xdr:to>
    <xdr:cxnSp macro="">
      <xdr:nvCxnSpPr>
        <xdr:cNvPr id="356" name="直線コネクタ 355">
          <a:extLst>
            <a:ext uri="{FF2B5EF4-FFF2-40B4-BE49-F238E27FC236}">
              <a16:creationId xmlns:a16="http://schemas.microsoft.com/office/drawing/2014/main" id="{BD14BC12-E01B-449F-B2DE-B959A598830F}"/>
            </a:ext>
          </a:extLst>
        </xdr:cNvPr>
        <xdr:cNvCxnSpPr/>
      </xdr:nvCxnSpPr>
      <xdr:spPr>
        <a:xfrm>
          <a:off x="8686800" y="12658725"/>
          <a:ext cx="74295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146050</xdr:rowOff>
    </xdr:from>
    <xdr:to>
      <xdr:col>46</xdr:col>
      <xdr:colOff>38100</xdr:colOff>
      <xdr:row>78</xdr:row>
      <xdr:rowOff>76200</xdr:rowOff>
    </xdr:to>
    <xdr:sp macro="" textlink="">
      <xdr:nvSpPr>
        <xdr:cNvPr id="357" name="楕円 356">
          <a:extLst>
            <a:ext uri="{FF2B5EF4-FFF2-40B4-BE49-F238E27FC236}">
              <a16:creationId xmlns:a16="http://schemas.microsoft.com/office/drawing/2014/main" id="{883FF32B-EBCF-4C14-AA62-25BEC10E62CB}"/>
            </a:ext>
          </a:extLst>
        </xdr:cNvPr>
        <xdr:cNvSpPr/>
      </xdr:nvSpPr>
      <xdr:spPr>
        <a:xfrm>
          <a:off x="7839075" y="126111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25400</xdr:rowOff>
    </xdr:from>
    <xdr:to>
      <xdr:col>50</xdr:col>
      <xdr:colOff>114300</xdr:colOff>
      <xdr:row>78</xdr:row>
      <xdr:rowOff>25400</xdr:rowOff>
    </xdr:to>
    <xdr:cxnSp macro="">
      <xdr:nvCxnSpPr>
        <xdr:cNvPr id="358" name="直線コネクタ 357">
          <a:extLst>
            <a:ext uri="{FF2B5EF4-FFF2-40B4-BE49-F238E27FC236}">
              <a16:creationId xmlns:a16="http://schemas.microsoft.com/office/drawing/2014/main" id="{2ABF7019-E2A4-43BF-9141-CD6C0353C314}"/>
            </a:ext>
          </a:extLst>
        </xdr:cNvPr>
        <xdr:cNvCxnSpPr/>
      </xdr:nvCxnSpPr>
      <xdr:spPr>
        <a:xfrm>
          <a:off x="7886700" y="126587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25400</xdr:rowOff>
    </xdr:from>
    <xdr:to>
      <xdr:col>41</xdr:col>
      <xdr:colOff>101600</xdr:colOff>
      <xdr:row>78</xdr:row>
      <xdr:rowOff>127000</xdr:rowOff>
    </xdr:to>
    <xdr:sp macro="" textlink="">
      <xdr:nvSpPr>
        <xdr:cNvPr id="359" name="楕円 358">
          <a:extLst>
            <a:ext uri="{FF2B5EF4-FFF2-40B4-BE49-F238E27FC236}">
              <a16:creationId xmlns:a16="http://schemas.microsoft.com/office/drawing/2014/main" id="{C705C6F1-A296-492B-A5A3-B288644EDDE0}"/>
            </a:ext>
          </a:extLst>
        </xdr:cNvPr>
        <xdr:cNvSpPr/>
      </xdr:nvSpPr>
      <xdr:spPr>
        <a:xfrm>
          <a:off x="7029450" y="126587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78</xdr:row>
      <xdr:rowOff>25400</xdr:rowOff>
    </xdr:from>
    <xdr:to>
      <xdr:col>45</xdr:col>
      <xdr:colOff>177800</xdr:colOff>
      <xdr:row>78</xdr:row>
      <xdr:rowOff>76200</xdr:rowOff>
    </xdr:to>
    <xdr:cxnSp macro="">
      <xdr:nvCxnSpPr>
        <xdr:cNvPr id="360" name="直線コネクタ 359">
          <a:extLst>
            <a:ext uri="{FF2B5EF4-FFF2-40B4-BE49-F238E27FC236}">
              <a16:creationId xmlns:a16="http://schemas.microsoft.com/office/drawing/2014/main" id="{5017832E-7697-48D5-AD07-0A02BCE740EE}"/>
            </a:ext>
          </a:extLst>
        </xdr:cNvPr>
        <xdr:cNvCxnSpPr/>
      </xdr:nvCxnSpPr>
      <xdr:spPr>
        <a:xfrm flipV="1">
          <a:off x="7077075" y="12658725"/>
          <a:ext cx="809625"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78</xdr:row>
      <xdr:rowOff>76200</xdr:rowOff>
    </xdr:from>
    <xdr:to>
      <xdr:col>36</xdr:col>
      <xdr:colOff>165100</xdr:colOff>
      <xdr:row>79</xdr:row>
      <xdr:rowOff>6350</xdr:rowOff>
    </xdr:to>
    <xdr:sp macro="" textlink="">
      <xdr:nvSpPr>
        <xdr:cNvPr id="361" name="楕円 360">
          <a:extLst>
            <a:ext uri="{FF2B5EF4-FFF2-40B4-BE49-F238E27FC236}">
              <a16:creationId xmlns:a16="http://schemas.microsoft.com/office/drawing/2014/main" id="{3BFFE1B0-74AB-48F8-81CD-09F175DD3461}"/>
            </a:ext>
          </a:extLst>
        </xdr:cNvPr>
        <xdr:cNvSpPr/>
      </xdr:nvSpPr>
      <xdr:spPr>
        <a:xfrm>
          <a:off x="6238875" y="127063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78</xdr:row>
      <xdr:rowOff>76200</xdr:rowOff>
    </xdr:from>
    <xdr:to>
      <xdr:col>41</xdr:col>
      <xdr:colOff>50800</xdr:colOff>
      <xdr:row>78</xdr:row>
      <xdr:rowOff>127000</xdr:rowOff>
    </xdr:to>
    <xdr:cxnSp macro="">
      <xdr:nvCxnSpPr>
        <xdr:cNvPr id="362" name="直線コネクタ 361">
          <a:extLst>
            <a:ext uri="{FF2B5EF4-FFF2-40B4-BE49-F238E27FC236}">
              <a16:creationId xmlns:a16="http://schemas.microsoft.com/office/drawing/2014/main" id="{0041747B-C47F-4B59-8016-273B4872767B}"/>
            </a:ext>
          </a:extLst>
        </xdr:cNvPr>
        <xdr:cNvCxnSpPr/>
      </xdr:nvCxnSpPr>
      <xdr:spPr>
        <a:xfrm flipV="1">
          <a:off x="6286500" y="12706350"/>
          <a:ext cx="790575"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22877</xdr:rowOff>
    </xdr:from>
    <xdr:ext cx="469744" cy="259045"/>
    <xdr:sp macro="" textlink="">
      <xdr:nvSpPr>
        <xdr:cNvPr id="363" name="n_1aveValue【公営住宅】&#10;一人当たり面積">
          <a:extLst>
            <a:ext uri="{FF2B5EF4-FFF2-40B4-BE49-F238E27FC236}">
              <a16:creationId xmlns:a16="http://schemas.microsoft.com/office/drawing/2014/main" id="{136CDA66-E23B-4C65-A9A7-EFD8F084AC38}"/>
            </a:ext>
          </a:extLst>
        </xdr:cNvPr>
        <xdr:cNvSpPr txBox="1"/>
      </xdr:nvSpPr>
      <xdr:spPr>
        <a:xfrm>
          <a:off x="8458277" y="13465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60977</xdr:rowOff>
    </xdr:from>
    <xdr:ext cx="469744" cy="259045"/>
    <xdr:sp macro="" textlink="">
      <xdr:nvSpPr>
        <xdr:cNvPr id="364" name="n_2aveValue【公営住宅】&#10;一人当たり面積">
          <a:extLst>
            <a:ext uri="{FF2B5EF4-FFF2-40B4-BE49-F238E27FC236}">
              <a16:creationId xmlns:a16="http://schemas.microsoft.com/office/drawing/2014/main" id="{39B5C12B-AA14-4DCB-B022-D2FA0A3CBDA5}"/>
            </a:ext>
          </a:extLst>
        </xdr:cNvPr>
        <xdr:cNvSpPr txBox="1"/>
      </xdr:nvSpPr>
      <xdr:spPr>
        <a:xfrm>
          <a:off x="7677227" y="13503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111777</xdr:rowOff>
    </xdr:from>
    <xdr:ext cx="469744" cy="259045"/>
    <xdr:sp macro="" textlink="">
      <xdr:nvSpPr>
        <xdr:cNvPr id="365" name="n_3aveValue【公営住宅】&#10;一人当たり面積">
          <a:extLst>
            <a:ext uri="{FF2B5EF4-FFF2-40B4-BE49-F238E27FC236}">
              <a16:creationId xmlns:a16="http://schemas.microsoft.com/office/drawing/2014/main" id="{E1EDF516-8F2F-4593-BDAD-052DC7A6D8D2}"/>
            </a:ext>
          </a:extLst>
        </xdr:cNvPr>
        <xdr:cNvSpPr txBox="1"/>
      </xdr:nvSpPr>
      <xdr:spPr>
        <a:xfrm>
          <a:off x="6867602" y="13551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3827</xdr:rowOff>
    </xdr:from>
    <xdr:ext cx="469744" cy="259045"/>
    <xdr:sp macro="" textlink="">
      <xdr:nvSpPr>
        <xdr:cNvPr id="366" name="n_4aveValue【公営住宅】&#10;一人当たり面積">
          <a:extLst>
            <a:ext uri="{FF2B5EF4-FFF2-40B4-BE49-F238E27FC236}">
              <a16:creationId xmlns:a16="http://schemas.microsoft.com/office/drawing/2014/main" id="{BDE7AD8F-6704-48D6-98F5-D8F03C5F9AD5}"/>
            </a:ext>
          </a:extLst>
        </xdr:cNvPr>
        <xdr:cNvSpPr txBox="1"/>
      </xdr:nvSpPr>
      <xdr:spPr>
        <a:xfrm>
          <a:off x="6067502" y="13608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76</xdr:row>
      <xdr:rowOff>92727</xdr:rowOff>
    </xdr:from>
    <xdr:ext cx="469744" cy="259045"/>
    <xdr:sp macro="" textlink="">
      <xdr:nvSpPr>
        <xdr:cNvPr id="367" name="n_1mainValue【公営住宅】&#10;一人当たり面積">
          <a:extLst>
            <a:ext uri="{FF2B5EF4-FFF2-40B4-BE49-F238E27FC236}">
              <a16:creationId xmlns:a16="http://schemas.microsoft.com/office/drawing/2014/main" id="{5B4BF114-A67E-4741-8F5E-373DE2EADF4E}"/>
            </a:ext>
          </a:extLst>
        </xdr:cNvPr>
        <xdr:cNvSpPr txBox="1"/>
      </xdr:nvSpPr>
      <xdr:spPr>
        <a:xfrm>
          <a:off x="8458277" y="12399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76</xdr:row>
      <xdr:rowOff>92727</xdr:rowOff>
    </xdr:from>
    <xdr:ext cx="469744" cy="259045"/>
    <xdr:sp macro="" textlink="">
      <xdr:nvSpPr>
        <xdr:cNvPr id="368" name="n_2mainValue【公営住宅】&#10;一人当たり面積">
          <a:extLst>
            <a:ext uri="{FF2B5EF4-FFF2-40B4-BE49-F238E27FC236}">
              <a16:creationId xmlns:a16="http://schemas.microsoft.com/office/drawing/2014/main" id="{47DF911F-99FC-4DD1-99BC-1EEECA4F45D6}"/>
            </a:ext>
          </a:extLst>
        </xdr:cNvPr>
        <xdr:cNvSpPr txBox="1"/>
      </xdr:nvSpPr>
      <xdr:spPr>
        <a:xfrm>
          <a:off x="7677227" y="12399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76</xdr:row>
      <xdr:rowOff>143527</xdr:rowOff>
    </xdr:from>
    <xdr:ext cx="469744" cy="259045"/>
    <xdr:sp macro="" textlink="">
      <xdr:nvSpPr>
        <xdr:cNvPr id="369" name="n_3mainValue【公営住宅】&#10;一人当たり面積">
          <a:extLst>
            <a:ext uri="{FF2B5EF4-FFF2-40B4-BE49-F238E27FC236}">
              <a16:creationId xmlns:a16="http://schemas.microsoft.com/office/drawing/2014/main" id="{C929D49E-D781-4FB9-8B10-7186B1E61883}"/>
            </a:ext>
          </a:extLst>
        </xdr:cNvPr>
        <xdr:cNvSpPr txBox="1"/>
      </xdr:nvSpPr>
      <xdr:spPr>
        <a:xfrm>
          <a:off x="6867602" y="12446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77</xdr:row>
      <xdr:rowOff>22877</xdr:rowOff>
    </xdr:from>
    <xdr:ext cx="469744" cy="259045"/>
    <xdr:sp macro="" textlink="">
      <xdr:nvSpPr>
        <xdr:cNvPr id="370" name="n_4mainValue【公営住宅】&#10;一人当たり面積">
          <a:extLst>
            <a:ext uri="{FF2B5EF4-FFF2-40B4-BE49-F238E27FC236}">
              <a16:creationId xmlns:a16="http://schemas.microsoft.com/office/drawing/2014/main" id="{FF25B309-3795-438D-9DD8-B5AEF8290177}"/>
            </a:ext>
          </a:extLst>
        </xdr:cNvPr>
        <xdr:cNvSpPr txBox="1"/>
      </xdr:nvSpPr>
      <xdr:spPr>
        <a:xfrm>
          <a:off x="6067502" y="12494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1" name="正方形/長方形 370">
          <a:extLst>
            <a:ext uri="{FF2B5EF4-FFF2-40B4-BE49-F238E27FC236}">
              <a16:creationId xmlns:a16="http://schemas.microsoft.com/office/drawing/2014/main" id="{9E81D4F9-C6B8-4792-A1D0-760D420C5F06}"/>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2" name="正方形/長方形 371">
          <a:extLst>
            <a:ext uri="{FF2B5EF4-FFF2-40B4-BE49-F238E27FC236}">
              <a16:creationId xmlns:a16="http://schemas.microsoft.com/office/drawing/2014/main" id="{F7A08B4C-B56A-4905-9B23-EEE5D7274CB8}"/>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3" name="正方形/長方形 372">
          <a:extLst>
            <a:ext uri="{FF2B5EF4-FFF2-40B4-BE49-F238E27FC236}">
              <a16:creationId xmlns:a16="http://schemas.microsoft.com/office/drawing/2014/main" id="{7FEA754F-FC13-404F-A044-EEE68D9B7BC1}"/>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4" name="正方形/長方形 373">
          <a:extLst>
            <a:ext uri="{FF2B5EF4-FFF2-40B4-BE49-F238E27FC236}">
              <a16:creationId xmlns:a16="http://schemas.microsoft.com/office/drawing/2014/main" id="{96D1CE2A-6360-4275-958B-426FC02A3009}"/>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5" name="正方形/長方形 374">
          <a:extLst>
            <a:ext uri="{FF2B5EF4-FFF2-40B4-BE49-F238E27FC236}">
              <a16:creationId xmlns:a16="http://schemas.microsoft.com/office/drawing/2014/main" id="{B8FF67A9-F77D-4883-9067-9370C08F3841}"/>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6" name="正方形/長方形 375">
          <a:extLst>
            <a:ext uri="{FF2B5EF4-FFF2-40B4-BE49-F238E27FC236}">
              <a16:creationId xmlns:a16="http://schemas.microsoft.com/office/drawing/2014/main" id="{38D49390-1447-4693-8F2F-B605EAC08532}"/>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7" name="テキスト ボックス 376">
          <a:extLst>
            <a:ext uri="{FF2B5EF4-FFF2-40B4-BE49-F238E27FC236}">
              <a16:creationId xmlns:a16="http://schemas.microsoft.com/office/drawing/2014/main" id="{9831DE02-6267-4FA3-993D-57AA7A8E59BF}"/>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8" name="直線コネクタ 377">
          <a:extLst>
            <a:ext uri="{FF2B5EF4-FFF2-40B4-BE49-F238E27FC236}">
              <a16:creationId xmlns:a16="http://schemas.microsoft.com/office/drawing/2014/main" id="{8C849A84-1B4C-4C14-9CAF-CA604FAEBADC}"/>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9" name="テキスト ボックス 378">
          <a:extLst>
            <a:ext uri="{FF2B5EF4-FFF2-40B4-BE49-F238E27FC236}">
              <a16:creationId xmlns:a16="http://schemas.microsoft.com/office/drawing/2014/main" id="{B246A4B1-D75D-442F-A1A2-FC2246366681}"/>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80" name="直線コネクタ 379">
          <a:extLst>
            <a:ext uri="{FF2B5EF4-FFF2-40B4-BE49-F238E27FC236}">
              <a16:creationId xmlns:a16="http://schemas.microsoft.com/office/drawing/2014/main" id="{59C04EE4-7D3D-4A84-B3B7-695FEC927AF3}"/>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81" name="テキスト ボックス 380">
          <a:extLst>
            <a:ext uri="{FF2B5EF4-FFF2-40B4-BE49-F238E27FC236}">
              <a16:creationId xmlns:a16="http://schemas.microsoft.com/office/drawing/2014/main" id="{6F074A68-FDB1-48FF-8A90-33607AE13A5D}"/>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82" name="直線コネクタ 381">
          <a:extLst>
            <a:ext uri="{FF2B5EF4-FFF2-40B4-BE49-F238E27FC236}">
              <a16:creationId xmlns:a16="http://schemas.microsoft.com/office/drawing/2014/main" id="{24297AB1-6050-493A-A0C6-8F032B244CFF}"/>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83" name="テキスト ボックス 382">
          <a:extLst>
            <a:ext uri="{FF2B5EF4-FFF2-40B4-BE49-F238E27FC236}">
              <a16:creationId xmlns:a16="http://schemas.microsoft.com/office/drawing/2014/main" id="{0F84F375-03AD-4AED-9295-0FA1A0F36F36}"/>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84" name="直線コネクタ 383">
          <a:extLst>
            <a:ext uri="{FF2B5EF4-FFF2-40B4-BE49-F238E27FC236}">
              <a16:creationId xmlns:a16="http://schemas.microsoft.com/office/drawing/2014/main" id="{03B9C483-4CF1-4543-A592-7BC7E4D70DF8}"/>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5" name="テキスト ボックス 384">
          <a:extLst>
            <a:ext uri="{FF2B5EF4-FFF2-40B4-BE49-F238E27FC236}">
              <a16:creationId xmlns:a16="http://schemas.microsoft.com/office/drawing/2014/main" id="{8C06E86E-92F8-4AEE-BD2F-27975B9D54F8}"/>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6" name="直線コネクタ 385">
          <a:extLst>
            <a:ext uri="{FF2B5EF4-FFF2-40B4-BE49-F238E27FC236}">
              <a16:creationId xmlns:a16="http://schemas.microsoft.com/office/drawing/2014/main" id="{BF8586C1-0644-4489-9D5D-0D1A00388B9B}"/>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7" name="テキスト ボックス 386">
          <a:extLst>
            <a:ext uri="{FF2B5EF4-FFF2-40B4-BE49-F238E27FC236}">
              <a16:creationId xmlns:a16="http://schemas.microsoft.com/office/drawing/2014/main" id="{F31962C9-EA96-4DD4-8BA0-2D4346375EA9}"/>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8" name="直線コネクタ 387">
          <a:extLst>
            <a:ext uri="{FF2B5EF4-FFF2-40B4-BE49-F238E27FC236}">
              <a16:creationId xmlns:a16="http://schemas.microsoft.com/office/drawing/2014/main" id="{311C4128-0330-4CA8-83D8-17F2B40B7FA1}"/>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9" name="テキスト ボックス 388">
          <a:extLst>
            <a:ext uri="{FF2B5EF4-FFF2-40B4-BE49-F238E27FC236}">
              <a16:creationId xmlns:a16="http://schemas.microsoft.com/office/drawing/2014/main" id="{393112A9-75DC-4637-8C28-32A08FEDD3B4}"/>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90" name="直線コネクタ 389">
          <a:extLst>
            <a:ext uri="{FF2B5EF4-FFF2-40B4-BE49-F238E27FC236}">
              <a16:creationId xmlns:a16="http://schemas.microsoft.com/office/drawing/2014/main" id="{DA79CA3A-21B2-4F97-8C87-B1E07F31E9AD}"/>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91" name="テキスト ボックス 390">
          <a:extLst>
            <a:ext uri="{FF2B5EF4-FFF2-40B4-BE49-F238E27FC236}">
              <a16:creationId xmlns:a16="http://schemas.microsoft.com/office/drawing/2014/main" id="{35320A2A-3930-4547-954E-C1AE439B3956}"/>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92" name="直線コネクタ 391">
          <a:extLst>
            <a:ext uri="{FF2B5EF4-FFF2-40B4-BE49-F238E27FC236}">
              <a16:creationId xmlns:a16="http://schemas.microsoft.com/office/drawing/2014/main" id="{85A5403C-357C-4598-B105-8F68ECC09AFA}"/>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93" name="テキスト ボックス 392">
          <a:extLst>
            <a:ext uri="{FF2B5EF4-FFF2-40B4-BE49-F238E27FC236}">
              <a16:creationId xmlns:a16="http://schemas.microsoft.com/office/drawing/2014/main" id="{DBC90941-FA0D-4CAC-822E-776971F8BAF2}"/>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4" name="【港湾・漁港】&#10;有形固定資産減価償却率グラフ枠">
          <a:extLst>
            <a:ext uri="{FF2B5EF4-FFF2-40B4-BE49-F238E27FC236}">
              <a16:creationId xmlns:a16="http://schemas.microsoft.com/office/drawing/2014/main" id="{96AE6742-1BF1-47A6-8C41-13A750D611C8}"/>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89807</xdr:rowOff>
    </xdr:from>
    <xdr:to>
      <xdr:col>24</xdr:col>
      <xdr:colOff>62865</xdr:colOff>
      <xdr:row>108</xdr:row>
      <xdr:rowOff>54429</xdr:rowOff>
    </xdr:to>
    <xdr:cxnSp macro="">
      <xdr:nvCxnSpPr>
        <xdr:cNvPr id="395" name="直線コネクタ 394">
          <a:extLst>
            <a:ext uri="{FF2B5EF4-FFF2-40B4-BE49-F238E27FC236}">
              <a16:creationId xmlns:a16="http://schemas.microsoft.com/office/drawing/2014/main" id="{099DA1BD-8553-468F-8796-D90084EC4EC0}"/>
            </a:ext>
          </a:extLst>
        </xdr:cNvPr>
        <xdr:cNvCxnSpPr/>
      </xdr:nvCxnSpPr>
      <xdr:spPr>
        <a:xfrm flipV="1">
          <a:off x="4179570" y="16441057"/>
          <a:ext cx="1270" cy="11012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58256</xdr:rowOff>
    </xdr:from>
    <xdr:ext cx="405111" cy="259045"/>
    <xdr:sp macro="" textlink="">
      <xdr:nvSpPr>
        <xdr:cNvPr id="396" name="【港湾・漁港】&#10;有形固定資産減価償却率最小値テキスト">
          <a:extLst>
            <a:ext uri="{FF2B5EF4-FFF2-40B4-BE49-F238E27FC236}">
              <a16:creationId xmlns:a16="http://schemas.microsoft.com/office/drawing/2014/main" id="{88900CE4-82D1-4766-869C-84478A5EC0FA}"/>
            </a:ext>
          </a:extLst>
        </xdr:cNvPr>
        <xdr:cNvSpPr txBox="1"/>
      </xdr:nvSpPr>
      <xdr:spPr>
        <a:xfrm>
          <a:off x="4229100" y="175461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54429</xdr:rowOff>
    </xdr:from>
    <xdr:to>
      <xdr:col>24</xdr:col>
      <xdr:colOff>152400</xdr:colOff>
      <xdr:row>108</xdr:row>
      <xdr:rowOff>54429</xdr:rowOff>
    </xdr:to>
    <xdr:cxnSp macro="">
      <xdr:nvCxnSpPr>
        <xdr:cNvPr id="397" name="直線コネクタ 396">
          <a:extLst>
            <a:ext uri="{FF2B5EF4-FFF2-40B4-BE49-F238E27FC236}">
              <a16:creationId xmlns:a16="http://schemas.microsoft.com/office/drawing/2014/main" id="{1D2BFC3F-3124-4D36-85A2-C6D739BD3024}"/>
            </a:ext>
          </a:extLst>
        </xdr:cNvPr>
        <xdr:cNvCxnSpPr/>
      </xdr:nvCxnSpPr>
      <xdr:spPr>
        <a:xfrm>
          <a:off x="4105275" y="1754232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36484</xdr:rowOff>
    </xdr:from>
    <xdr:ext cx="405111" cy="259045"/>
    <xdr:sp macro="" textlink="">
      <xdr:nvSpPr>
        <xdr:cNvPr id="398" name="【港湾・漁港】&#10;有形固定資産減価償却率最大値テキスト">
          <a:extLst>
            <a:ext uri="{FF2B5EF4-FFF2-40B4-BE49-F238E27FC236}">
              <a16:creationId xmlns:a16="http://schemas.microsoft.com/office/drawing/2014/main" id="{CD914F0D-8017-4362-A933-965AEAAEC406}"/>
            </a:ext>
          </a:extLst>
        </xdr:cNvPr>
        <xdr:cNvSpPr txBox="1"/>
      </xdr:nvSpPr>
      <xdr:spPr>
        <a:xfrm>
          <a:off x="4229100" y="162289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89807</xdr:rowOff>
    </xdr:from>
    <xdr:to>
      <xdr:col>24</xdr:col>
      <xdr:colOff>152400</xdr:colOff>
      <xdr:row>101</xdr:row>
      <xdr:rowOff>89807</xdr:rowOff>
    </xdr:to>
    <xdr:cxnSp macro="">
      <xdr:nvCxnSpPr>
        <xdr:cNvPr id="399" name="直線コネクタ 398">
          <a:extLst>
            <a:ext uri="{FF2B5EF4-FFF2-40B4-BE49-F238E27FC236}">
              <a16:creationId xmlns:a16="http://schemas.microsoft.com/office/drawing/2014/main" id="{97258806-3408-4B74-B781-BE5FD669D24E}"/>
            </a:ext>
          </a:extLst>
        </xdr:cNvPr>
        <xdr:cNvCxnSpPr/>
      </xdr:nvCxnSpPr>
      <xdr:spPr>
        <a:xfrm>
          <a:off x="4105275" y="164410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156227</xdr:rowOff>
    </xdr:from>
    <xdr:ext cx="405111" cy="259045"/>
    <xdr:sp macro="" textlink="">
      <xdr:nvSpPr>
        <xdr:cNvPr id="400" name="【港湾・漁港】&#10;有形固定資産減価償却率平均値テキスト">
          <a:extLst>
            <a:ext uri="{FF2B5EF4-FFF2-40B4-BE49-F238E27FC236}">
              <a16:creationId xmlns:a16="http://schemas.microsoft.com/office/drawing/2014/main" id="{D0A4A21A-DCCA-4C26-95DD-83026C1CEF63}"/>
            </a:ext>
          </a:extLst>
        </xdr:cNvPr>
        <xdr:cNvSpPr txBox="1"/>
      </xdr:nvSpPr>
      <xdr:spPr>
        <a:xfrm>
          <a:off x="4229100" y="169996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6350</xdr:rowOff>
    </xdr:from>
    <xdr:to>
      <xdr:col>24</xdr:col>
      <xdr:colOff>114300</xdr:colOff>
      <xdr:row>105</xdr:row>
      <xdr:rowOff>107950</xdr:rowOff>
    </xdr:to>
    <xdr:sp macro="" textlink="">
      <xdr:nvSpPr>
        <xdr:cNvPr id="401" name="フローチャート: 判断 400">
          <a:extLst>
            <a:ext uri="{FF2B5EF4-FFF2-40B4-BE49-F238E27FC236}">
              <a16:creationId xmlns:a16="http://schemas.microsoft.com/office/drawing/2014/main" id="{0EC264CF-D071-4D9A-AB67-5BEF96672594}"/>
            </a:ext>
          </a:extLst>
        </xdr:cNvPr>
        <xdr:cNvSpPr/>
      </xdr:nvSpPr>
      <xdr:spPr>
        <a:xfrm>
          <a:off x="4124325" y="170116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25400</xdr:rowOff>
    </xdr:from>
    <xdr:to>
      <xdr:col>20</xdr:col>
      <xdr:colOff>38100</xdr:colOff>
      <xdr:row>104</xdr:row>
      <xdr:rowOff>127000</xdr:rowOff>
    </xdr:to>
    <xdr:sp macro="" textlink="">
      <xdr:nvSpPr>
        <xdr:cNvPr id="402" name="フローチャート: 判断 401">
          <a:extLst>
            <a:ext uri="{FF2B5EF4-FFF2-40B4-BE49-F238E27FC236}">
              <a16:creationId xmlns:a16="http://schemas.microsoft.com/office/drawing/2014/main" id="{2C20DC48-21EB-4C0F-9E30-BE1D5930192B}"/>
            </a:ext>
          </a:extLst>
        </xdr:cNvPr>
        <xdr:cNvSpPr/>
      </xdr:nvSpPr>
      <xdr:spPr>
        <a:xfrm>
          <a:off x="3381375" y="168687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11793</xdr:rowOff>
    </xdr:from>
    <xdr:to>
      <xdr:col>15</xdr:col>
      <xdr:colOff>101600</xdr:colOff>
      <xdr:row>103</xdr:row>
      <xdr:rowOff>113393</xdr:rowOff>
    </xdr:to>
    <xdr:sp macro="" textlink="">
      <xdr:nvSpPr>
        <xdr:cNvPr id="403" name="フローチャート: 判断 402">
          <a:extLst>
            <a:ext uri="{FF2B5EF4-FFF2-40B4-BE49-F238E27FC236}">
              <a16:creationId xmlns:a16="http://schemas.microsoft.com/office/drawing/2014/main" id="{02CF5C6F-8319-47BA-A9BF-9A5008849F5B}"/>
            </a:ext>
          </a:extLst>
        </xdr:cNvPr>
        <xdr:cNvSpPr/>
      </xdr:nvSpPr>
      <xdr:spPr>
        <a:xfrm>
          <a:off x="2571750" y="1668689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101</xdr:row>
      <xdr:rowOff>104321</xdr:rowOff>
    </xdr:from>
    <xdr:to>
      <xdr:col>10</xdr:col>
      <xdr:colOff>165100</xdr:colOff>
      <xdr:row>102</xdr:row>
      <xdr:rowOff>34471</xdr:rowOff>
    </xdr:to>
    <xdr:sp macro="" textlink="">
      <xdr:nvSpPr>
        <xdr:cNvPr id="404" name="フローチャート: 判断 403">
          <a:extLst>
            <a:ext uri="{FF2B5EF4-FFF2-40B4-BE49-F238E27FC236}">
              <a16:creationId xmlns:a16="http://schemas.microsoft.com/office/drawing/2014/main" id="{68D4A268-1CD6-4E88-80D7-400A6CEF7EC6}"/>
            </a:ext>
          </a:extLst>
        </xdr:cNvPr>
        <xdr:cNvSpPr/>
      </xdr:nvSpPr>
      <xdr:spPr>
        <a:xfrm>
          <a:off x="1781175" y="16461921"/>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99</xdr:row>
      <xdr:rowOff>55336</xdr:rowOff>
    </xdr:from>
    <xdr:to>
      <xdr:col>6</xdr:col>
      <xdr:colOff>38100</xdr:colOff>
      <xdr:row>99</xdr:row>
      <xdr:rowOff>156936</xdr:rowOff>
    </xdr:to>
    <xdr:sp macro="" textlink="">
      <xdr:nvSpPr>
        <xdr:cNvPr id="405" name="フローチャート: 判断 404">
          <a:extLst>
            <a:ext uri="{FF2B5EF4-FFF2-40B4-BE49-F238E27FC236}">
              <a16:creationId xmlns:a16="http://schemas.microsoft.com/office/drawing/2014/main" id="{1DD08516-F596-425D-948E-B4FD01027C56}"/>
            </a:ext>
          </a:extLst>
        </xdr:cNvPr>
        <xdr:cNvSpPr/>
      </xdr:nvSpPr>
      <xdr:spPr>
        <a:xfrm>
          <a:off x="981075" y="1608591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F65FC0F1-12DA-4A33-B3D6-875D75585D0C}"/>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D381BDF8-8406-42A1-AED5-A15AE5F98472}"/>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8" name="テキスト ボックス 407">
          <a:extLst>
            <a:ext uri="{FF2B5EF4-FFF2-40B4-BE49-F238E27FC236}">
              <a16:creationId xmlns:a16="http://schemas.microsoft.com/office/drawing/2014/main" id="{17312042-3C1A-4633-8902-317DDABED6A5}"/>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9" name="テキスト ボックス 408">
          <a:extLst>
            <a:ext uri="{FF2B5EF4-FFF2-40B4-BE49-F238E27FC236}">
              <a16:creationId xmlns:a16="http://schemas.microsoft.com/office/drawing/2014/main" id="{E80F12EC-8C75-4515-BAD1-347ED2051209}"/>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10" name="テキスト ボックス 409">
          <a:extLst>
            <a:ext uri="{FF2B5EF4-FFF2-40B4-BE49-F238E27FC236}">
              <a16:creationId xmlns:a16="http://schemas.microsoft.com/office/drawing/2014/main" id="{E0C5C304-0F47-4089-AD9C-B301000F551E}"/>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109764</xdr:rowOff>
    </xdr:from>
    <xdr:to>
      <xdr:col>24</xdr:col>
      <xdr:colOff>114300</xdr:colOff>
      <xdr:row>104</xdr:row>
      <xdr:rowOff>39914</xdr:rowOff>
    </xdr:to>
    <xdr:sp macro="" textlink="">
      <xdr:nvSpPr>
        <xdr:cNvPr id="411" name="楕円 410">
          <a:extLst>
            <a:ext uri="{FF2B5EF4-FFF2-40B4-BE49-F238E27FC236}">
              <a16:creationId xmlns:a16="http://schemas.microsoft.com/office/drawing/2014/main" id="{A6226B7C-37E9-4426-AD17-43D157340FEC}"/>
            </a:ext>
          </a:extLst>
        </xdr:cNvPr>
        <xdr:cNvSpPr/>
      </xdr:nvSpPr>
      <xdr:spPr>
        <a:xfrm>
          <a:off x="4124325" y="167848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102</xdr:row>
      <xdr:rowOff>132641</xdr:rowOff>
    </xdr:from>
    <xdr:ext cx="405111" cy="259045"/>
    <xdr:sp macro="" textlink="">
      <xdr:nvSpPr>
        <xdr:cNvPr id="412" name="【港湾・漁港】&#10;有形固定資産減価償却率該当値テキスト">
          <a:extLst>
            <a:ext uri="{FF2B5EF4-FFF2-40B4-BE49-F238E27FC236}">
              <a16:creationId xmlns:a16="http://schemas.microsoft.com/office/drawing/2014/main" id="{419400D9-4996-4E71-A0CA-4E768E63C11D}"/>
            </a:ext>
          </a:extLst>
        </xdr:cNvPr>
        <xdr:cNvSpPr txBox="1"/>
      </xdr:nvSpPr>
      <xdr:spPr>
        <a:xfrm>
          <a:off x="4229100" y="16648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102</xdr:row>
      <xdr:rowOff>139700</xdr:rowOff>
    </xdr:from>
    <xdr:to>
      <xdr:col>20</xdr:col>
      <xdr:colOff>38100</xdr:colOff>
      <xdr:row>103</xdr:row>
      <xdr:rowOff>69850</xdr:rowOff>
    </xdr:to>
    <xdr:sp macro="" textlink="">
      <xdr:nvSpPr>
        <xdr:cNvPr id="413" name="楕円 412">
          <a:extLst>
            <a:ext uri="{FF2B5EF4-FFF2-40B4-BE49-F238E27FC236}">
              <a16:creationId xmlns:a16="http://schemas.microsoft.com/office/drawing/2014/main" id="{2B66AE58-148E-44ED-BF93-459268C2A7F9}"/>
            </a:ext>
          </a:extLst>
        </xdr:cNvPr>
        <xdr:cNvSpPr/>
      </xdr:nvSpPr>
      <xdr:spPr>
        <a:xfrm>
          <a:off x="3381375" y="166592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103</xdr:row>
      <xdr:rowOff>19050</xdr:rowOff>
    </xdr:from>
    <xdr:to>
      <xdr:col>24</xdr:col>
      <xdr:colOff>63500</xdr:colOff>
      <xdr:row>103</xdr:row>
      <xdr:rowOff>160564</xdr:rowOff>
    </xdr:to>
    <xdr:cxnSp macro="">
      <xdr:nvCxnSpPr>
        <xdr:cNvPr id="414" name="直線コネクタ 413">
          <a:extLst>
            <a:ext uri="{FF2B5EF4-FFF2-40B4-BE49-F238E27FC236}">
              <a16:creationId xmlns:a16="http://schemas.microsoft.com/office/drawing/2014/main" id="{426D399F-00E2-45AD-B73A-EFF5ABD570D5}"/>
            </a:ext>
          </a:extLst>
        </xdr:cNvPr>
        <xdr:cNvCxnSpPr/>
      </xdr:nvCxnSpPr>
      <xdr:spPr>
        <a:xfrm>
          <a:off x="3429000" y="16697325"/>
          <a:ext cx="752475" cy="1446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101</xdr:row>
      <xdr:rowOff>115207</xdr:rowOff>
    </xdr:from>
    <xdr:to>
      <xdr:col>15</xdr:col>
      <xdr:colOff>101600</xdr:colOff>
      <xdr:row>102</xdr:row>
      <xdr:rowOff>45357</xdr:rowOff>
    </xdr:to>
    <xdr:sp macro="" textlink="">
      <xdr:nvSpPr>
        <xdr:cNvPr id="415" name="楕円 414">
          <a:extLst>
            <a:ext uri="{FF2B5EF4-FFF2-40B4-BE49-F238E27FC236}">
              <a16:creationId xmlns:a16="http://schemas.microsoft.com/office/drawing/2014/main" id="{74933A55-E92E-4B5A-A221-D5A41265F811}"/>
            </a:ext>
          </a:extLst>
        </xdr:cNvPr>
        <xdr:cNvSpPr/>
      </xdr:nvSpPr>
      <xdr:spPr>
        <a:xfrm>
          <a:off x="2571750" y="1646963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101</xdr:row>
      <xdr:rowOff>166007</xdr:rowOff>
    </xdr:from>
    <xdr:to>
      <xdr:col>19</xdr:col>
      <xdr:colOff>177800</xdr:colOff>
      <xdr:row>103</xdr:row>
      <xdr:rowOff>19050</xdr:rowOff>
    </xdr:to>
    <xdr:cxnSp macro="">
      <xdr:nvCxnSpPr>
        <xdr:cNvPr id="416" name="直線コネクタ 415">
          <a:extLst>
            <a:ext uri="{FF2B5EF4-FFF2-40B4-BE49-F238E27FC236}">
              <a16:creationId xmlns:a16="http://schemas.microsoft.com/office/drawing/2014/main" id="{CE2099FA-CC8A-40A2-AE13-48011A6AC6D6}"/>
            </a:ext>
          </a:extLst>
        </xdr:cNvPr>
        <xdr:cNvCxnSpPr/>
      </xdr:nvCxnSpPr>
      <xdr:spPr>
        <a:xfrm>
          <a:off x="2619375" y="16517257"/>
          <a:ext cx="809625" cy="1800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100</xdr:row>
      <xdr:rowOff>79829</xdr:rowOff>
    </xdr:from>
    <xdr:to>
      <xdr:col>10</xdr:col>
      <xdr:colOff>165100</xdr:colOff>
      <xdr:row>101</xdr:row>
      <xdr:rowOff>9979</xdr:rowOff>
    </xdr:to>
    <xdr:sp macro="" textlink="">
      <xdr:nvSpPr>
        <xdr:cNvPr id="417" name="楕円 416">
          <a:extLst>
            <a:ext uri="{FF2B5EF4-FFF2-40B4-BE49-F238E27FC236}">
              <a16:creationId xmlns:a16="http://schemas.microsoft.com/office/drawing/2014/main" id="{0561EF77-BADA-4477-BEEA-F688C9E3B827}"/>
            </a:ext>
          </a:extLst>
        </xdr:cNvPr>
        <xdr:cNvSpPr/>
      </xdr:nvSpPr>
      <xdr:spPr>
        <a:xfrm>
          <a:off x="1781175" y="1627550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100</xdr:row>
      <xdr:rowOff>130629</xdr:rowOff>
    </xdr:from>
    <xdr:to>
      <xdr:col>15</xdr:col>
      <xdr:colOff>50800</xdr:colOff>
      <xdr:row>101</xdr:row>
      <xdr:rowOff>166007</xdr:rowOff>
    </xdr:to>
    <xdr:cxnSp macro="">
      <xdr:nvCxnSpPr>
        <xdr:cNvPr id="418" name="直線コネクタ 417">
          <a:extLst>
            <a:ext uri="{FF2B5EF4-FFF2-40B4-BE49-F238E27FC236}">
              <a16:creationId xmlns:a16="http://schemas.microsoft.com/office/drawing/2014/main" id="{42312961-E09E-4DD5-8F79-9A707443BF11}"/>
            </a:ext>
          </a:extLst>
        </xdr:cNvPr>
        <xdr:cNvCxnSpPr/>
      </xdr:nvCxnSpPr>
      <xdr:spPr>
        <a:xfrm>
          <a:off x="1828800" y="16323129"/>
          <a:ext cx="790575" cy="1941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99</xdr:row>
      <xdr:rowOff>55336</xdr:rowOff>
    </xdr:from>
    <xdr:to>
      <xdr:col>6</xdr:col>
      <xdr:colOff>38100</xdr:colOff>
      <xdr:row>99</xdr:row>
      <xdr:rowOff>156936</xdr:rowOff>
    </xdr:to>
    <xdr:sp macro="" textlink="">
      <xdr:nvSpPr>
        <xdr:cNvPr id="419" name="楕円 418">
          <a:extLst>
            <a:ext uri="{FF2B5EF4-FFF2-40B4-BE49-F238E27FC236}">
              <a16:creationId xmlns:a16="http://schemas.microsoft.com/office/drawing/2014/main" id="{52120352-B61E-4397-8165-1CA45A1DE2B9}"/>
            </a:ext>
          </a:extLst>
        </xdr:cNvPr>
        <xdr:cNvSpPr/>
      </xdr:nvSpPr>
      <xdr:spPr>
        <a:xfrm>
          <a:off x="981075" y="1608591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99</xdr:row>
      <xdr:rowOff>106136</xdr:rowOff>
    </xdr:from>
    <xdr:to>
      <xdr:col>10</xdr:col>
      <xdr:colOff>114300</xdr:colOff>
      <xdr:row>100</xdr:row>
      <xdr:rowOff>130629</xdr:rowOff>
    </xdr:to>
    <xdr:cxnSp macro="">
      <xdr:nvCxnSpPr>
        <xdr:cNvPr id="420" name="直線コネクタ 419">
          <a:extLst>
            <a:ext uri="{FF2B5EF4-FFF2-40B4-BE49-F238E27FC236}">
              <a16:creationId xmlns:a16="http://schemas.microsoft.com/office/drawing/2014/main" id="{8AB4281A-3EA1-41A0-AC66-7025826A6FD0}"/>
            </a:ext>
          </a:extLst>
        </xdr:cNvPr>
        <xdr:cNvCxnSpPr/>
      </xdr:nvCxnSpPr>
      <xdr:spPr>
        <a:xfrm>
          <a:off x="1028700" y="16133536"/>
          <a:ext cx="800100" cy="189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118127</xdr:rowOff>
    </xdr:from>
    <xdr:ext cx="405111" cy="259045"/>
    <xdr:sp macro="" textlink="">
      <xdr:nvSpPr>
        <xdr:cNvPr id="421" name="n_1aveValue【港湾・漁港】&#10;有形固定資産減価償却率">
          <a:extLst>
            <a:ext uri="{FF2B5EF4-FFF2-40B4-BE49-F238E27FC236}">
              <a16:creationId xmlns:a16="http://schemas.microsoft.com/office/drawing/2014/main" id="{BCC23483-4573-45DD-BF3F-0C38231C9FE2}"/>
            </a:ext>
          </a:extLst>
        </xdr:cNvPr>
        <xdr:cNvSpPr txBox="1"/>
      </xdr:nvSpPr>
      <xdr:spPr>
        <a:xfrm>
          <a:off x="3239144" y="16961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104520</xdr:rowOff>
    </xdr:from>
    <xdr:ext cx="405111" cy="259045"/>
    <xdr:sp macro="" textlink="">
      <xdr:nvSpPr>
        <xdr:cNvPr id="422" name="n_2aveValue【港湾・漁港】&#10;有形固定資産減価償却率">
          <a:extLst>
            <a:ext uri="{FF2B5EF4-FFF2-40B4-BE49-F238E27FC236}">
              <a16:creationId xmlns:a16="http://schemas.microsoft.com/office/drawing/2014/main" id="{C0987096-BC86-4D0D-8A87-C7599F6276A7}"/>
            </a:ext>
          </a:extLst>
        </xdr:cNvPr>
        <xdr:cNvSpPr txBox="1"/>
      </xdr:nvSpPr>
      <xdr:spPr>
        <a:xfrm>
          <a:off x="2439044" y="167859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25598</xdr:rowOff>
    </xdr:from>
    <xdr:ext cx="405111" cy="259045"/>
    <xdr:sp macro="" textlink="">
      <xdr:nvSpPr>
        <xdr:cNvPr id="423" name="n_3aveValue【港湾・漁港】&#10;有形固定資産減価償却率">
          <a:extLst>
            <a:ext uri="{FF2B5EF4-FFF2-40B4-BE49-F238E27FC236}">
              <a16:creationId xmlns:a16="http://schemas.microsoft.com/office/drawing/2014/main" id="{BBD698FA-3326-456B-A4B7-98F4462C57BA}"/>
            </a:ext>
          </a:extLst>
        </xdr:cNvPr>
        <xdr:cNvSpPr txBox="1"/>
      </xdr:nvSpPr>
      <xdr:spPr>
        <a:xfrm>
          <a:off x="1648469" y="16545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99</xdr:row>
      <xdr:rowOff>148063</xdr:rowOff>
    </xdr:from>
    <xdr:ext cx="405111" cy="259045"/>
    <xdr:sp macro="" textlink="">
      <xdr:nvSpPr>
        <xdr:cNvPr id="424" name="n_4aveValue【港湾・漁港】&#10;有形固定資産減価償却率">
          <a:extLst>
            <a:ext uri="{FF2B5EF4-FFF2-40B4-BE49-F238E27FC236}">
              <a16:creationId xmlns:a16="http://schemas.microsoft.com/office/drawing/2014/main" id="{C536F723-76E5-4FA9-942A-77E002DB630A}"/>
            </a:ext>
          </a:extLst>
        </xdr:cNvPr>
        <xdr:cNvSpPr txBox="1"/>
      </xdr:nvSpPr>
      <xdr:spPr>
        <a:xfrm>
          <a:off x="848369" y="161754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101</xdr:row>
      <xdr:rowOff>86377</xdr:rowOff>
    </xdr:from>
    <xdr:ext cx="405111" cy="259045"/>
    <xdr:sp macro="" textlink="">
      <xdr:nvSpPr>
        <xdr:cNvPr id="425" name="n_1mainValue【港湾・漁港】&#10;有形固定資産減価償却率">
          <a:extLst>
            <a:ext uri="{FF2B5EF4-FFF2-40B4-BE49-F238E27FC236}">
              <a16:creationId xmlns:a16="http://schemas.microsoft.com/office/drawing/2014/main" id="{53382540-8DDD-425F-876B-79953C3502E9}"/>
            </a:ext>
          </a:extLst>
        </xdr:cNvPr>
        <xdr:cNvSpPr txBox="1"/>
      </xdr:nvSpPr>
      <xdr:spPr>
        <a:xfrm>
          <a:off x="3239144" y="16437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100</xdr:row>
      <xdr:rowOff>61884</xdr:rowOff>
    </xdr:from>
    <xdr:ext cx="405111" cy="259045"/>
    <xdr:sp macro="" textlink="">
      <xdr:nvSpPr>
        <xdr:cNvPr id="426" name="n_2mainValue【港湾・漁港】&#10;有形固定資産減価償却率">
          <a:extLst>
            <a:ext uri="{FF2B5EF4-FFF2-40B4-BE49-F238E27FC236}">
              <a16:creationId xmlns:a16="http://schemas.microsoft.com/office/drawing/2014/main" id="{7E735334-3A3A-4B10-88DB-E7434E920512}"/>
            </a:ext>
          </a:extLst>
        </xdr:cNvPr>
        <xdr:cNvSpPr txBox="1"/>
      </xdr:nvSpPr>
      <xdr:spPr>
        <a:xfrm>
          <a:off x="2439044" y="162575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99</xdr:row>
      <xdr:rowOff>26506</xdr:rowOff>
    </xdr:from>
    <xdr:ext cx="405111" cy="259045"/>
    <xdr:sp macro="" textlink="">
      <xdr:nvSpPr>
        <xdr:cNvPr id="427" name="n_3mainValue【港湾・漁港】&#10;有形固定資産減価償却率">
          <a:extLst>
            <a:ext uri="{FF2B5EF4-FFF2-40B4-BE49-F238E27FC236}">
              <a16:creationId xmlns:a16="http://schemas.microsoft.com/office/drawing/2014/main" id="{F761410C-5024-4BD4-82A0-779B37F2BB8E}"/>
            </a:ext>
          </a:extLst>
        </xdr:cNvPr>
        <xdr:cNvSpPr txBox="1"/>
      </xdr:nvSpPr>
      <xdr:spPr>
        <a:xfrm>
          <a:off x="1648469" y="160602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98</xdr:row>
      <xdr:rowOff>2013</xdr:rowOff>
    </xdr:from>
    <xdr:ext cx="405111" cy="259045"/>
    <xdr:sp macro="" textlink="">
      <xdr:nvSpPr>
        <xdr:cNvPr id="428" name="n_4mainValue【港湾・漁港】&#10;有形固定資産減価償却率">
          <a:extLst>
            <a:ext uri="{FF2B5EF4-FFF2-40B4-BE49-F238E27FC236}">
              <a16:creationId xmlns:a16="http://schemas.microsoft.com/office/drawing/2014/main" id="{1DEDF36E-60EA-4E00-B81D-955789611096}"/>
            </a:ext>
          </a:extLst>
        </xdr:cNvPr>
        <xdr:cNvSpPr txBox="1"/>
      </xdr:nvSpPr>
      <xdr:spPr>
        <a:xfrm>
          <a:off x="848369" y="158706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9" name="正方形/長方形 428">
          <a:extLst>
            <a:ext uri="{FF2B5EF4-FFF2-40B4-BE49-F238E27FC236}">
              <a16:creationId xmlns:a16="http://schemas.microsoft.com/office/drawing/2014/main" id="{BA4CD7D0-DAE5-49E2-84FA-3F277FC1AF1A}"/>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30" name="正方形/長方形 429">
          <a:extLst>
            <a:ext uri="{FF2B5EF4-FFF2-40B4-BE49-F238E27FC236}">
              <a16:creationId xmlns:a16="http://schemas.microsoft.com/office/drawing/2014/main" id="{C842E6B8-05EB-461F-A419-5A4B363B4800}"/>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31" name="正方形/長方形 430">
          <a:extLst>
            <a:ext uri="{FF2B5EF4-FFF2-40B4-BE49-F238E27FC236}">
              <a16:creationId xmlns:a16="http://schemas.microsoft.com/office/drawing/2014/main" id="{F70E2766-5D5D-486F-8862-2ACCB75B466C}"/>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32" name="正方形/長方形 431">
          <a:extLst>
            <a:ext uri="{FF2B5EF4-FFF2-40B4-BE49-F238E27FC236}">
              <a16:creationId xmlns:a16="http://schemas.microsoft.com/office/drawing/2014/main" id="{EBE1F982-F9B9-4F26-91B7-20B74F2393D6}"/>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3" name="正方形/長方形 432">
          <a:extLst>
            <a:ext uri="{FF2B5EF4-FFF2-40B4-BE49-F238E27FC236}">
              <a16:creationId xmlns:a16="http://schemas.microsoft.com/office/drawing/2014/main" id="{EA728007-56FC-438A-993F-410FA5272F7B}"/>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4" name="正方形/長方形 433">
          <a:extLst>
            <a:ext uri="{FF2B5EF4-FFF2-40B4-BE49-F238E27FC236}">
              <a16:creationId xmlns:a16="http://schemas.microsoft.com/office/drawing/2014/main" id="{611AC213-3445-473D-ADAF-8C6A49A6205D}"/>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5" name="テキスト ボックス 434">
          <a:extLst>
            <a:ext uri="{FF2B5EF4-FFF2-40B4-BE49-F238E27FC236}">
              <a16:creationId xmlns:a16="http://schemas.microsoft.com/office/drawing/2014/main" id="{2F32F061-8438-4088-A669-E1F1EADA86F9}"/>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6" name="直線コネクタ 435">
          <a:extLst>
            <a:ext uri="{FF2B5EF4-FFF2-40B4-BE49-F238E27FC236}">
              <a16:creationId xmlns:a16="http://schemas.microsoft.com/office/drawing/2014/main" id="{1523A51D-37F2-47B6-903C-017B43005D8A}"/>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110</xdr:row>
      <xdr:rowOff>48277</xdr:rowOff>
    </xdr:from>
    <xdr:ext cx="248786" cy="259045"/>
    <xdr:sp macro="" textlink="">
      <xdr:nvSpPr>
        <xdr:cNvPr id="437" name="テキスト ボックス 436">
          <a:extLst>
            <a:ext uri="{FF2B5EF4-FFF2-40B4-BE49-F238E27FC236}">
              <a16:creationId xmlns:a16="http://schemas.microsoft.com/office/drawing/2014/main" id="{4EEFCDF6-D6EA-49A6-9C69-3F0BC76206A6}"/>
            </a:ext>
          </a:extLst>
        </xdr:cNvPr>
        <xdr:cNvSpPr txBox="1"/>
      </xdr:nvSpPr>
      <xdr:spPr>
        <a:xfrm>
          <a:off x="5723389" y="1785685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109</xdr:row>
      <xdr:rowOff>35379</xdr:rowOff>
    </xdr:from>
    <xdr:to>
      <xdr:col>59</xdr:col>
      <xdr:colOff>50800</xdr:colOff>
      <xdr:row>109</xdr:row>
      <xdr:rowOff>35379</xdr:rowOff>
    </xdr:to>
    <xdr:cxnSp macro="">
      <xdr:nvCxnSpPr>
        <xdr:cNvPr id="438" name="直線コネクタ 437">
          <a:extLst>
            <a:ext uri="{FF2B5EF4-FFF2-40B4-BE49-F238E27FC236}">
              <a16:creationId xmlns:a16="http://schemas.microsoft.com/office/drawing/2014/main" id="{6E2D528B-09C6-4398-8AE1-3349C96D04DB}"/>
            </a:ext>
          </a:extLst>
        </xdr:cNvPr>
        <xdr:cNvCxnSpPr/>
      </xdr:nvCxnSpPr>
      <xdr:spPr>
        <a:xfrm>
          <a:off x="5953125" y="1768520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108</xdr:row>
      <xdr:rowOff>64606</xdr:rowOff>
    </xdr:from>
    <xdr:ext cx="595419" cy="259045"/>
    <xdr:sp macro="" textlink="">
      <xdr:nvSpPr>
        <xdr:cNvPr id="439" name="テキスト ボックス 438">
          <a:extLst>
            <a:ext uri="{FF2B5EF4-FFF2-40B4-BE49-F238E27FC236}">
              <a16:creationId xmlns:a16="http://schemas.microsoft.com/office/drawing/2014/main" id="{0B895F09-554A-44CD-80BD-FCA79C18605D}"/>
            </a:ext>
          </a:extLst>
        </xdr:cNvPr>
        <xdr:cNvSpPr txBox="1"/>
      </xdr:nvSpPr>
      <xdr:spPr>
        <a:xfrm>
          <a:off x="5421206" y="1755568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107</xdr:row>
      <xdr:rowOff>51707</xdr:rowOff>
    </xdr:from>
    <xdr:to>
      <xdr:col>59</xdr:col>
      <xdr:colOff>50800</xdr:colOff>
      <xdr:row>107</xdr:row>
      <xdr:rowOff>51707</xdr:rowOff>
    </xdr:to>
    <xdr:cxnSp macro="">
      <xdr:nvCxnSpPr>
        <xdr:cNvPr id="440" name="直線コネクタ 439">
          <a:extLst>
            <a:ext uri="{FF2B5EF4-FFF2-40B4-BE49-F238E27FC236}">
              <a16:creationId xmlns:a16="http://schemas.microsoft.com/office/drawing/2014/main" id="{B848171D-68DB-48E2-8665-8E6F0AEB274F}"/>
            </a:ext>
          </a:extLst>
        </xdr:cNvPr>
        <xdr:cNvCxnSpPr/>
      </xdr:nvCxnSpPr>
      <xdr:spPr>
        <a:xfrm>
          <a:off x="5953125" y="1737450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106</xdr:row>
      <xdr:rowOff>80934</xdr:rowOff>
    </xdr:from>
    <xdr:ext cx="595419" cy="259045"/>
    <xdr:sp macro="" textlink="">
      <xdr:nvSpPr>
        <xdr:cNvPr id="441" name="テキスト ボックス 440">
          <a:extLst>
            <a:ext uri="{FF2B5EF4-FFF2-40B4-BE49-F238E27FC236}">
              <a16:creationId xmlns:a16="http://schemas.microsoft.com/office/drawing/2014/main" id="{44FBDB06-8F61-438B-8468-AF8747B22CCF}"/>
            </a:ext>
          </a:extLst>
        </xdr:cNvPr>
        <xdr:cNvSpPr txBox="1"/>
      </xdr:nvSpPr>
      <xdr:spPr>
        <a:xfrm>
          <a:off x="5421206" y="1724815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68036</xdr:rowOff>
    </xdr:from>
    <xdr:to>
      <xdr:col>59</xdr:col>
      <xdr:colOff>50800</xdr:colOff>
      <xdr:row>105</xdr:row>
      <xdr:rowOff>68036</xdr:rowOff>
    </xdr:to>
    <xdr:cxnSp macro="">
      <xdr:nvCxnSpPr>
        <xdr:cNvPr id="442" name="直線コネクタ 441">
          <a:extLst>
            <a:ext uri="{FF2B5EF4-FFF2-40B4-BE49-F238E27FC236}">
              <a16:creationId xmlns:a16="http://schemas.microsoft.com/office/drawing/2014/main" id="{273B0ED8-ACE3-4355-964A-E0A68A7162A4}"/>
            </a:ext>
          </a:extLst>
        </xdr:cNvPr>
        <xdr:cNvCxnSpPr/>
      </xdr:nvCxnSpPr>
      <xdr:spPr>
        <a:xfrm>
          <a:off x="5953125" y="1706698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104</xdr:row>
      <xdr:rowOff>97263</xdr:rowOff>
    </xdr:from>
    <xdr:ext cx="595419" cy="259045"/>
    <xdr:sp macro="" textlink="">
      <xdr:nvSpPr>
        <xdr:cNvPr id="443" name="テキスト ボックス 442">
          <a:extLst>
            <a:ext uri="{FF2B5EF4-FFF2-40B4-BE49-F238E27FC236}">
              <a16:creationId xmlns:a16="http://schemas.microsoft.com/office/drawing/2014/main" id="{1C5F2237-256D-453E-A867-2667DA54A5AA}"/>
            </a:ext>
          </a:extLst>
        </xdr:cNvPr>
        <xdr:cNvSpPr txBox="1"/>
      </xdr:nvSpPr>
      <xdr:spPr>
        <a:xfrm>
          <a:off x="5421206" y="169374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84364</xdr:rowOff>
    </xdr:from>
    <xdr:to>
      <xdr:col>59</xdr:col>
      <xdr:colOff>50800</xdr:colOff>
      <xdr:row>103</xdr:row>
      <xdr:rowOff>84364</xdr:rowOff>
    </xdr:to>
    <xdr:cxnSp macro="">
      <xdr:nvCxnSpPr>
        <xdr:cNvPr id="444" name="直線コネクタ 443">
          <a:extLst>
            <a:ext uri="{FF2B5EF4-FFF2-40B4-BE49-F238E27FC236}">
              <a16:creationId xmlns:a16="http://schemas.microsoft.com/office/drawing/2014/main" id="{426AD2FC-9F3D-457F-BF42-1F29BEB5C6C9}"/>
            </a:ext>
          </a:extLst>
        </xdr:cNvPr>
        <xdr:cNvCxnSpPr/>
      </xdr:nvCxnSpPr>
      <xdr:spPr>
        <a:xfrm>
          <a:off x="5953125" y="1676581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102</xdr:row>
      <xdr:rowOff>113591</xdr:rowOff>
    </xdr:from>
    <xdr:ext cx="595419" cy="259045"/>
    <xdr:sp macro="" textlink="">
      <xdr:nvSpPr>
        <xdr:cNvPr id="445" name="テキスト ボックス 444">
          <a:extLst>
            <a:ext uri="{FF2B5EF4-FFF2-40B4-BE49-F238E27FC236}">
              <a16:creationId xmlns:a16="http://schemas.microsoft.com/office/drawing/2014/main" id="{D46EF6DC-4C9E-47CA-8198-7A57E34EEDA5}"/>
            </a:ext>
          </a:extLst>
        </xdr:cNvPr>
        <xdr:cNvSpPr txBox="1"/>
      </xdr:nvSpPr>
      <xdr:spPr>
        <a:xfrm>
          <a:off x="5421206" y="1662994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100693</xdr:rowOff>
    </xdr:from>
    <xdr:to>
      <xdr:col>59</xdr:col>
      <xdr:colOff>50800</xdr:colOff>
      <xdr:row>101</xdr:row>
      <xdr:rowOff>100693</xdr:rowOff>
    </xdr:to>
    <xdr:cxnSp macro="">
      <xdr:nvCxnSpPr>
        <xdr:cNvPr id="446" name="直線コネクタ 445">
          <a:extLst>
            <a:ext uri="{FF2B5EF4-FFF2-40B4-BE49-F238E27FC236}">
              <a16:creationId xmlns:a16="http://schemas.microsoft.com/office/drawing/2014/main" id="{28AE7E96-D89B-40E2-9EB3-AA199C8F90D6}"/>
            </a:ext>
          </a:extLst>
        </xdr:cNvPr>
        <xdr:cNvCxnSpPr/>
      </xdr:nvCxnSpPr>
      <xdr:spPr>
        <a:xfrm>
          <a:off x="5953125" y="164582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100</xdr:row>
      <xdr:rowOff>129920</xdr:rowOff>
    </xdr:from>
    <xdr:ext cx="595419" cy="259045"/>
    <xdr:sp macro="" textlink="">
      <xdr:nvSpPr>
        <xdr:cNvPr id="447" name="テキスト ボックス 446">
          <a:extLst>
            <a:ext uri="{FF2B5EF4-FFF2-40B4-BE49-F238E27FC236}">
              <a16:creationId xmlns:a16="http://schemas.microsoft.com/office/drawing/2014/main" id="{0437DCA5-F0B6-4D5F-A7E8-96833C0B9F00}"/>
            </a:ext>
          </a:extLst>
        </xdr:cNvPr>
        <xdr:cNvSpPr txBox="1"/>
      </xdr:nvSpPr>
      <xdr:spPr>
        <a:xfrm>
          <a:off x="5421206" y="1631924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117021</xdr:rowOff>
    </xdr:from>
    <xdr:to>
      <xdr:col>59</xdr:col>
      <xdr:colOff>50800</xdr:colOff>
      <xdr:row>99</xdr:row>
      <xdr:rowOff>117021</xdr:rowOff>
    </xdr:to>
    <xdr:cxnSp macro="">
      <xdr:nvCxnSpPr>
        <xdr:cNvPr id="448" name="直線コネクタ 447">
          <a:extLst>
            <a:ext uri="{FF2B5EF4-FFF2-40B4-BE49-F238E27FC236}">
              <a16:creationId xmlns:a16="http://schemas.microsoft.com/office/drawing/2014/main" id="{E4F6190B-E4F2-442D-A902-40D55916E9E4}"/>
            </a:ext>
          </a:extLst>
        </xdr:cNvPr>
        <xdr:cNvCxnSpPr/>
      </xdr:nvCxnSpPr>
      <xdr:spPr>
        <a:xfrm>
          <a:off x="5953125" y="1614759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98</xdr:row>
      <xdr:rowOff>146248</xdr:rowOff>
    </xdr:from>
    <xdr:ext cx="595419" cy="259045"/>
    <xdr:sp macro="" textlink="">
      <xdr:nvSpPr>
        <xdr:cNvPr id="449" name="テキスト ボックス 448">
          <a:extLst>
            <a:ext uri="{FF2B5EF4-FFF2-40B4-BE49-F238E27FC236}">
              <a16:creationId xmlns:a16="http://schemas.microsoft.com/office/drawing/2014/main" id="{BC2086CA-172D-48D8-9727-160FCAA94922}"/>
            </a:ext>
          </a:extLst>
        </xdr:cNvPr>
        <xdr:cNvSpPr txBox="1"/>
      </xdr:nvSpPr>
      <xdr:spPr>
        <a:xfrm>
          <a:off x="5421206" y="1601172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50" name="直線コネクタ 449">
          <a:extLst>
            <a:ext uri="{FF2B5EF4-FFF2-40B4-BE49-F238E27FC236}">
              <a16:creationId xmlns:a16="http://schemas.microsoft.com/office/drawing/2014/main" id="{8C3141B0-EF62-406C-A051-2CE9CC064106}"/>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51" name="テキスト ボックス 450">
          <a:extLst>
            <a:ext uri="{FF2B5EF4-FFF2-40B4-BE49-F238E27FC236}">
              <a16:creationId xmlns:a16="http://schemas.microsoft.com/office/drawing/2014/main" id="{2D04BDD0-0F83-45DE-BD1E-D33C55B3A319}"/>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52" name="【港湾・漁港】&#10;一人当たり有形固定資産（償却資産）額グラフ枠">
          <a:extLst>
            <a:ext uri="{FF2B5EF4-FFF2-40B4-BE49-F238E27FC236}">
              <a16:creationId xmlns:a16="http://schemas.microsoft.com/office/drawing/2014/main" id="{3D8EB485-B8D2-46AD-9386-DBAF972102FE}"/>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5090</xdr:rowOff>
    </xdr:from>
    <xdr:to>
      <xdr:col>54</xdr:col>
      <xdr:colOff>189865</xdr:colOff>
      <xdr:row>107</xdr:row>
      <xdr:rowOff>113174</xdr:rowOff>
    </xdr:to>
    <xdr:cxnSp macro="">
      <xdr:nvCxnSpPr>
        <xdr:cNvPr id="453" name="直線コネクタ 452">
          <a:extLst>
            <a:ext uri="{FF2B5EF4-FFF2-40B4-BE49-F238E27FC236}">
              <a16:creationId xmlns:a16="http://schemas.microsoft.com/office/drawing/2014/main" id="{743A2D3E-3E59-4FB6-9FF1-4BBF1BDBC7D5}"/>
            </a:ext>
          </a:extLst>
        </xdr:cNvPr>
        <xdr:cNvCxnSpPr/>
      </xdr:nvCxnSpPr>
      <xdr:spPr>
        <a:xfrm flipV="1">
          <a:off x="9427845" y="16200765"/>
          <a:ext cx="1270" cy="12383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117001</xdr:rowOff>
    </xdr:from>
    <xdr:ext cx="599010" cy="259045"/>
    <xdr:sp macro="" textlink="">
      <xdr:nvSpPr>
        <xdr:cNvPr id="454" name="【港湾・漁港】&#10;一人当たり有形固定資産（償却資産）額最小値テキスト">
          <a:extLst>
            <a:ext uri="{FF2B5EF4-FFF2-40B4-BE49-F238E27FC236}">
              <a16:creationId xmlns:a16="http://schemas.microsoft.com/office/drawing/2014/main" id="{FEBDD692-0A88-4A8A-AF4D-0CF21AC566AF}"/>
            </a:ext>
          </a:extLst>
        </xdr:cNvPr>
        <xdr:cNvSpPr txBox="1"/>
      </xdr:nvSpPr>
      <xdr:spPr>
        <a:xfrm>
          <a:off x="9477375" y="174429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181,178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113174</xdr:rowOff>
    </xdr:from>
    <xdr:to>
      <xdr:col>55</xdr:col>
      <xdr:colOff>88900</xdr:colOff>
      <xdr:row>107</xdr:row>
      <xdr:rowOff>113174</xdr:rowOff>
    </xdr:to>
    <xdr:cxnSp macro="">
      <xdr:nvCxnSpPr>
        <xdr:cNvPr id="455" name="直線コネクタ 454">
          <a:extLst>
            <a:ext uri="{FF2B5EF4-FFF2-40B4-BE49-F238E27FC236}">
              <a16:creationId xmlns:a16="http://schemas.microsoft.com/office/drawing/2014/main" id="{44983328-E6D3-406B-9FF2-02B08BBB82DB}"/>
            </a:ext>
          </a:extLst>
        </xdr:cNvPr>
        <xdr:cNvCxnSpPr/>
      </xdr:nvCxnSpPr>
      <xdr:spPr>
        <a:xfrm>
          <a:off x="9363075" y="1743914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123217</xdr:rowOff>
    </xdr:from>
    <xdr:ext cx="599010" cy="259045"/>
    <xdr:sp macro="" textlink="">
      <xdr:nvSpPr>
        <xdr:cNvPr id="456" name="【港湾・漁港】&#10;一人当たり有形固定資産（償却資産）額最大値テキスト">
          <a:extLst>
            <a:ext uri="{FF2B5EF4-FFF2-40B4-BE49-F238E27FC236}">
              <a16:creationId xmlns:a16="http://schemas.microsoft.com/office/drawing/2014/main" id="{9D3EA3D0-9A0C-42CB-AE52-4594830B402C}"/>
            </a:ext>
          </a:extLst>
        </xdr:cNvPr>
        <xdr:cNvSpPr txBox="1"/>
      </xdr:nvSpPr>
      <xdr:spPr>
        <a:xfrm>
          <a:off x="9477375" y="159950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581,775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5090</xdr:rowOff>
    </xdr:from>
    <xdr:to>
      <xdr:col>55</xdr:col>
      <xdr:colOff>88900</xdr:colOff>
      <xdr:row>100</xdr:row>
      <xdr:rowOff>5090</xdr:rowOff>
    </xdr:to>
    <xdr:cxnSp macro="">
      <xdr:nvCxnSpPr>
        <xdr:cNvPr id="457" name="直線コネクタ 456">
          <a:extLst>
            <a:ext uri="{FF2B5EF4-FFF2-40B4-BE49-F238E27FC236}">
              <a16:creationId xmlns:a16="http://schemas.microsoft.com/office/drawing/2014/main" id="{068CC289-472C-414F-8638-F2963C2EC062}"/>
            </a:ext>
          </a:extLst>
        </xdr:cNvPr>
        <xdr:cNvCxnSpPr/>
      </xdr:nvCxnSpPr>
      <xdr:spPr>
        <a:xfrm>
          <a:off x="9363075" y="1620076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102</xdr:row>
      <xdr:rowOff>19052</xdr:rowOff>
    </xdr:from>
    <xdr:ext cx="599010" cy="259045"/>
    <xdr:sp macro="" textlink="">
      <xdr:nvSpPr>
        <xdr:cNvPr id="458" name="【港湾・漁港】&#10;一人当たり有形固定資産（償却資産）額平均値テキスト">
          <a:extLst>
            <a:ext uri="{FF2B5EF4-FFF2-40B4-BE49-F238E27FC236}">
              <a16:creationId xmlns:a16="http://schemas.microsoft.com/office/drawing/2014/main" id="{DD195B32-4A64-4067-8C4B-C7A2F06B3CC5}"/>
            </a:ext>
          </a:extLst>
        </xdr:cNvPr>
        <xdr:cNvSpPr txBox="1"/>
      </xdr:nvSpPr>
      <xdr:spPr>
        <a:xfrm>
          <a:off x="9477375" y="1653540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411,449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167625</xdr:rowOff>
    </xdr:from>
    <xdr:to>
      <xdr:col>55</xdr:col>
      <xdr:colOff>50800</xdr:colOff>
      <xdr:row>103</xdr:row>
      <xdr:rowOff>97775</xdr:rowOff>
    </xdr:to>
    <xdr:sp macro="" textlink="">
      <xdr:nvSpPr>
        <xdr:cNvPr id="459" name="フローチャート: 判断 458">
          <a:extLst>
            <a:ext uri="{FF2B5EF4-FFF2-40B4-BE49-F238E27FC236}">
              <a16:creationId xmlns:a16="http://schemas.microsoft.com/office/drawing/2014/main" id="{1778D483-14A6-4088-AC40-8AE1FF55921A}"/>
            </a:ext>
          </a:extLst>
        </xdr:cNvPr>
        <xdr:cNvSpPr/>
      </xdr:nvSpPr>
      <xdr:spPr>
        <a:xfrm>
          <a:off x="9401175" y="1668080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103</xdr:row>
      <xdr:rowOff>18559</xdr:rowOff>
    </xdr:from>
    <xdr:to>
      <xdr:col>50</xdr:col>
      <xdr:colOff>165100</xdr:colOff>
      <xdr:row>103</xdr:row>
      <xdr:rowOff>120159</xdr:rowOff>
    </xdr:to>
    <xdr:sp macro="" textlink="">
      <xdr:nvSpPr>
        <xdr:cNvPr id="460" name="フローチャート: 判断 459">
          <a:extLst>
            <a:ext uri="{FF2B5EF4-FFF2-40B4-BE49-F238E27FC236}">
              <a16:creationId xmlns:a16="http://schemas.microsoft.com/office/drawing/2014/main" id="{CB00BEEB-3FF4-4F3B-BBA3-BFA5730F6A65}"/>
            </a:ext>
          </a:extLst>
        </xdr:cNvPr>
        <xdr:cNvSpPr/>
      </xdr:nvSpPr>
      <xdr:spPr>
        <a:xfrm>
          <a:off x="8639175" y="1669683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103</xdr:row>
      <xdr:rowOff>34466</xdr:rowOff>
    </xdr:from>
    <xdr:to>
      <xdr:col>46</xdr:col>
      <xdr:colOff>38100</xdr:colOff>
      <xdr:row>103</xdr:row>
      <xdr:rowOff>136066</xdr:rowOff>
    </xdr:to>
    <xdr:sp macro="" textlink="">
      <xdr:nvSpPr>
        <xdr:cNvPr id="461" name="フローチャート: 判断 460">
          <a:extLst>
            <a:ext uri="{FF2B5EF4-FFF2-40B4-BE49-F238E27FC236}">
              <a16:creationId xmlns:a16="http://schemas.microsoft.com/office/drawing/2014/main" id="{1D39C49C-F2F7-47ED-BAB0-9DE6A3AD2E66}"/>
            </a:ext>
          </a:extLst>
        </xdr:cNvPr>
        <xdr:cNvSpPr/>
      </xdr:nvSpPr>
      <xdr:spPr>
        <a:xfrm>
          <a:off x="7839075" y="1670956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103</xdr:row>
      <xdr:rowOff>58125</xdr:rowOff>
    </xdr:from>
    <xdr:to>
      <xdr:col>41</xdr:col>
      <xdr:colOff>101600</xdr:colOff>
      <xdr:row>103</xdr:row>
      <xdr:rowOff>159725</xdr:rowOff>
    </xdr:to>
    <xdr:sp macro="" textlink="">
      <xdr:nvSpPr>
        <xdr:cNvPr id="462" name="フローチャート: 判断 461">
          <a:extLst>
            <a:ext uri="{FF2B5EF4-FFF2-40B4-BE49-F238E27FC236}">
              <a16:creationId xmlns:a16="http://schemas.microsoft.com/office/drawing/2014/main" id="{315136D4-5757-4753-90AC-72FB797DBDD4}"/>
            </a:ext>
          </a:extLst>
        </xdr:cNvPr>
        <xdr:cNvSpPr/>
      </xdr:nvSpPr>
      <xdr:spPr>
        <a:xfrm>
          <a:off x="7029450" y="1673640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31040</xdr:rowOff>
    </xdr:from>
    <xdr:to>
      <xdr:col>36</xdr:col>
      <xdr:colOff>165100</xdr:colOff>
      <xdr:row>104</xdr:row>
      <xdr:rowOff>132640</xdr:rowOff>
    </xdr:to>
    <xdr:sp macro="" textlink="">
      <xdr:nvSpPr>
        <xdr:cNvPr id="463" name="フローチャート: 判断 462">
          <a:extLst>
            <a:ext uri="{FF2B5EF4-FFF2-40B4-BE49-F238E27FC236}">
              <a16:creationId xmlns:a16="http://schemas.microsoft.com/office/drawing/2014/main" id="{28CADAED-865C-4D0F-8065-288CF296C894}"/>
            </a:ext>
          </a:extLst>
        </xdr:cNvPr>
        <xdr:cNvSpPr/>
      </xdr:nvSpPr>
      <xdr:spPr>
        <a:xfrm>
          <a:off x="6238875" y="1686806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64" name="テキスト ボックス 463">
          <a:extLst>
            <a:ext uri="{FF2B5EF4-FFF2-40B4-BE49-F238E27FC236}">
              <a16:creationId xmlns:a16="http://schemas.microsoft.com/office/drawing/2014/main" id="{716148A9-873F-4C0D-A051-88D85AEBA612}"/>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65" name="テキスト ボックス 464">
          <a:extLst>
            <a:ext uri="{FF2B5EF4-FFF2-40B4-BE49-F238E27FC236}">
              <a16:creationId xmlns:a16="http://schemas.microsoft.com/office/drawing/2014/main" id="{E5BE0C14-7874-4440-85BD-FB82D4FE5B49}"/>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6" name="テキスト ボックス 465">
          <a:extLst>
            <a:ext uri="{FF2B5EF4-FFF2-40B4-BE49-F238E27FC236}">
              <a16:creationId xmlns:a16="http://schemas.microsoft.com/office/drawing/2014/main" id="{18BC615F-501C-41B5-8EDF-552A45501694}"/>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7" name="テキスト ボックス 466">
          <a:extLst>
            <a:ext uri="{FF2B5EF4-FFF2-40B4-BE49-F238E27FC236}">
              <a16:creationId xmlns:a16="http://schemas.microsoft.com/office/drawing/2014/main" id="{8F50D5EA-6C4A-481E-AAA3-8954568A1954}"/>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8" name="テキスト ボックス 467">
          <a:extLst>
            <a:ext uri="{FF2B5EF4-FFF2-40B4-BE49-F238E27FC236}">
              <a16:creationId xmlns:a16="http://schemas.microsoft.com/office/drawing/2014/main" id="{AA5C1CBD-777A-4F34-BB20-EFF03AF10331}"/>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62374</xdr:rowOff>
    </xdr:from>
    <xdr:to>
      <xdr:col>55</xdr:col>
      <xdr:colOff>50800</xdr:colOff>
      <xdr:row>107</xdr:row>
      <xdr:rowOff>163974</xdr:rowOff>
    </xdr:to>
    <xdr:sp macro="" textlink="">
      <xdr:nvSpPr>
        <xdr:cNvPr id="469" name="楕円 468">
          <a:extLst>
            <a:ext uri="{FF2B5EF4-FFF2-40B4-BE49-F238E27FC236}">
              <a16:creationId xmlns:a16="http://schemas.microsoft.com/office/drawing/2014/main" id="{F9998D4F-6C97-42E4-A726-61A0989DE33B}"/>
            </a:ext>
          </a:extLst>
        </xdr:cNvPr>
        <xdr:cNvSpPr/>
      </xdr:nvSpPr>
      <xdr:spPr>
        <a:xfrm>
          <a:off x="9401175" y="17391524"/>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148751</xdr:rowOff>
    </xdr:from>
    <xdr:ext cx="599010" cy="259045"/>
    <xdr:sp macro="" textlink="">
      <xdr:nvSpPr>
        <xdr:cNvPr id="470" name="【港湾・漁港】&#10;一人当たり有形固定資産（償却資産）額該当値テキスト">
          <a:extLst>
            <a:ext uri="{FF2B5EF4-FFF2-40B4-BE49-F238E27FC236}">
              <a16:creationId xmlns:a16="http://schemas.microsoft.com/office/drawing/2014/main" id="{B0460DE5-B923-484C-BBEA-F529B3AE558C}"/>
            </a:ext>
          </a:extLst>
        </xdr:cNvPr>
        <xdr:cNvSpPr txBox="1"/>
      </xdr:nvSpPr>
      <xdr:spPr>
        <a:xfrm>
          <a:off x="9477375" y="173096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181,178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71368</xdr:rowOff>
    </xdr:from>
    <xdr:to>
      <xdr:col>50</xdr:col>
      <xdr:colOff>165100</xdr:colOff>
      <xdr:row>108</xdr:row>
      <xdr:rowOff>1518</xdr:rowOff>
    </xdr:to>
    <xdr:sp macro="" textlink="">
      <xdr:nvSpPr>
        <xdr:cNvPr id="471" name="楕円 470">
          <a:extLst>
            <a:ext uri="{FF2B5EF4-FFF2-40B4-BE49-F238E27FC236}">
              <a16:creationId xmlns:a16="http://schemas.microsoft.com/office/drawing/2014/main" id="{D8432020-E1A3-40B8-906E-46D5702BE727}"/>
            </a:ext>
          </a:extLst>
        </xdr:cNvPr>
        <xdr:cNvSpPr/>
      </xdr:nvSpPr>
      <xdr:spPr>
        <a:xfrm>
          <a:off x="8639175" y="1739416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113174</xdr:rowOff>
    </xdr:from>
    <xdr:to>
      <xdr:col>55</xdr:col>
      <xdr:colOff>0</xdr:colOff>
      <xdr:row>107</xdr:row>
      <xdr:rowOff>122168</xdr:rowOff>
    </xdr:to>
    <xdr:cxnSp macro="">
      <xdr:nvCxnSpPr>
        <xdr:cNvPr id="472" name="直線コネクタ 471">
          <a:extLst>
            <a:ext uri="{FF2B5EF4-FFF2-40B4-BE49-F238E27FC236}">
              <a16:creationId xmlns:a16="http://schemas.microsoft.com/office/drawing/2014/main" id="{1E6E49EB-DABB-4FBF-8413-EEBCAFFB94DC}"/>
            </a:ext>
          </a:extLst>
        </xdr:cNvPr>
        <xdr:cNvCxnSpPr/>
      </xdr:nvCxnSpPr>
      <xdr:spPr>
        <a:xfrm flipV="1">
          <a:off x="8686800" y="17439149"/>
          <a:ext cx="742950" cy="121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76509</xdr:rowOff>
    </xdr:from>
    <xdr:to>
      <xdr:col>46</xdr:col>
      <xdr:colOff>38100</xdr:colOff>
      <xdr:row>108</xdr:row>
      <xdr:rowOff>6659</xdr:rowOff>
    </xdr:to>
    <xdr:sp macro="" textlink="">
      <xdr:nvSpPr>
        <xdr:cNvPr id="473" name="楕円 472">
          <a:extLst>
            <a:ext uri="{FF2B5EF4-FFF2-40B4-BE49-F238E27FC236}">
              <a16:creationId xmlns:a16="http://schemas.microsoft.com/office/drawing/2014/main" id="{0C21A2B8-3D27-46B6-A7B7-0F71D5B11B48}"/>
            </a:ext>
          </a:extLst>
        </xdr:cNvPr>
        <xdr:cNvSpPr/>
      </xdr:nvSpPr>
      <xdr:spPr>
        <a:xfrm>
          <a:off x="7839075" y="1740248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122168</xdr:rowOff>
    </xdr:from>
    <xdr:to>
      <xdr:col>50</xdr:col>
      <xdr:colOff>114300</xdr:colOff>
      <xdr:row>107</xdr:row>
      <xdr:rowOff>127309</xdr:rowOff>
    </xdr:to>
    <xdr:cxnSp macro="">
      <xdr:nvCxnSpPr>
        <xdr:cNvPr id="474" name="直線コネクタ 473">
          <a:extLst>
            <a:ext uri="{FF2B5EF4-FFF2-40B4-BE49-F238E27FC236}">
              <a16:creationId xmlns:a16="http://schemas.microsoft.com/office/drawing/2014/main" id="{AE24CDA9-A300-4D1A-9761-32CC5450E1D9}"/>
            </a:ext>
          </a:extLst>
        </xdr:cNvPr>
        <xdr:cNvCxnSpPr/>
      </xdr:nvCxnSpPr>
      <xdr:spPr>
        <a:xfrm flipV="1">
          <a:off x="7886700" y="17451318"/>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81390</xdr:rowOff>
    </xdr:from>
    <xdr:to>
      <xdr:col>41</xdr:col>
      <xdr:colOff>101600</xdr:colOff>
      <xdr:row>108</xdr:row>
      <xdr:rowOff>11540</xdr:rowOff>
    </xdr:to>
    <xdr:sp macro="" textlink="">
      <xdr:nvSpPr>
        <xdr:cNvPr id="475" name="楕円 474">
          <a:extLst>
            <a:ext uri="{FF2B5EF4-FFF2-40B4-BE49-F238E27FC236}">
              <a16:creationId xmlns:a16="http://schemas.microsoft.com/office/drawing/2014/main" id="{1AA70FE8-2B91-46D3-86AE-C722A7D382CA}"/>
            </a:ext>
          </a:extLst>
        </xdr:cNvPr>
        <xdr:cNvSpPr/>
      </xdr:nvSpPr>
      <xdr:spPr>
        <a:xfrm>
          <a:off x="7029450" y="1741054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127309</xdr:rowOff>
    </xdr:from>
    <xdr:to>
      <xdr:col>45</xdr:col>
      <xdr:colOff>177800</xdr:colOff>
      <xdr:row>107</xdr:row>
      <xdr:rowOff>132190</xdr:rowOff>
    </xdr:to>
    <xdr:cxnSp macro="">
      <xdr:nvCxnSpPr>
        <xdr:cNvPr id="476" name="直線コネクタ 475">
          <a:extLst>
            <a:ext uri="{FF2B5EF4-FFF2-40B4-BE49-F238E27FC236}">
              <a16:creationId xmlns:a16="http://schemas.microsoft.com/office/drawing/2014/main" id="{7D6D3D4C-F8D8-4D37-A82E-F6D70BC602C2}"/>
            </a:ext>
          </a:extLst>
        </xdr:cNvPr>
        <xdr:cNvCxnSpPr/>
      </xdr:nvCxnSpPr>
      <xdr:spPr>
        <a:xfrm flipV="1">
          <a:off x="7077075" y="17450109"/>
          <a:ext cx="809625" cy="80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86525</xdr:rowOff>
    </xdr:from>
    <xdr:to>
      <xdr:col>36</xdr:col>
      <xdr:colOff>165100</xdr:colOff>
      <xdr:row>108</xdr:row>
      <xdr:rowOff>16675</xdr:rowOff>
    </xdr:to>
    <xdr:sp macro="" textlink="">
      <xdr:nvSpPr>
        <xdr:cNvPr id="477" name="楕円 476">
          <a:extLst>
            <a:ext uri="{FF2B5EF4-FFF2-40B4-BE49-F238E27FC236}">
              <a16:creationId xmlns:a16="http://schemas.microsoft.com/office/drawing/2014/main" id="{27EAFC29-A0DC-414D-941B-8EC1340F6FE7}"/>
            </a:ext>
          </a:extLst>
        </xdr:cNvPr>
        <xdr:cNvSpPr/>
      </xdr:nvSpPr>
      <xdr:spPr>
        <a:xfrm>
          <a:off x="6238875" y="174093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132190</xdr:rowOff>
    </xdr:from>
    <xdr:to>
      <xdr:col>41</xdr:col>
      <xdr:colOff>50800</xdr:colOff>
      <xdr:row>107</xdr:row>
      <xdr:rowOff>137325</xdr:rowOff>
    </xdr:to>
    <xdr:cxnSp macro="">
      <xdr:nvCxnSpPr>
        <xdr:cNvPr id="478" name="直線コネクタ 477">
          <a:extLst>
            <a:ext uri="{FF2B5EF4-FFF2-40B4-BE49-F238E27FC236}">
              <a16:creationId xmlns:a16="http://schemas.microsoft.com/office/drawing/2014/main" id="{684C0251-55A9-429A-A400-4F0358DC6A9F}"/>
            </a:ext>
          </a:extLst>
        </xdr:cNvPr>
        <xdr:cNvCxnSpPr/>
      </xdr:nvCxnSpPr>
      <xdr:spPr>
        <a:xfrm flipV="1">
          <a:off x="6286500" y="17458165"/>
          <a:ext cx="790575" cy="83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101</xdr:row>
      <xdr:rowOff>136686</xdr:rowOff>
    </xdr:from>
    <xdr:ext cx="599010" cy="259045"/>
    <xdr:sp macro="" textlink="">
      <xdr:nvSpPr>
        <xdr:cNvPr id="479" name="n_1aveValue【港湾・漁港】&#10;一人当たり有形固定資産（償却資産）額">
          <a:extLst>
            <a:ext uri="{FF2B5EF4-FFF2-40B4-BE49-F238E27FC236}">
              <a16:creationId xmlns:a16="http://schemas.microsoft.com/office/drawing/2014/main" id="{23848C2A-BE4D-4D32-94D5-68741C5C1DD8}"/>
            </a:ext>
          </a:extLst>
        </xdr:cNvPr>
        <xdr:cNvSpPr txBox="1"/>
      </xdr:nvSpPr>
      <xdr:spPr>
        <a:xfrm>
          <a:off x="8399995" y="164942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101</xdr:row>
      <xdr:rowOff>152593</xdr:rowOff>
    </xdr:from>
    <xdr:ext cx="599010" cy="259045"/>
    <xdr:sp macro="" textlink="">
      <xdr:nvSpPr>
        <xdr:cNvPr id="480" name="n_2aveValue【港湾・漁港】&#10;一人当たり有形固定資産（償却資産）額">
          <a:extLst>
            <a:ext uri="{FF2B5EF4-FFF2-40B4-BE49-F238E27FC236}">
              <a16:creationId xmlns:a16="http://schemas.microsoft.com/office/drawing/2014/main" id="{72FE6980-0055-45FC-A332-FBA872137EF0}"/>
            </a:ext>
          </a:extLst>
        </xdr:cNvPr>
        <xdr:cNvSpPr txBox="1"/>
      </xdr:nvSpPr>
      <xdr:spPr>
        <a:xfrm>
          <a:off x="7609420" y="165070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399,724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102</xdr:row>
      <xdr:rowOff>4802</xdr:rowOff>
    </xdr:from>
    <xdr:ext cx="599010" cy="259045"/>
    <xdr:sp macro="" textlink="">
      <xdr:nvSpPr>
        <xdr:cNvPr id="481" name="n_3aveValue【港湾・漁港】&#10;一人当たり有形固定資産（償却資産）額">
          <a:extLst>
            <a:ext uri="{FF2B5EF4-FFF2-40B4-BE49-F238E27FC236}">
              <a16:creationId xmlns:a16="http://schemas.microsoft.com/office/drawing/2014/main" id="{0A1BDCEA-6200-4231-8742-2B050F7C1AE8}"/>
            </a:ext>
          </a:extLst>
        </xdr:cNvPr>
        <xdr:cNvSpPr txBox="1"/>
      </xdr:nvSpPr>
      <xdr:spPr>
        <a:xfrm>
          <a:off x="6818845" y="165243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392,479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102</xdr:row>
      <xdr:rowOff>149167</xdr:rowOff>
    </xdr:from>
    <xdr:ext cx="599010" cy="259045"/>
    <xdr:sp macro="" textlink="">
      <xdr:nvSpPr>
        <xdr:cNvPr id="482" name="n_4aveValue【港湾・漁港】&#10;一人当たり有形固定資産（償却資産）額">
          <a:extLst>
            <a:ext uri="{FF2B5EF4-FFF2-40B4-BE49-F238E27FC236}">
              <a16:creationId xmlns:a16="http://schemas.microsoft.com/office/drawing/2014/main" id="{7DDF5157-47CF-43B8-9725-613D0E46C37C}"/>
            </a:ext>
          </a:extLst>
        </xdr:cNvPr>
        <xdr:cNvSpPr txBox="1"/>
      </xdr:nvSpPr>
      <xdr:spPr>
        <a:xfrm>
          <a:off x="6009220" y="166623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348,273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107</xdr:row>
      <xdr:rowOff>164095</xdr:rowOff>
    </xdr:from>
    <xdr:ext cx="599010" cy="259045"/>
    <xdr:sp macro="" textlink="">
      <xdr:nvSpPr>
        <xdr:cNvPr id="483" name="n_1mainValue【港湾・漁港】&#10;一人当たり有形固定資産（償却資産）額">
          <a:extLst>
            <a:ext uri="{FF2B5EF4-FFF2-40B4-BE49-F238E27FC236}">
              <a16:creationId xmlns:a16="http://schemas.microsoft.com/office/drawing/2014/main" id="{ACEF5683-6C5C-4855-8B50-E7FC67A1150C}"/>
            </a:ext>
          </a:extLst>
        </xdr:cNvPr>
        <xdr:cNvSpPr txBox="1"/>
      </xdr:nvSpPr>
      <xdr:spPr>
        <a:xfrm>
          <a:off x="8399995" y="174868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178,424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107</xdr:row>
      <xdr:rowOff>169236</xdr:rowOff>
    </xdr:from>
    <xdr:ext cx="599010" cy="259045"/>
    <xdr:sp macro="" textlink="">
      <xdr:nvSpPr>
        <xdr:cNvPr id="484" name="n_2mainValue【港湾・漁港】&#10;一人当たり有形固定資産（償却資産）額">
          <a:extLst>
            <a:ext uri="{FF2B5EF4-FFF2-40B4-BE49-F238E27FC236}">
              <a16:creationId xmlns:a16="http://schemas.microsoft.com/office/drawing/2014/main" id="{9D8A26FF-5480-4C05-AFC3-030D9583C29B}"/>
            </a:ext>
          </a:extLst>
        </xdr:cNvPr>
        <xdr:cNvSpPr txBox="1"/>
      </xdr:nvSpPr>
      <xdr:spPr>
        <a:xfrm>
          <a:off x="7609420" y="174856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176,850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108</xdr:row>
      <xdr:rowOff>2667</xdr:rowOff>
    </xdr:from>
    <xdr:ext cx="599010" cy="259045"/>
    <xdr:sp macro="" textlink="">
      <xdr:nvSpPr>
        <xdr:cNvPr id="485" name="n_3mainValue【港湾・漁港】&#10;一人当たり有形固定資産（償却資産）額">
          <a:extLst>
            <a:ext uri="{FF2B5EF4-FFF2-40B4-BE49-F238E27FC236}">
              <a16:creationId xmlns:a16="http://schemas.microsoft.com/office/drawing/2014/main" id="{00AF06D7-CA8E-4F82-BDF7-673CCB864D01}"/>
            </a:ext>
          </a:extLst>
        </xdr:cNvPr>
        <xdr:cNvSpPr txBox="1"/>
      </xdr:nvSpPr>
      <xdr:spPr>
        <a:xfrm>
          <a:off x="6818845" y="1749056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108</xdr:row>
      <xdr:rowOff>7802</xdr:rowOff>
    </xdr:from>
    <xdr:ext cx="599010" cy="259045"/>
    <xdr:sp macro="" textlink="">
      <xdr:nvSpPr>
        <xdr:cNvPr id="486" name="n_4mainValue【港湾・漁港】&#10;一人当たり有形固定資産（償却資産）額">
          <a:extLst>
            <a:ext uri="{FF2B5EF4-FFF2-40B4-BE49-F238E27FC236}">
              <a16:creationId xmlns:a16="http://schemas.microsoft.com/office/drawing/2014/main" id="{098D7701-9977-4BF5-A7FA-B28AAEDA4F5A}"/>
            </a:ext>
          </a:extLst>
        </xdr:cNvPr>
        <xdr:cNvSpPr txBox="1"/>
      </xdr:nvSpPr>
      <xdr:spPr>
        <a:xfrm>
          <a:off x="6009220" y="174988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7" name="正方形/長方形 486">
          <a:extLst>
            <a:ext uri="{FF2B5EF4-FFF2-40B4-BE49-F238E27FC236}">
              <a16:creationId xmlns:a16="http://schemas.microsoft.com/office/drawing/2014/main" id="{FB488758-4F8C-46AD-B044-162761306877}"/>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8" name="正方形/長方形 487">
          <a:extLst>
            <a:ext uri="{FF2B5EF4-FFF2-40B4-BE49-F238E27FC236}">
              <a16:creationId xmlns:a16="http://schemas.microsoft.com/office/drawing/2014/main" id="{94E73EB4-AFA1-4375-8D8E-E364A1F0447A}"/>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9" name="正方形/長方形 488">
          <a:extLst>
            <a:ext uri="{FF2B5EF4-FFF2-40B4-BE49-F238E27FC236}">
              <a16:creationId xmlns:a16="http://schemas.microsoft.com/office/drawing/2014/main" id="{FEB54253-0270-40EC-9CCD-5CB24CE2F1F9}"/>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90" name="正方形/長方形 489">
          <a:extLst>
            <a:ext uri="{FF2B5EF4-FFF2-40B4-BE49-F238E27FC236}">
              <a16:creationId xmlns:a16="http://schemas.microsoft.com/office/drawing/2014/main" id="{04CDF818-E130-4087-85F6-DDFD9ED2B2DB}"/>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91" name="テキスト ボックス 490">
          <a:extLst>
            <a:ext uri="{FF2B5EF4-FFF2-40B4-BE49-F238E27FC236}">
              <a16:creationId xmlns:a16="http://schemas.microsoft.com/office/drawing/2014/main" id="{AE2D43B5-2A9A-4757-8FF2-98AD4B0E81F2}"/>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92" name="直線コネクタ 491">
          <a:extLst>
            <a:ext uri="{FF2B5EF4-FFF2-40B4-BE49-F238E27FC236}">
              <a16:creationId xmlns:a16="http://schemas.microsoft.com/office/drawing/2014/main" id="{11417FA4-E272-4154-9E19-DDB25754EE40}"/>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93" name="テキスト ボックス 492">
          <a:extLst>
            <a:ext uri="{FF2B5EF4-FFF2-40B4-BE49-F238E27FC236}">
              <a16:creationId xmlns:a16="http://schemas.microsoft.com/office/drawing/2014/main" id="{CE8FC3AB-AA59-4425-A51C-6CA016E823F2}"/>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4" name="直線コネクタ 493">
          <a:extLst>
            <a:ext uri="{FF2B5EF4-FFF2-40B4-BE49-F238E27FC236}">
              <a16:creationId xmlns:a16="http://schemas.microsoft.com/office/drawing/2014/main" id="{67A9B1D8-99C2-4B03-A188-DB0934C460B4}"/>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36</xdr:row>
      <xdr:rowOff>162577</xdr:rowOff>
    </xdr:from>
    <xdr:ext cx="467179" cy="259045"/>
    <xdr:sp macro="" textlink="">
      <xdr:nvSpPr>
        <xdr:cNvPr id="495" name="テキスト ボックス 494">
          <a:extLst>
            <a:ext uri="{FF2B5EF4-FFF2-40B4-BE49-F238E27FC236}">
              <a16:creationId xmlns:a16="http://schemas.microsoft.com/office/drawing/2014/main" id="{EB5391D4-2114-4C75-9977-42F4602E0B9B}"/>
            </a:ext>
          </a:extLst>
        </xdr:cNvPr>
        <xdr:cNvSpPr txBox="1"/>
      </xdr:nvSpPr>
      <xdr:spPr>
        <a:xfrm>
          <a:off x="107945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6" name="直線コネクタ 495">
          <a:extLst>
            <a:ext uri="{FF2B5EF4-FFF2-40B4-BE49-F238E27FC236}">
              <a16:creationId xmlns:a16="http://schemas.microsoft.com/office/drawing/2014/main" id="{83CAE9BA-2A28-48A4-8E35-3254E910655F}"/>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7" name="テキスト ボックス 496">
          <a:extLst>
            <a:ext uri="{FF2B5EF4-FFF2-40B4-BE49-F238E27FC236}">
              <a16:creationId xmlns:a16="http://schemas.microsoft.com/office/drawing/2014/main" id="{4664BE8B-3B82-4A9D-9142-ED1C0A3699AE}"/>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8" name="【空港】&#10;有形固定資産減価償却率グラフ枠">
          <a:extLst>
            <a:ext uri="{FF2B5EF4-FFF2-40B4-BE49-F238E27FC236}">
              <a16:creationId xmlns:a16="http://schemas.microsoft.com/office/drawing/2014/main" id="{BA884CCB-810B-4E0F-842D-34F48E308BEE}"/>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99" name="テキスト ボックス 498">
          <a:extLst>
            <a:ext uri="{FF2B5EF4-FFF2-40B4-BE49-F238E27FC236}">
              <a16:creationId xmlns:a16="http://schemas.microsoft.com/office/drawing/2014/main" id="{F9000857-A8A4-4630-8D17-6C1A00192D06}"/>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00" name="テキスト ボックス 499">
          <a:extLst>
            <a:ext uri="{FF2B5EF4-FFF2-40B4-BE49-F238E27FC236}">
              <a16:creationId xmlns:a16="http://schemas.microsoft.com/office/drawing/2014/main" id="{3E045C46-C4EE-4CD0-B10D-B49617570B4C}"/>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01" name="テキスト ボックス 500">
          <a:extLst>
            <a:ext uri="{FF2B5EF4-FFF2-40B4-BE49-F238E27FC236}">
              <a16:creationId xmlns:a16="http://schemas.microsoft.com/office/drawing/2014/main" id="{3FBCB351-94E9-4497-8A76-B840CBD87DE3}"/>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02" name="テキスト ボックス 501">
          <a:extLst>
            <a:ext uri="{FF2B5EF4-FFF2-40B4-BE49-F238E27FC236}">
              <a16:creationId xmlns:a16="http://schemas.microsoft.com/office/drawing/2014/main" id="{AF774813-1F3A-40F8-A4F7-557A2E24FC45}"/>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03" name="テキスト ボックス 502">
          <a:extLst>
            <a:ext uri="{FF2B5EF4-FFF2-40B4-BE49-F238E27FC236}">
              <a16:creationId xmlns:a16="http://schemas.microsoft.com/office/drawing/2014/main" id="{5FB0B7F0-76FF-4F96-9EA0-A90180C29380}"/>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82550</xdr:rowOff>
    </xdr:from>
    <xdr:to>
      <xdr:col>85</xdr:col>
      <xdr:colOff>177800</xdr:colOff>
      <xdr:row>38</xdr:row>
      <xdr:rowOff>12700</xdr:rowOff>
    </xdr:to>
    <xdr:sp macro="" textlink="">
      <xdr:nvSpPr>
        <xdr:cNvPr id="504" name="楕円 503">
          <a:extLst>
            <a:ext uri="{FF2B5EF4-FFF2-40B4-BE49-F238E27FC236}">
              <a16:creationId xmlns:a16="http://schemas.microsoft.com/office/drawing/2014/main" id="{9DFD2B85-C13F-4592-AF11-989FCDAF51EF}"/>
            </a:ext>
          </a:extLst>
        </xdr:cNvPr>
        <xdr:cNvSpPr/>
      </xdr:nvSpPr>
      <xdr:spPr>
        <a:xfrm>
          <a:off x="14649450" y="60769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156227</xdr:rowOff>
    </xdr:from>
    <xdr:ext cx="469744" cy="259045"/>
    <xdr:sp macro="" textlink="">
      <xdr:nvSpPr>
        <xdr:cNvPr id="505" name="【空港】&#10;有形固定資産減価償却率該当値テキスト">
          <a:extLst>
            <a:ext uri="{FF2B5EF4-FFF2-40B4-BE49-F238E27FC236}">
              <a16:creationId xmlns:a16="http://schemas.microsoft.com/office/drawing/2014/main" id="{55A06BD7-4E7B-4EDB-B4A6-468C05BABA6E}"/>
            </a:ext>
          </a:extLst>
        </xdr:cNvPr>
        <xdr:cNvSpPr txBox="1"/>
      </xdr:nvSpPr>
      <xdr:spPr>
        <a:xfrm>
          <a:off x="14744700" y="5988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82550</xdr:rowOff>
    </xdr:from>
    <xdr:to>
      <xdr:col>81</xdr:col>
      <xdr:colOff>101600</xdr:colOff>
      <xdr:row>38</xdr:row>
      <xdr:rowOff>12700</xdr:rowOff>
    </xdr:to>
    <xdr:sp macro="" textlink="">
      <xdr:nvSpPr>
        <xdr:cNvPr id="506" name="楕円 505">
          <a:extLst>
            <a:ext uri="{FF2B5EF4-FFF2-40B4-BE49-F238E27FC236}">
              <a16:creationId xmlns:a16="http://schemas.microsoft.com/office/drawing/2014/main" id="{0821BB40-00E2-4493-A3E9-B63A3014894C}"/>
            </a:ext>
          </a:extLst>
        </xdr:cNvPr>
        <xdr:cNvSpPr/>
      </xdr:nvSpPr>
      <xdr:spPr>
        <a:xfrm>
          <a:off x="13887450" y="60769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37</xdr:row>
      <xdr:rowOff>133350</xdr:rowOff>
    </xdr:from>
    <xdr:to>
      <xdr:col>85</xdr:col>
      <xdr:colOff>127000</xdr:colOff>
      <xdr:row>37</xdr:row>
      <xdr:rowOff>133350</xdr:rowOff>
    </xdr:to>
    <xdr:cxnSp macro="">
      <xdr:nvCxnSpPr>
        <xdr:cNvPr id="507" name="直線コネクタ 506">
          <a:extLst>
            <a:ext uri="{FF2B5EF4-FFF2-40B4-BE49-F238E27FC236}">
              <a16:creationId xmlns:a16="http://schemas.microsoft.com/office/drawing/2014/main" id="{16068429-2F6B-42A9-9039-FA9D65427547}"/>
            </a:ext>
          </a:extLst>
        </xdr:cNvPr>
        <xdr:cNvCxnSpPr/>
      </xdr:nvCxnSpPr>
      <xdr:spPr>
        <a:xfrm>
          <a:off x="13935075" y="6124575"/>
          <a:ext cx="762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82550</xdr:rowOff>
    </xdr:from>
    <xdr:to>
      <xdr:col>76</xdr:col>
      <xdr:colOff>165100</xdr:colOff>
      <xdr:row>38</xdr:row>
      <xdr:rowOff>12700</xdr:rowOff>
    </xdr:to>
    <xdr:sp macro="" textlink="">
      <xdr:nvSpPr>
        <xdr:cNvPr id="508" name="楕円 507">
          <a:extLst>
            <a:ext uri="{FF2B5EF4-FFF2-40B4-BE49-F238E27FC236}">
              <a16:creationId xmlns:a16="http://schemas.microsoft.com/office/drawing/2014/main" id="{66F62C99-E841-468D-9368-F7329EBACB3F}"/>
            </a:ext>
          </a:extLst>
        </xdr:cNvPr>
        <xdr:cNvSpPr/>
      </xdr:nvSpPr>
      <xdr:spPr>
        <a:xfrm>
          <a:off x="13096875" y="60769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133350</xdr:rowOff>
    </xdr:from>
    <xdr:to>
      <xdr:col>81</xdr:col>
      <xdr:colOff>50800</xdr:colOff>
      <xdr:row>37</xdr:row>
      <xdr:rowOff>133350</xdr:rowOff>
    </xdr:to>
    <xdr:cxnSp macro="">
      <xdr:nvCxnSpPr>
        <xdr:cNvPr id="509" name="直線コネクタ 508">
          <a:extLst>
            <a:ext uri="{FF2B5EF4-FFF2-40B4-BE49-F238E27FC236}">
              <a16:creationId xmlns:a16="http://schemas.microsoft.com/office/drawing/2014/main" id="{CA0525F9-56FC-40D7-B46B-0FF6306F7CA5}"/>
            </a:ext>
          </a:extLst>
        </xdr:cNvPr>
        <xdr:cNvCxnSpPr/>
      </xdr:nvCxnSpPr>
      <xdr:spPr>
        <a:xfrm>
          <a:off x="13144500" y="61245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82550</xdr:rowOff>
    </xdr:from>
    <xdr:to>
      <xdr:col>72</xdr:col>
      <xdr:colOff>38100</xdr:colOff>
      <xdr:row>38</xdr:row>
      <xdr:rowOff>12700</xdr:rowOff>
    </xdr:to>
    <xdr:sp macro="" textlink="">
      <xdr:nvSpPr>
        <xdr:cNvPr id="510" name="楕円 509">
          <a:extLst>
            <a:ext uri="{FF2B5EF4-FFF2-40B4-BE49-F238E27FC236}">
              <a16:creationId xmlns:a16="http://schemas.microsoft.com/office/drawing/2014/main" id="{F8FB78C5-82D1-41DB-83DC-F2578BCE798E}"/>
            </a:ext>
          </a:extLst>
        </xdr:cNvPr>
        <xdr:cNvSpPr/>
      </xdr:nvSpPr>
      <xdr:spPr>
        <a:xfrm>
          <a:off x="12296775" y="60769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37</xdr:row>
      <xdr:rowOff>133350</xdr:rowOff>
    </xdr:from>
    <xdr:to>
      <xdr:col>76</xdr:col>
      <xdr:colOff>114300</xdr:colOff>
      <xdr:row>37</xdr:row>
      <xdr:rowOff>133350</xdr:rowOff>
    </xdr:to>
    <xdr:cxnSp macro="">
      <xdr:nvCxnSpPr>
        <xdr:cNvPr id="511" name="直線コネクタ 510">
          <a:extLst>
            <a:ext uri="{FF2B5EF4-FFF2-40B4-BE49-F238E27FC236}">
              <a16:creationId xmlns:a16="http://schemas.microsoft.com/office/drawing/2014/main" id="{42ACED86-93B6-45CA-8A66-477263D80ACF}"/>
            </a:ext>
          </a:extLst>
        </xdr:cNvPr>
        <xdr:cNvCxnSpPr/>
      </xdr:nvCxnSpPr>
      <xdr:spPr>
        <a:xfrm>
          <a:off x="12344400" y="61245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82550</xdr:rowOff>
    </xdr:from>
    <xdr:to>
      <xdr:col>67</xdr:col>
      <xdr:colOff>101600</xdr:colOff>
      <xdr:row>38</xdr:row>
      <xdr:rowOff>12700</xdr:rowOff>
    </xdr:to>
    <xdr:sp macro="" textlink="">
      <xdr:nvSpPr>
        <xdr:cNvPr id="512" name="楕円 511">
          <a:extLst>
            <a:ext uri="{FF2B5EF4-FFF2-40B4-BE49-F238E27FC236}">
              <a16:creationId xmlns:a16="http://schemas.microsoft.com/office/drawing/2014/main" id="{5F61C399-0B81-4F53-928F-078ADDEF1E9F}"/>
            </a:ext>
          </a:extLst>
        </xdr:cNvPr>
        <xdr:cNvSpPr/>
      </xdr:nvSpPr>
      <xdr:spPr>
        <a:xfrm>
          <a:off x="11487150" y="60769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37</xdr:row>
      <xdr:rowOff>133350</xdr:rowOff>
    </xdr:from>
    <xdr:to>
      <xdr:col>71</xdr:col>
      <xdr:colOff>177800</xdr:colOff>
      <xdr:row>37</xdr:row>
      <xdr:rowOff>133350</xdr:rowOff>
    </xdr:to>
    <xdr:cxnSp macro="">
      <xdr:nvCxnSpPr>
        <xdr:cNvPr id="513" name="直線コネクタ 512">
          <a:extLst>
            <a:ext uri="{FF2B5EF4-FFF2-40B4-BE49-F238E27FC236}">
              <a16:creationId xmlns:a16="http://schemas.microsoft.com/office/drawing/2014/main" id="{ED0E1AA9-CA20-432F-9134-2F77ECB98E20}"/>
            </a:ext>
          </a:extLst>
        </xdr:cNvPr>
        <xdr:cNvCxnSpPr/>
      </xdr:nvCxnSpPr>
      <xdr:spPr>
        <a:xfrm>
          <a:off x="11534775" y="61245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79</xdr:col>
      <xdr:colOff>184227</xdr:colOff>
      <xdr:row>36</xdr:row>
      <xdr:rowOff>29227</xdr:rowOff>
    </xdr:from>
    <xdr:ext cx="469744" cy="259045"/>
    <xdr:sp macro="" textlink="">
      <xdr:nvSpPr>
        <xdr:cNvPr id="514" name="n_1mainValue【空港】&#10;有形固定資産減価償却率">
          <a:extLst>
            <a:ext uri="{FF2B5EF4-FFF2-40B4-BE49-F238E27FC236}">
              <a16:creationId xmlns:a16="http://schemas.microsoft.com/office/drawing/2014/main" id="{10DAB91A-4BBB-4078-9A1D-3996AE3ED01F}"/>
            </a:ext>
          </a:extLst>
        </xdr:cNvPr>
        <xdr:cNvSpPr txBox="1"/>
      </xdr:nvSpPr>
      <xdr:spPr>
        <a:xfrm>
          <a:off x="13716077" y="585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69927</xdr:colOff>
      <xdr:row>36</xdr:row>
      <xdr:rowOff>29227</xdr:rowOff>
    </xdr:from>
    <xdr:ext cx="469744" cy="259045"/>
    <xdr:sp macro="" textlink="">
      <xdr:nvSpPr>
        <xdr:cNvPr id="515" name="n_2mainValue【空港】&#10;有形固定資産減価償却率">
          <a:extLst>
            <a:ext uri="{FF2B5EF4-FFF2-40B4-BE49-F238E27FC236}">
              <a16:creationId xmlns:a16="http://schemas.microsoft.com/office/drawing/2014/main" id="{B5D62BA3-CA04-4026-A5EA-AA8835DD1B59}"/>
            </a:ext>
          </a:extLst>
        </xdr:cNvPr>
        <xdr:cNvSpPr txBox="1"/>
      </xdr:nvSpPr>
      <xdr:spPr>
        <a:xfrm>
          <a:off x="12925502" y="585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133427</xdr:colOff>
      <xdr:row>36</xdr:row>
      <xdr:rowOff>29227</xdr:rowOff>
    </xdr:from>
    <xdr:ext cx="469744" cy="259045"/>
    <xdr:sp macro="" textlink="">
      <xdr:nvSpPr>
        <xdr:cNvPr id="516" name="n_3mainValue【空港】&#10;有形固定資産減価償却率">
          <a:extLst>
            <a:ext uri="{FF2B5EF4-FFF2-40B4-BE49-F238E27FC236}">
              <a16:creationId xmlns:a16="http://schemas.microsoft.com/office/drawing/2014/main" id="{370C16E3-4793-4AA2-B7EE-60E372AC9CB0}"/>
            </a:ext>
          </a:extLst>
        </xdr:cNvPr>
        <xdr:cNvSpPr txBox="1"/>
      </xdr:nvSpPr>
      <xdr:spPr>
        <a:xfrm>
          <a:off x="12134927" y="585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6427</xdr:colOff>
      <xdr:row>36</xdr:row>
      <xdr:rowOff>29227</xdr:rowOff>
    </xdr:from>
    <xdr:ext cx="469744" cy="259045"/>
    <xdr:sp macro="" textlink="">
      <xdr:nvSpPr>
        <xdr:cNvPr id="517" name="n_4mainValue【空港】&#10;有形固定資産減価償却率">
          <a:extLst>
            <a:ext uri="{FF2B5EF4-FFF2-40B4-BE49-F238E27FC236}">
              <a16:creationId xmlns:a16="http://schemas.microsoft.com/office/drawing/2014/main" id="{76E42DFC-7C2D-47E5-8246-115402A8C3D8}"/>
            </a:ext>
          </a:extLst>
        </xdr:cNvPr>
        <xdr:cNvSpPr txBox="1"/>
      </xdr:nvSpPr>
      <xdr:spPr>
        <a:xfrm>
          <a:off x="11325302" y="585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18" name="正方形/長方形 517">
          <a:extLst>
            <a:ext uri="{FF2B5EF4-FFF2-40B4-BE49-F238E27FC236}">
              <a16:creationId xmlns:a16="http://schemas.microsoft.com/office/drawing/2014/main" id="{E0BD9ED3-B92A-43CD-B102-A3B5A43F4008}"/>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19" name="正方形/長方形 518">
          <a:extLst>
            <a:ext uri="{FF2B5EF4-FFF2-40B4-BE49-F238E27FC236}">
              <a16:creationId xmlns:a16="http://schemas.microsoft.com/office/drawing/2014/main" id="{E08102EA-8901-438A-ABDC-355B4D6B3BC3}"/>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20" name="正方形/長方形 519">
          <a:extLst>
            <a:ext uri="{FF2B5EF4-FFF2-40B4-BE49-F238E27FC236}">
              <a16:creationId xmlns:a16="http://schemas.microsoft.com/office/drawing/2014/main" id="{41293514-A857-4A4A-85BF-C91F196A0C2C}"/>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21" name="正方形/長方形 520">
          <a:extLst>
            <a:ext uri="{FF2B5EF4-FFF2-40B4-BE49-F238E27FC236}">
              <a16:creationId xmlns:a16="http://schemas.microsoft.com/office/drawing/2014/main" id="{B2E60699-83BA-4AAE-A4D7-BA6D87C17BDB}"/>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22" name="テキスト ボックス 521">
          <a:extLst>
            <a:ext uri="{FF2B5EF4-FFF2-40B4-BE49-F238E27FC236}">
              <a16:creationId xmlns:a16="http://schemas.microsoft.com/office/drawing/2014/main" id="{FDA26DC7-6FA3-452A-AEBF-E8BF81B14A8F}"/>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23" name="直線コネクタ 522">
          <a:extLst>
            <a:ext uri="{FF2B5EF4-FFF2-40B4-BE49-F238E27FC236}">
              <a16:creationId xmlns:a16="http://schemas.microsoft.com/office/drawing/2014/main" id="{E0A5A354-5BAF-41B4-8B42-0702BA05DD1D}"/>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43</xdr:row>
      <xdr:rowOff>105427</xdr:rowOff>
    </xdr:from>
    <xdr:ext cx="467179" cy="259045"/>
    <xdr:sp macro="" textlink="">
      <xdr:nvSpPr>
        <xdr:cNvPr id="524" name="テキスト ボックス 523">
          <a:extLst>
            <a:ext uri="{FF2B5EF4-FFF2-40B4-BE49-F238E27FC236}">
              <a16:creationId xmlns:a16="http://schemas.microsoft.com/office/drawing/2014/main" id="{1A628DE9-6BBA-4C1F-BADC-3B0B38D9762A}"/>
            </a:ext>
          </a:extLst>
        </xdr:cNvPr>
        <xdr:cNvSpPr txBox="1"/>
      </xdr:nvSpPr>
      <xdr:spPr>
        <a:xfrm>
          <a:off x="160523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42</xdr:row>
      <xdr:rowOff>38100</xdr:rowOff>
    </xdr:from>
    <xdr:to>
      <xdr:col>120</xdr:col>
      <xdr:colOff>114300</xdr:colOff>
      <xdr:row>42</xdr:row>
      <xdr:rowOff>38100</xdr:rowOff>
    </xdr:to>
    <xdr:cxnSp macro="">
      <xdr:nvCxnSpPr>
        <xdr:cNvPr id="525" name="直線コネクタ 524">
          <a:extLst>
            <a:ext uri="{FF2B5EF4-FFF2-40B4-BE49-F238E27FC236}">
              <a16:creationId xmlns:a16="http://schemas.microsoft.com/office/drawing/2014/main" id="{390834D8-E220-4DBC-8121-A21988ECA9FD}"/>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26" name="テキスト ボックス 525">
          <a:extLst>
            <a:ext uri="{FF2B5EF4-FFF2-40B4-BE49-F238E27FC236}">
              <a16:creationId xmlns:a16="http://schemas.microsoft.com/office/drawing/2014/main" id="{97316657-ABB3-42AD-B933-44432ECD6873}"/>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27" name="直線コネクタ 526">
          <a:extLst>
            <a:ext uri="{FF2B5EF4-FFF2-40B4-BE49-F238E27FC236}">
              <a16:creationId xmlns:a16="http://schemas.microsoft.com/office/drawing/2014/main" id="{EFA2E812-439E-4218-B9D9-E75C05F846DD}"/>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28" name="テキスト ボックス 527">
          <a:extLst>
            <a:ext uri="{FF2B5EF4-FFF2-40B4-BE49-F238E27FC236}">
              <a16:creationId xmlns:a16="http://schemas.microsoft.com/office/drawing/2014/main" id="{791DFC93-4B89-48C4-B96D-FEF879267C6E}"/>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29" name="直線コネクタ 528">
          <a:extLst>
            <a:ext uri="{FF2B5EF4-FFF2-40B4-BE49-F238E27FC236}">
              <a16:creationId xmlns:a16="http://schemas.microsoft.com/office/drawing/2014/main" id="{50EF725A-694A-4D6C-927F-AC3594A13E30}"/>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30" name="テキスト ボックス 529">
          <a:extLst>
            <a:ext uri="{FF2B5EF4-FFF2-40B4-BE49-F238E27FC236}">
              <a16:creationId xmlns:a16="http://schemas.microsoft.com/office/drawing/2014/main" id="{3F6DAA2C-EB78-4413-8015-D333CCA29D2F}"/>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31" name="直線コネクタ 530">
          <a:extLst>
            <a:ext uri="{FF2B5EF4-FFF2-40B4-BE49-F238E27FC236}">
              <a16:creationId xmlns:a16="http://schemas.microsoft.com/office/drawing/2014/main" id="{A889714E-8D33-4105-BF22-285AD102A730}"/>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32" name="テキスト ボックス 531">
          <a:extLst>
            <a:ext uri="{FF2B5EF4-FFF2-40B4-BE49-F238E27FC236}">
              <a16:creationId xmlns:a16="http://schemas.microsoft.com/office/drawing/2014/main" id="{7593CB03-19A9-4365-BA81-07E57778735F}"/>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33" name="直線コネクタ 532">
          <a:extLst>
            <a:ext uri="{FF2B5EF4-FFF2-40B4-BE49-F238E27FC236}">
              <a16:creationId xmlns:a16="http://schemas.microsoft.com/office/drawing/2014/main" id="{3246B851-7DE8-4B79-AF45-1CBBA324347D}"/>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34" name="テキスト ボックス 533">
          <a:extLst>
            <a:ext uri="{FF2B5EF4-FFF2-40B4-BE49-F238E27FC236}">
              <a16:creationId xmlns:a16="http://schemas.microsoft.com/office/drawing/2014/main" id="{CD8E8971-4C4C-4BA8-90CD-7665AF0F80CC}"/>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35" name="直線コネクタ 534">
          <a:extLst>
            <a:ext uri="{FF2B5EF4-FFF2-40B4-BE49-F238E27FC236}">
              <a16:creationId xmlns:a16="http://schemas.microsoft.com/office/drawing/2014/main" id="{229D79EE-E666-4320-B57E-F2EA025C64D4}"/>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36" name="テキスト ボックス 535">
          <a:extLst>
            <a:ext uri="{FF2B5EF4-FFF2-40B4-BE49-F238E27FC236}">
              <a16:creationId xmlns:a16="http://schemas.microsoft.com/office/drawing/2014/main" id="{2767F2F9-7462-4DF7-9209-8C30D92B76FE}"/>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37" name="【空港】&#10;一人当たり有形固定資産（償却資産）額グラフ枠">
          <a:extLst>
            <a:ext uri="{FF2B5EF4-FFF2-40B4-BE49-F238E27FC236}">
              <a16:creationId xmlns:a16="http://schemas.microsoft.com/office/drawing/2014/main" id="{8B8FDAB7-E245-4635-B435-5048CF9D557C}"/>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38" name="テキスト ボックス 537">
          <a:extLst>
            <a:ext uri="{FF2B5EF4-FFF2-40B4-BE49-F238E27FC236}">
              <a16:creationId xmlns:a16="http://schemas.microsoft.com/office/drawing/2014/main" id="{1FF13C1C-EFC3-46D5-9904-05042C792401}"/>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39" name="テキスト ボックス 538">
          <a:extLst>
            <a:ext uri="{FF2B5EF4-FFF2-40B4-BE49-F238E27FC236}">
              <a16:creationId xmlns:a16="http://schemas.microsoft.com/office/drawing/2014/main" id="{ECB0D519-BDD7-496E-B6B3-2A16457949CA}"/>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40" name="テキスト ボックス 539">
          <a:extLst>
            <a:ext uri="{FF2B5EF4-FFF2-40B4-BE49-F238E27FC236}">
              <a16:creationId xmlns:a16="http://schemas.microsoft.com/office/drawing/2014/main" id="{AE8795C7-3A7F-4558-B857-F664CD582A67}"/>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41" name="テキスト ボックス 540">
          <a:extLst>
            <a:ext uri="{FF2B5EF4-FFF2-40B4-BE49-F238E27FC236}">
              <a16:creationId xmlns:a16="http://schemas.microsoft.com/office/drawing/2014/main" id="{3B368610-7D93-4FA9-88BD-2410D775B295}"/>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42" name="テキスト ボックス 541">
          <a:extLst>
            <a:ext uri="{FF2B5EF4-FFF2-40B4-BE49-F238E27FC236}">
              <a16:creationId xmlns:a16="http://schemas.microsoft.com/office/drawing/2014/main" id="{86E93E95-FA4A-42C9-B3AE-32BA08FEB90A}"/>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33</xdr:row>
      <xdr:rowOff>158750</xdr:rowOff>
    </xdr:from>
    <xdr:to>
      <xdr:col>116</xdr:col>
      <xdr:colOff>114300</xdr:colOff>
      <xdr:row>34</xdr:row>
      <xdr:rowOff>88900</xdr:rowOff>
    </xdr:to>
    <xdr:sp macro="" textlink="">
      <xdr:nvSpPr>
        <xdr:cNvPr id="543" name="楕円 542">
          <a:extLst>
            <a:ext uri="{FF2B5EF4-FFF2-40B4-BE49-F238E27FC236}">
              <a16:creationId xmlns:a16="http://schemas.microsoft.com/office/drawing/2014/main" id="{9FE1D7BA-CFA9-4D3D-BDD9-CF2A22623753}"/>
            </a:ext>
          </a:extLst>
        </xdr:cNvPr>
        <xdr:cNvSpPr/>
      </xdr:nvSpPr>
      <xdr:spPr>
        <a:xfrm>
          <a:off x="19897725" y="55054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33</xdr:row>
      <xdr:rowOff>60977</xdr:rowOff>
    </xdr:from>
    <xdr:ext cx="469744" cy="259045"/>
    <xdr:sp macro="" textlink="">
      <xdr:nvSpPr>
        <xdr:cNvPr id="544" name="【空港】&#10;一人当たり有形固定資産（償却資産）額該当値テキスト">
          <a:extLst>
            <a:ext uri="{FF2B5EF4-FFF2-40B4-BE49-F238E27FC236}">
              <a16:creationId xmlns:a16="http://schemas.microsoft.com/office/drawing/2014/main" id="{0A0E2D7F-4616-4C71-A425-1C91D3A7B475}"/>
            </a:ext>
          </a:extLst>
        </xdr:cNvPr>
        <xdr:cNvSpPr txBox="1"/>
      </xdr:nvSpPr>
      <xdr:spPr>
        <a:xfrm>
          <a:off x="20002500" y="540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35</xdr:row>
      <xdr:rowOff>120650</xdr:rowOff>
    </xdr:from>
    <xdr:to>
      <xdr:col>112</xdr:col>
      <xdr:colOff>38100</xdr:colOff>
      <xdr:row>36</xdr:row>
      <xdr:rowOff>50800</xdr:rowOff>
    </xdr:to>
    <xdr:sp macro="" textlink="">
      <xdr:nvSpPr>
        <xdr:cNvPr id="545" name="楕円 544">
          <a:extLst>
            <a:ext uri="{FF2B5EF4-FFF2-40B4-BE49-F238E27FC236}">
              <a16:creationId xmlns:a16="http://schemas.microsoft.com/office/drawing/2014/main" id="{70AE4E40-E339-4906-A2E4-E6907F54BB04}"/>
            </a:ext>
          </a:extLst>
        </xdr:cNvPr>
        <xdr:cNvSpPr/>
      </xdr:nvSpPr>
      <xdr:spPr>
        <a:xfrm>
          <a:off x="19154775" y="57912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34</xdr:row>
      <xdr:rowOff>38100</xdr:rowOff>
    </xdr:from>
    <xdr:to>
      <xdr:col>116</xdr:col>
      <xdr:colOff>63500</xdr:colOff>
      <xdr:row>36</xdr:row>
      <xdr:rowOff>0</xdr:rowOff>
    </xdr:to>
    <xdr:cxnSp macro="">
      <xdr:nvCxnSpPr>
        <xdr:cNvPr id="546" name="直線コネクタ 545">
          <a:extLst>
            <a:ext uri="{FF2B5EF4-FFF2-40B4-BE49-F238E27FC236}">
              <a16:creationId xmlns:a16="http://schemas.microsoft.com/office/drawing/2014/main" id="{48D1BB9F-3E5F-4778-9D4D-48126D356FBE}"/>
            </a:ext>
          </a:extLst>
        </xdr:cNvPr>
        <xdr:cNvCxnSpPr/>
      </xdr:nvCxnSpPr>
      <xdr:spPr>
        <a:xfrm flipV="1">
          <a:off x="19202400" y="5543550"/>
          <a:ext cx="752475" cy="285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139700</xdr:rowOff>
    </xdr:from>
    <xdr:to>
      <xdr:col>107</xdr:col>
      <xdr:colOff>101600</xdr:colOff>
      <xdr:row>38</xdr:row>
      <xdr:rowOff>69850</xdr:rowOff>
    </xdr:to>
    <xdr:sp macro="" textlink="">
      <xdr:nvSpPr>
        <xdr:cNvPr id="547" name="楕円 546">
          <a:extLst>
            <a:ext uri="{FF2B5EF4-FFF2-40B4-BE49-F238E27FC236}">
              <a16:creationId xmlns:a16="http://schemas.microsoft.com/office/drawing/2014/main" id="{535F122C-DBA2-460E-8091-EB231F0BBE58}"/>
            </a:ext>
          </a:extLst>
        </xdr:cNvPr>
        <xdr:cNvSpPr/>
      </xdr:nvSpPr>
      <xdr:spPr>
        <a:xfrm>
          <a:off x="18345150" y="61341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0</xdr:rowOff>
    </xdr:from>
    <xdr:to>
      <xdr:col>111</xdr:col>
      <xdr:colOff>177800</xdr:colOff>
      <xdr:row>38</xdr:row>
      <xdr:rowOff>19050</xdr:rowOff>
    </xdr:to>
    <xdr:cxnSp macro="">
      <xdr:nvCxnSpPr>
        <xdr:cNvPr id="548" name="直線コネクタ 547">
          <a:extLst>
            <a:ext uri="{FF2B5EF4-FFF2-40B4-BE49-F238E27FC236}">
              <a16:creationId xmlns:a16="http://schemas.microsoft.com/office/drawing/2014/main" id="{3247C44E-086E-40DB-880D-E88DCCD3646B}"/>
            </a:ext>
          </a:extLst>
        </xdr:cNvPr>
        <xdr:cNvCxnSpPr/>
      </xdr:nvCxnSpPr>
      <xdr:spPr>
        <a:xfrm flipV="1">
          <a:off x="18392775" y="5829300"/>
          <a:ext cx="809625"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120650</xdr:rowOff>
    </xdr:from>
    <xdr:to>
      <xdr:col>102</xdr:col>
      <xdr:colOff>165100</xdr:colOff>
      <xdr:row>40</xdr:row>
      <xdr:rowOff>50800</xdr:rowOff>
    </xdr:to>
    <xdr:sp macro="" textlink="">
      <xdr:nvSpPr>
        <xdr:cNvPr id="549" name="楕円 548">
          <a:extLst>
            <a:ext uri="{FF2B5EF4-FFF2-40B4-BE49-F238E27FC236}">
              <a16:creationId xmlns:a16="http://schemas.microsoft.com/office/drawing/2014/main" id="{BAE1B452-ED4D-4AD9-91DC-2046F4C660DE}"/>
            </a:ext>
          </a:extLst>
        </xdr:cNvPr>
        <xdr:cNvSpPr/>
      </xdr:nvSpPr>
      <xdr:spPr>
        <a:xfrm>
          <a:off x="17554575" y="64389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38</xdr:row>
      <xdr:rowOff>19050</xdr:rowOff>
    </xdr:from>
    <xdr:to>
      <xdr:col>107</xdr:col>
      <xdr:colOff>50800</xdr:colOff>
      <xdr:row>40</xdr:row>
      <xdr:rowOff>0</xdr:rowOff>
    </xdr:to>
    <xdr:cxnSp macro="">
      <xdr:nvCxnSpPr>
        <xdr:cNvPr id="550" name="直線コネクタ 549">
          <a:extLst>
            <a:ext uri="{FF2B5EF4-FFF2-40B4-BE49-F238E27FC236}">
              <a16:creationId xmlns:a16="http://schemas.microsoft.com/office/drawing/2014/main" id="{74059E6E-44BD-48F4-A568-AB710715018D}"/>
            </a:ext>
          </a:extLst>
        </xdr:cNvPr>
        <xdr:cNvCxnSpPr/>
      </xdr:nvCxnSpPr>
      <xdr:spPr>
        <a:xfrm flipV="1">
          <a:off x="17602200" y="6172200"/>
          <a:ext cx="790575" cy="304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41</xdr:row>
      <xdr:rowOff>82550</xdr:rowOff>
    </xdr:from>
    <xdr:to>
      <xdr:col>98</xdr:col>
      <xdr:colOff>38100</xdr:colOff>
      <xdr:row>42</xdr:row>
      <xdr:rowOff>12700</xdr:rowOff>
    </xdr:to>
    <xdr:sp macro="" textlink="">
      <xdr:nvSpPr>
        <xdr:cNvPr id="551" name="楕円 550">
          <a:extLst>
            <a:ext uri="{FF2B5EF4-FFF2-40B4-BE49-F238E27FC236}">
              <a16:creationId xmlns:a16="http://schemas.microsoft.com/office/drawing/2014/main" id="{0ADCF653-752C-4616-90D2-E1985498231F}"/>
            </a:ext>
          </a:extLst>
        </xdr:cNvPr>
        <xdr:cNvSpPr/>
      </xdr:nvSpPr>
      <xdr:spPr>
        <a:xfrm>
          <a:off x="16754475" y="67246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0</xdr:rowOff>
    </xdr:from>
    <xdr:to>
      <xdr:col>102</xdr:col>
      <xdr:colOff>114300</xdr:colOff>
      <xdr:row>41</xdr:row>
      <xdr:rowOff>133350</xdr:rowOff>
    </xdr:to>
    <xdr:cxnSp macro="">
      <xdr:nvCxnSpPr>
        <xdr:cNvPr id="552" name="直線コネクタ 551">
          <a:extLst>
            <a:ext uri="{FF2B5EF4-FFF2-40B4-BE49-F238E27FC236}">
              <a16:creationId xmlns:a16="http://schemas.microsoft.com/office/drawing/2014/main" id="{A1B652B7-ED1A-4B08-A3F7-7E2383068C65}"/>
            </a:ext>
          </a:extLst>
        </xdr:cNvPr>
        <xdr:cNvCxnSpPr/>
      </xdr:nvCxnSpPr>
      <xdr:spPr>
        <a:xfrm flipV="1">
          <a:off x="16802100" y="6477000"/>
          <a:ext cx="800100" cy="295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34</xdr:row>
      <xdr:rowOff>67327</xdr:rowOff>
    </xdr:from>
    <xdr:ext cx="469744" cy="259045"/>
    <xdr:sp macro="" textlink="">
      <xdr:nvSpPr>
        <xdr:cNvPr id="553" name="n_1mainValue【空港】&#10;一人当たり有形固定資産（償却資産）額">
          <a:extLst>
            <a:ext uri="{FF2B5EF4-FFF2-40B4-BE49-F238E27FC236}">
              <a16:creationId xmlns:a16="http://schemas.microsoft.com/office/drawing/2014/main" id="{58BA54AB-1622-4E0C-B7A7-0DF9C5638FDE}"/>
            </a:ext>
          </a:extLst>
        </xdr:cNvPr>
        <xdr:cNvSpPr txBox="1"/>
      </xdr:nvSpPr>
      <xdr:spPr>
        <a:xfrm>
          <a:off x="18983403" y="5569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36</xdr:row>
      <xdr:rowOff>86377</xdr:rowOff>
    </xdr:from>
    <xdr:ext cx="469744" cy="259045"/>
    <xdr:sp macro="" textlink="">
      <xdr:nvSpPr>
        <xdr:cNvPr id="554" name="n_2mainValue【空港】&#10;一人当たり有形固定資産（償却資産）額">
          <a:extLst>
            <a:ext uri="{FF2B5EF4-FFF2-40B4-BE49-F238E27FC236}">
              <a16:creationId xmlns:a16="http://schemas.microsoft.com/office/drawing/2014/main" id="{B5747A72-F574-4D2A-9D54-DC92D869BB87}"/>
            </a:ext>
          </a:extLst>
        </xdr:cNvPr>
        <xdr:cNvSpPr txBox="1"/>
      </xdr:nvSpPr>
      <xdr:spPr>
        <a:xfrm>
          <a:off x="18183303" y="5912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38</xdr:row>
      <xdr:rowOff>67327</xdr:rowOff>
    </xdr:from>
    <xdr:ext cx="469744" cy="259045"/>
    <xdr:sp macro="" textlink="">
      <xdr:nvSpPr>
        <xdr:cNvPr id="555" name="n_3mainValue【空港】&#10;一人当たり有形固定資産（償却資産）額">
          <a:extLst>
            <a:ext uri="{FF2B5EF4-FFF2-40B4-BE49-F238E27FC236}">
              <a16:creationId xmlns:a16="http://schemas.microsoft.com/office/drawing/2014/main" id="{F0F009A5-B6B5-4B7C-A04E-781473BA9708}"/>
            </a:ext>
          </a:extLst>
        </xdr:cNvPr>
        <xdr:cNvSpPr txBox="1"/>
      </xdr:nvSpPr>
      <xdr:spPr>
        <a:xfrm>
          <a:off x="17383203" y="6217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40</xdr:row>
      <xdr:rowOff>29227</xdr:rowOff>
    </xdr:from>
    <xdr:ext cx="469744" cy="259045"/>
    <xdr:sp macro="" textlink="">
      <xdr:nvSpPr>
        <xdr:cNvPr id="556" name="n_4mainValue【空港】&#10;一人当たり有形固定資産（償却資産）額">
          <a:extLst>
            <a:ext uri="{FF2B5EF4-FFF2-40B4-BE49-F238E27FC236}">
              <a16:creationId xmlns:a16="http://schemas.microsoft.com/office/drawing/2014/main" id="{FCB2E78E-DC6B-48AF-A0D1-20146BE4606F}"/>
            </a:ext>
          </a:extLst>
        </xdr:cNvPr>
        <xdr:cNvSpPr txBox="1"/>
      </xdr:nvSpPr>
      <xdr:spPr>
        <a:xfrm>
          <a:off x="16592628" y="6503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57" name="正方形/長方形 556">
          <a:extLst>
            <a:ext uri="{FF2B5EF4-FFF2-40B4-BE49-F238E27FC236}">
              <a16:creationId xmlns:a16="http://schemas.microsoft.com/office/drawing/2014/main" id="{AA0BED70-BBF0-407F-8140-EF226777F2CA}"/>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58" name="正方形/長方形 557">
          <a:extLst>
            <a:ext uri="{FF2B5EF4-FFF2-40B4-BE49-F238E27FC236}">
              <a16:creationId xmlns:a16="http://schemas.microsoft.com/office/drawing/2014/main" id="{EAC6BFF3-3A51-4714-81C8-47D091609359}"/>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59" name="正方形/長方形 558">
          <a:extLst>
            <a:ext uri="{FF2B5EF4-FFF2-40B4-BE49-F238E27FC236}">
              <a16:creationId xmlns:a16="http://schemas.microsoft.com/office/drawing/2014/main" id="{BD83F02A-2792-47C8-93FA-34742F0CD89A}"/>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60" name="正方形/長方形 559">
          <a:extLst>
            <a:ext uri="{FF2B5EF4-FFF2-40B4-BE49-F238E27FC236}">
              <a16:creationId xmlns:a16="http://schemas.microsoft.com/office/drawing/2014/main" id="{52496163-24E3-4751-BC4D-33001CB716C5}"/>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61" name="正方形/長方形 560">
          <a:extLst>
            <a:ext uri="{FF2B5EF4-FFF2-40B4-BE49-F238E27FC236}">
              <a16:creationId xmlns:a16="http://schemas.microsoft.com/office/drawing/2014/main" id="{CBF4FCA2-465D-458E-8D59-22295690B36C}"/>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62" name="正方形/長方形 561">
          <a:extLst>
            <a:ext uri="{FF2B5EF4-FFF2-40B4-BE49-F238E27FC236}">
              <a16:creationId xmlns:a16="http://schemas.microsoft.com/office/drawing/2014/main" id="{B8730EE0-D646-4E0A-B585-70D569E0655C}"/>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63" name="テキスト ボックス 562">
          <a:extLst>
            <a:ext uri="{FF2B5EF4-FFF2-40B4-BE49-F238E27FC236}">
              <a16:creationId xmlns:a16="http://schemas.microsoft.com/office/drawing/2014/main" id="{242AF4FA-5477-45EC-87AA-E4975567B606}"/>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64" name="直線コネクタ 563">
          <a:extLst>
            <a:ext uri="{FF2B5EF4-FFF2-40B4-BE49-F238E27FC236}">
              <a16:creationId xmlns:a16="http://schemas.microsoft.com/office/drawing/2014/main" id="{18A5BD97-7F63-40C3-A940-81D759E1A2E2}"/>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65" name="テキスト ボックス 564">
          <a:extLst>
            <a:ext uri="{FF2B5EF4-FFF2-40B4-BE49-F238E27FC236}">
              <a16:creationId xmlns:a16="http://schemas.microsoft.com/office/drawing/2014/main" id="{06EFA754-4C49-4B81-998A-47D99AAA9FEC}"/>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66" name="直線コネクタ 565">
          <a:extLst>
            <a:ext uri="{FF2B5EF4-FFF2-40B4-BE49-F238E27FC236}">
              <a16:creationId xmlns:a16="http://schemas.microsoft.com/office/drawing/2014/main" id="{47032F9A-5F48-411D-A01F-6A2F2ED22AFB}"/>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67" name="テキスト ボックス 566">
          <a:extLst>
            <a:ext uri="{FF2B5EF4-FFF2-40B4-BE49-F238E27FC236}">
              <a16:creationId xmlns:a16="http://schemas.microsoft.com/office/drawing/2014/main" id="{BFC8AF6C-6781-43C4-954C-702DD5724D5E}"/>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68" name="直線コネクタ 567">
          <a:extLst>
            <a:ext uri="{FF2B5EF4-FFF2-40B4-BE49-F238E27FC236}">
              <a16:creationId xmlns:a16="http://schemas.microsoft.com/office/drawing/2014/main" id="{074C18F2-4A45-4E34-9318-22E3F2CABE54}"/>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69" name="テキスト ボックス 568">
          <a:extLst>
            <a:ext uri="{FF2B5EF4-FFF2-40B4-BE49-F238E27FC236}">
              <a16:creationId xmlns:a16="http://schemas.microsoft.com/office/drawing/2014/main" id="{4234DDEA-DD5F-492F-AB58-4F3B0583CE2B}"/>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570" name="直線コネクタ 569">
          <a:extLst>
            <a:ext uri="{FF2B5EF4-FFF2-40B4-BE49-F238E27FC236}">
              <a16:creationId xmlns:a16="http://schemas.microsoft.com/office/drawing/2014/main" id="{73C9C02D-C670-4CE3-9E56-A61287BE7D75}"/>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571" name="テキスト ボックス 570">
          <a:extLst>
            <a:ext uri="{FF2B5EF4-FFF2-40B4-BE49-F238E27FC236}">
              <a16:creationId xmlns:a16="http://schemas.microsoft.com/office/drawing/2014/main" id="{BD5FCA77-8B3D-411C-90FB-300E871973E1}"/>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572" name="直線コネクタ 571">
          <a:extLst>
            <a:ext uri="{FF2B5EF4-FFF2-40B4-BE49-F238E27FC236}">
              <a16:creationId xmlns:a16="http://schemas.microsoft.com/office/drawing/2014/main" id="{75C3386D-FDD0-4D59-B351-BA6732282383}"/>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573" name="テキスト ボックス 572">
          <a:extLst>
            <a:ext uri="{FF2B5EF4-FFF2-40B4-BE49-F238E27FC236}">
              <a16:creationId xmlns:a16="http://schemas.microsoft.com/office/drawing/2014/main" id="{636BBCDD-938C-40E5-8534-05054940E78D}"/>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574" name="直線コネクタ 573">
          <a:extLst>
            <a:ext uri="{FF2B5EF4-FFF2-40B4-BE49-F238E27FC236}">
              <a16:creationId xmlns:a16="http://schemas.microsoft.com/office/drawing/2014/main" id="{8D5C35A3-D7DA-4665-8969-9847966C5C4D}"/>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575" name="テキスト ボックス 574">
          <a:extLst>
            <a:ext uri="{FF2B5EF4-FFF2-40B4-BE49-F238E27FC236}">
              <a16:creationId xmlns:a16="http://schemas.microsoft.com/office/drawing/2014/main" id="{DC11B0B7-C846-4365-AAEF-39BC46081279}"/>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576" name="直線コネクタ 575">
          <a:extLst>
            <a:ext uri="{FF2B5EF4-FFF2-40B4-BE49-F238E27FC236}">
              <a16:creationId xmlns:a16="http://schemas.microsoft.com/office/drawing/2014/main" id="{4DCF7FD8-03F3-463D-B161-396E368BDC49}"/>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577" name="テキスト ボックス 576">
          <a:extLst>
            <a:ext uri="{FF2B5EF4-FFF2-40B4-BE49-F238E27FC236}">
              <a16:creationId xmlns:a16="http://schemas.microsoft.com/office/drawing/2014/main" id="{B7F1210F-1018-4893-90E1-C64D5240810A}"/>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78" name="直線コネクタ 577">
          <a:extLst>
            <a:ext uri="{FF2B5EF4-FFF2-40B4-BE49-F238E27FC236}">
              <a16:creationId xmlns:a16="http://schemas.microsoft.com/office/drawing/2014/main" id="{3C125817-2F0D-40F8-B19E-64C4A02E378E}"/>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79" name="テキスト ボックス 578">
          <a:extLst>
            <a:ext uri="{FF2B5EF4-FFF2-40B4-BE49-F238E27FC236}">
              <a16:creationId xmlns:a16="http://schemas.microsoft.com/office/drawing/2014/main" id="{DC23ACDA-652E-44C3-B7A4-36642BA40A30}"/>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80" name="【学校施設】&#10;有形固定資産減価償却率グラフ枠">
          <a:extLst>
            <a:ext uri="{FF2B5EF4-FFF2-40B4-BE49-F238E27FC236}">
              <a16:creationId xmlns:a16="http://schemas.microsoft.com/office/drawing/2014/main" id="{FF8ABA1E-7267-4B1A-8636-E12340516F3D}"/>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61</xdr:row>
      <xdr:rowOff>40822</xdr:rowOff>
    </xdr:from>
    <xdr:to>
      <xdr:col>85</xdr:col>
      <xdr:colOff>126364</xdr:colOff>
      <xdr:row>63</xdr:row>
      <xdr:rowOff>155122</xdr:rowOff>
    </xdr:to>
    <xdr:cxnSp macro="">
      <xdr:nvCxnSpPr>
        <xdr:cNvPr id="581" name="直線コネクタ 580">
          <a:extLst>
            <a:ext uri="{FF2B5EF4-FFF2-40B4-BE49-F238E27FC236}">
              <a16:creationId xmlns:a16="http://schemas.microsoft.com/office/drawing/2014/main" id="{B874C8E6-09D6-4B82-9C45-904DF9A2BE55}"/>
            </a:ext>
          </a:extLst>
        </xdr:cNvPr>
        <xdr:cNvCxnSpPr/>
      </xdr:nvCxnSpPr>
      <xdr:spPr>
        <a:xfrm flipV="1">
          <a:off x="14695170" y="9918247"/>
          <a:ext cx="1269" cy="438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158949</xdr:rowOff>
    </xdr:from>
    <xdr:ext cx="405111" cy="259045"/>
    <xdr:sp macro="" textlink="">
      <xdr:nvSpPr>
        <xdr:cNvPr id="582" name="【学校施設】&#10;有形固定資産減価償却率最小値テキスト">
          <a:extLst>
            <a:ext uri="{FF2B5EF4-FFF2-40B4-BE49-F238E27FC236}">
              <a16:creationId xmlns:a16="http://schemas.microsoft.com/office/drawing/2014/main" id="{C5589F72-95A7-49F1-A3F9-5837694119D2}"/>
            </a:ext>
          </a:extLst>
        </xdr:cNvPr>
        <xdr:cNvSpPr txBox="1"/>
      </xdr:nvSpPr>
      <xdr:spPr>
        <a:xfrm>
          <a:off x="14744700" y="103633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155122</xdr:rowOff>
    </xdr:from>
    <xdr:to>
      <xdr:col>86</xdr:col>
      <xdr:colOff>25400</xdr:colOff>
      <xdr:row>63</xdr:row>
      <xdr:rowOff>155122</xdr:rowOff>
    </xdr:to>
    <xdr:cxnSp macro="">
      <xdr:nvCxnSpPr>
        <xdr:cNvPr id="583" name="直線コネクタ 582">
          <a:extLst>
            <a:ext uri="{FF2B5EF4-FFF2-40B4-BE49-F238E27FC236}">
              <a16:creationId xmlns:a16="http://schemas.microsoft.com/office/drawing/2014/main" id="{CDF251DC-0962-4C0F-B831-9E75D1208600}"/>
            </a:ext>
          </a:extLst>
        </xdr:cNvPr>
        <xdr:cNvCxnSpPr/>
      </xdr:nvCxnSpPr>
      <xdr:spPr>
        <a:xfrm>
          <a:off x="14611350" y="1035639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158949</xdr:rowOff>
    </xdr:from>
    <xdr:ext cx="405111" cy="259045"/>
    <xdr:sp macro="" textlink="">
      <xdr:nvSpPr>
        <xdr:cNvPr id="584" name="【学校施設】&#10;有形固定資産減価償却率最大値テキスト">
          <a:extLst>
            <a:ext uri="{FF2B5EF4-FFF2-40B4-BE49-F238E27FC236}">
              <a16:creationId xmlns:a16="http://schemas.microsoft.com/office/drawing/2014/main" id="{D5DCF468-D4F4-40A6-8F1E-36F43CD338B3}"/>
            </a:ext>
          </a:extLst>
        </xdr:cNvPr>
        <xdr:cNvSpPr txBox="1"/>
      </xdr:nvSpPr>
      <xdr:spPr>
        <a:xfrm>
          <a:off x="14744700" y="97156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61</xdr:row>
      <xdr:rowOff>40822</xdr:rowOff>
    </xdr:from>
    <xdr:to>
      <xdr:col>86</xdr:col>
      <xdr:colOff>25400</xdr:colOff>
      <xdr:row>61</xdr:row>
      <xdr:rowOff>40822</xdr:rowOff>
    </xdr:to>
    <xdr:cxnSp macro="">
      <xdr:nvCxnSpPr>
        <xdr:cNvPr id="585" name="直線コネクタ 584">
          <a:extLst>
            <a:ext uri="{FF2B5EF4-FFF2-40B4-BE49-F238E27FC236}">
              <a16:creationId xmlns:a16="http://schemas.microsoft.com/office/drawing/2014/main" id="{5EDC2E38-37FE-4837-BAD3-6185258E86DA}"/>
            </a:ext>
          </a:extLst>
        </xdr:cNvPr>
        <xdr:cNvCxnSpPr/>
      </xdr:nvCxnSpPr>
      <xdr:spPr>
        <a:xfrm>
          <a:off x="14611350" y="99182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90912</xdr:rowOff>
    </xdr:from>
    <xdr:ext cx="405111" cy="259045"/>
    <xdr:sp macro="" textlink="">
      <xdr:nvSpPr>
        <xdr:cNvPr id="586" name="【学校施設】&#10;有形固定資産減価償却率平均値テキスト">
          <a:extLst>
            <a:ext uri="{FF2B5EF4-FFF2-40B4-BE49-F238E27FC236}">
              <a16:creationId xmlns:a16="http://schemas.microsoft.com/office/drawing/2014/main" id="{EB9A0D46-7C0D-4120-BE2F-4668AC48E588}"/>
            </a:ext>
          </a:extLst>
        </xdr:cNvPr>
        <xdr:cNvSpPr txBox="1"/>
      </xdr:nvSpPr>
      <xdr:spPr>
        <a:xfrm>
          <a:off x="14744700" y="101270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112485</xdr:rowOff>
    </xdr:from>
    <xdr:to>
      <xdr:col>85</xdr:col>
      <xdr:colOff>177800</xdr:colOff>
      <xdr:row>63</xdr:row>
      <xdr:rowOff>42635</xdr:rowOff>
    </xdr:to>
    <xdr:sp macro="" textlink="">
      <xdr:nvSpPr>
        <xdr:cNvPr id="587" name="フローチャート: 判断 586">
          <a:extLst>
            <a:ext uri="{FF2B5EF4-FFF2-40B4-BE49-F238E27FC236}">
              <a16:creationId xmlns:a16="http://schemas.microsoft.com/office/drawing/2014/main" id="{65CC0467-028C-42D8-8495-6289AFBE0D40}"/>
            </a:ext>
          </a:extLst>
        </xdr:cNvPr>
        <xdr:cNvSpPr/>
      </xdr:nvSpPr>
      <xdr:spPr>
        <a:xfrm>
          <a:off x="14649450" y="101518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87993</xdr:rowOff>
    </xdr:from>
    <xdr:to>
      <xdr:col>81</xdr:col>
      <xdr:colOff>101600</xdr:colOff>
      <xdr:row>62</xdr:row>
      <xdr:rowOff>18143</xdr:rowOff>
    </xdr:to>
    <xdr:sp macro="" textlink="">
      <xdr:nvSpPr>
        <xdr:cNvPr id="588" name="フローチャート: 判断 587">
          <a:extLst>
            <a:ext uri="{FF2B5EF4-FFF2-40B4-BE49-F238E27FC236}">
              <a16:creationId xmlns:a16="http://schemas.microsoft.com/office/drawing/2014/main" id="{42C9D05A-A355-426A-8878-87085B7AFDDB}"/>
            </a:ext>
          </a:extLst>
        </xdr:cNvPr>
        <xdr:cNvSpPr/>
      </xdr:nvSpPr>
      <xdr:spPr>
        <a:xfrm>
          <a:off x="13887450" y="996224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120650</xdr:rowOff>
    </xdr:from>
    <xdr:to>
      <xdr:col>76</xdr:col>
      <xdr:colOff>165100</xdr:colOff>
      <xdr:row>60</xdr:row>
      <xdr:rowOff>50800</xdr:rowOff>
    </xdr:to>
    <xdr:sp macro="" textlink="">
      <xdr:nvSpPr>
        <xdr:cNvPr id="589" name="フローチャート: 判断 588">
          <a:extLst>
            <a:ext uri="{FF2B5EF4-FFF2-40B4-BE49-F238E27FC236}">
              <a16:creationId xmlns:a16="http://schemas.microsoft.com/office/drawing/2014/main" id="{596BC4A3-0F5D-4FAF-A9A3-26F1E7EB34FF}"/>
            </a:ext>
          </a:extLst>
        </xdr:cNvPr>
        <xdr:cNvSpPr/>
      </xdr:nvSpPr>
      <xdr:spPr>
        <a:xfrm>
          <a:off x="13096875" y="96774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58</xdr:row>
      <xdr:rowOff>161472</xdr:rowOff>
    </xdr:from>
    <xdr:to>
      <xdr:col>72</xdr:col>
      <xdr:colOff>38100</xdr:colOff>
      <xdr:row>59</xdr:row>
      <xdr:rowOff>91622</xdr:rowOff>
    </xdr:to>
    <xdr:sp macro="" textlink="">
      <xdr:nvSpPr>
        <xdr:cNvPr id="590" name="フローチャート: 判断 589">
          <a:extLst>
            <a:ext uri="{FF2B5EF4-FFF2-40B4-BE49-F238E27FC236}">
              <a16:creationId xmlns:a16="http://schemas.microsoft.com/office/drawing/2014/main" id="{415E6DD8-F7C1-4BDB-8CD3-394DA1FCA672}"/>
            </a:ext>
          </a:extLst>
        </xdr:cNvPr>
        <xdr:cNvSpPr/>
      </xdr:nvSpPr>
      <xdr:spPr>
        <a:xfrm>
          <a:off x="12296775" y="955629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58</xdr:row>
      <xdr:rowOff>79828</xdr:rowOff>
    </xdr:from>
    <xdr:to>
      <xdr:col>67</xdr:col>
      <xdr:colOff>101600</xdr:colOff>
      <xdr:row>59</xdr:row>
      <xdr:rowOff>9978</xdr:rowOff>
    </xdr:to>
    <xdr:sp macro="" textlink="">
      <xdr:nvSpPr>
        <xdr:cNvPr id="591" name="フローチャート: 判断 590">
          <a:extLst>
            <a:ext uri="{FF2B5EF4-FFF2-40B4-BE49-F238E27FC236}">
              <a16:creationId xmlns:a16="http://schemas.microsoft.com/office/drawing/2014/main" id="{E03E8CCE-9A09-4433-A6A2-EA229E94E5AA}"/>
            </a:ext>
          </a:extLst>
        </xdr:cNvPr>
        <xdr:cNvSpPr/>
      </xdr:nvSpPr>
      <xdr:spPr>
        <a:xfrm>
          <a:off x="11487150" y="9474653"/>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92" name="テキスト ボックス 591">
          <a:extLst>
            <a:ext uri="{FF2B5EF4-FFF2-40B4-BE49-F238E27FC236}">
              <a16:creationId xmlns:a16="http://schemas.microsoft.com/office/drawing/2014/main" id="{09EE43BF-B7D3-46B3-80CD-851EF2AEAC47}"/>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93" name="テキスト ボックス 592">
          <a:extLst>
            <a:ext uri="{FF2B5EF4-FFF2-40B4-BE49-F238E27FC236}">
              <a16:creationId xmlns:a16="http://schemas.microsoft.com/office/drawing/2014/main" id="{3938548E-14AA-43B8-8002-C01B6F528E84}"/>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94" name="テキスト ボックス 593">
          <a:extLst>
            <a:ext uri="{FF2B5EF4-FFF2-40B4-BE49-F238E27FC236}">
              <a16:creationId xmlns:a16="http://schemas.microsoft.com/office/drawing/2014/main" id="{04F40133-78FD-4ED1-AFD7-3F013FE27397}"/>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95" name="テキスト ボックス 594">
          <a:extLst>
            <a:ext uri="{FF2B5EF4-FFF2-40B4-BE49-F238E27FC236}">
              <a16:creationId xmlns:a16="http://schemas.microsoft.com/office/drawing/2014/main" id="{9FD206A1-63AE-477D-8A56-A9E7241CEA8C}"/>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96" name="テキスト ボックス 595">
          <a:extLst>
            <a:ext uri="{FF2B5EF4-FFF2-40B4-BE49-F238E27FC236}">
              <a16:creationId xmlns:a16="http://schemas.microsoft.com/office/drawing/2014/main" id="{D4F13D6B-A535-48D2-B1B1-DCD831E665A3}"/>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161472</xdr:rowOff>
    </xdr:from>
    <xdr:to>
      <xdr:col>85</xdr:col>
      <xdr:colOff>177800</xdr:colOff>
      <xdr:row>61</xdr:row>
      <xdr:rowOff>91622</xdr:rowOff>
    </xdr:to>
    <xdr:sp macro="" textlink="">
      <xdr:nvSpPr>
        <xdr:cNvPr id="597" name="楕円 596">
          <a:extLst>
            <a:ext uri="{FF2B5EF4-FFF2-40B4-BE49-F238E27FC236}">
              <a16:creationId xmlns:a16="http://schemas.microsoft.com/office/drawing/2014/main" id="{695810DE-BF49-4A56-8D97-C6D41EC60998}"/>
            </a:ext>
          </a:extLst>
        </xdr:cNvPr>
        <xdr:cNvSpPr/>
      </xdr:nvSpPr>
      <xdr:spPr>
        <a:xfrm>
          <a:off x="14649450" y="988014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60</xdr:row>
      <xdr:rowOff>114499</xdr:rowOff>
    </xdr:from>
    <xdr:ext cx="405111" cy="259045"/>
    <xdr:sp macro="" textlink="">
      <xdr:nvSpPr>
        <xdr:cNvPr id="598" name="【学校施設】&#10;有形固定資産減価償却率該当値テキスト">
          <a:extLst>
            <a:ext uri="{FF2B5EF4-FFF2-40B4-BE49-F238E27FC236}">
              <a16:creationId xmlns:a16="http://schemas.microsoft.com/office/drawing/2014/main" id="{AFFA6754-7F5D-4EED-AC9C-D51FC17BCCD1}"/>
            </a:ext>
          </a:extLst>
        </xdr:cNvPr>
        <xdr:cNvSpPr txBox="1"/>
      </xdr:nvSpPr>
      <xdr:spPr>
        <a:xfrm>
          <a:off x="14744700" y="98299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59</xdr:row>
      <xdr:rowOff>55335</xdr:rowOff>
    </xdr:from>
    <xdr:to>
      <xdr:col>81</xdr:col>
      <xdr:colOff>101600</xdr:colOff>
      <xdr:row>59</xdr:row>
      <xdr:rowOff>156935</xdr:rowOff>
    </xdr:to>
    <xdr:sp macro="" textlink="">
      <xdr:nvSpPr>
        <xdr:cNvPr id="599" name="楕円 598">
          <a:extLst>
            <a:ext uri="{FF2B5EF4-FFF2-40B4-BE49-F238E27FC236}">
              <a16:creationId xmlns:a16="http://schemas.microsoft.com/office/drawing/2014/main" id="{BFAE373C-BD7C-46AA-9849-9DE07AAC496C}"/>
            </a:ext>
          </a:extLst>
        </xdr:cNvPr>
        <xdr:cNvSpPr/>
      </xdr:nvSpPr>
      <xdr:spPr>
        <a:xfrm>
          <a:off x="13887450" y="960891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59</xdr:row>
      <xdr:rowOff>106135</xdr:rowOff>
    </xdr:from>
    <xdr:to>
      <xdr:col>85</xdr:col>
      <xdr:colOff>127000</xdr:colOff>
      <xdr:row>61</xdr:row>
      <xdr:rowOff>40822</xdr:rowOff>
    </xdr:to>
    <xdr:cxnSp macro="">
      <xdr:nvCxnSpPr>
        <xdr:cNvPr id="600" name="直線コネクタ 599">
          <a:extLst>
            <a:ext uri="{FF2B5EF4-FFF2-40B4-BE49-F238E27FC236}">
              <a16:creationId xmlns:a16="http://schemas.microsoft.com/office/drawing/2014/main" id="{87673C18-A09E-4D92-BE03-0D7B48E47B19}"/>
            </a:ext>
          </a:extLst>
        </xdr:cNvPr>
        <xdr:cNvCxnSpPr/>
      </xdr:nvCxnSpPr>
      <xdr:spPr>
        <a:xfrm>
          <a:off x="13935075" y="9656535"/>
          <a:ext cx="762000" cy="2617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136978</xdr:rowOff>
    </xdr:from>
    <xdr:to>
      <xdr:col>76</xdr:col>
      <xdr:colOff>165100</xdr:colOff>
      <xdr:row>58</xdr:row>
      <xdr:rowOff>67128</xdr:rowOff>
    </xdr:to>
    <xdr:sp macro="" textlink="">
      <xdr:nvSpPr>
        <xdr:cNvPr id="601" name="楕円 600">
          <a:extLst>
            <a:ext uri="{FF2B5EF4-FFF2-40B4-BE49-F238E27FC236}">
              <a16:creationId xmlns:a16="http://schemas.microsoft.com/office/drawing/2014/main" id="{F3A22C79-C7DC-423D-8447-C473654D01E7}"/>
            </a:ext>
          </a:extLst>
        </xdr:cNvPr>
        <xdr:cNvSpPr/>
      </xdr:nvSpPr>
      <xdr:spPr>
        <a:xfrm>
          <a:off x="13096875" y="936987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16328</xdr:rowOff>
    </xdr:from>
    <xdr:to>
      <xdr:col>81</xdr:col>
      <xdr:colOff>50800</xdr:colOff>
      <xdr:row>59</xdr:row>
      <xdr:rowOff>106135</xdr:rowOff>
    </xdr:to>
    <xdr:cxnSp macro="">
      <xdr:nvCxnSpPr>
        <xdr:cNvPr id="602" name="直線コネクタ 601">
          <a:extLst>
            <a:ext uri="{FF2B5EF4-FFF2-40B4-BE49-F238E27FC236}">
              <a16:creationId xmlns:a16="http://schemas.microsoft.com/office/drawing/2014/main" id="{0EB5E170-0211-4535-9D96-3EBED2B629C4}"/>
            </a:ext>
          </a:extLst>
        </xdr:cNvPr>
        <xdr:cNvCxnSpPr/>
      </xdr:nvCxnSpPr>
      <xdr:spPr>
        <a:xfrm>
          <a:off x="13144500" y="9407978"/>
          <a:ext cx="790575" cy="2485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55</xdr:row>
      <xdr:rowOff>169635</xdr:rowOff>
    </xdr:from>
    <xdr:to>
      <xdr:col>72</xdr:col>
      <xdr:colOff>38100</xdr:colOff>
      <xdr:row>56</xdr:row>
      <xdr:rowOff>99785</xdr:rowOff>
    </xdr:to>
    <xdr:sp macro="" textlink="">
      <xdr:nvSpPr>
        <xdr:cNvPr id="603" name="楕円 602">
          <a:extLst>
            <a:ext uri="{FF2B5EF4-FFF2-40B4-BE49-F238E27FC236}">
              <a16:creationId xmlns:a16="http://schemas.microsoft.com/office/drawing/2014/main" id="{4F27EA50-6B23-44AC-9F6A-190DA139EBAC}"/>
            </a:ext>
          </a:extLst>
        </xdr:cNvPr>
        <xdr:cNvSpPr/>
      </xdr:nvSpPr>
      <xdr:spPr>
        <a:xfrm>
          <a:off x="12296775" y="90659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56</xdr:row>
      <xdr:rowOff>48985</xdr:rowOff>
    </xdr:from>
    <xdr:to>
      <xdr:col>76</xdr:col>
      <xdr:colOff>114300</xdr:colOff>
      <xdr:row>58</xdr:row>
      <xdr:rowOff>16328</xdr:rowOff>
    </xdr:to>
    <xdr:cxnSp macro="">
      <xdr:nvCxnSpPr>
        <xdr:cNvPr id="604" name="直線コネクタ 603">
          <a:extLst>
            <a:ext uri="{FF2B5EF4-FFF2-40B4-BE49-F238E27FC236}">
              <a16:creationId xmlns:a16="http://schemas.microsoft.com/office/drawing/2014/main" id="{01C431A9-7427-411F-B3DC-6010928B7B53}"/>
            </a:ext>
          </a:extLst>
        </xdr:cNvPr>
        <xdr:cNvCxnSpPr/>
      </xdr:nvCxnSpPr>
      <xdr:spPr>
        <a:xfrm>
          <a:off x="12344400" y="9113610"/>
          <a:ext cx="800100" cy="2943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54</xdr:row>
      <xdr:rowOff>161472</xdr:rowOff>
    </xdr:from>
    <xdr:to>
      <xdr:col>67</xdr:col>
      <xdr:colOff>101600</xdr:colOff>
      <xdr:row>55</xdr:row>
      <xdr:rowOff>91622</xdr:rowOff>
    </xdr:to>
    <xdr:sp macro="" textlink="">
      <xdr:nvSpPr>
        <xdr:cNvPr id="605" name="楕円 604">
          <a:extLst>
            <a:ext uri="{FF2B5EF4-FFF2-40B4-BE49-F238E27FC236}">
              <a16:creationId xmlns:a16="http://schemas.microsoft.com/office/drawing/2014/main" id="{31A4477F-DB07-46F7-9A1B-3B27C96C7AA3}"/>
            </a:ext>
          </a:extLst>
        </xdr:cNvPr>
        <xdr:cNvSpPr/>
      </xdr:nvSpPr>
      <xdr:spPr>
        <a:xfrm>
          <a:off x="11487150" y="890859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55</xdr:row>
      <xdr:rowOff>40822</xdr:rowOff>
    </xdr:from>
    <xdr:to>
      <xdr:col>71</xdr:col>
      <xdr:colOff>177800</xdr:colOff>
      <xdr:row>56</xdr:row>
      <xdr:rowOff>48985</xdr:rowOff>
    </xdr:to>
    <xdr:cxnSp macro="">
      <xdr:nvCxnSpPr>
        <xdr:cNvPr id="606" name="直線コネクタ 605">
          <a:extLst>
            <a:ext uri="{FF2B5EF4-FFF2-40B4-BE49-F238E27FC236}">
              <a16:creationId xmlns:a16="http://schemas.microsoft.com/office/drawing/2014/main" id="{424A451F-5318-4E1B-B1A8-58DE1B4A2ED7}"/>
            </a:ext>
          </a:extLst>
        </xdr:cNvPr>
        <xdr:cNvCxnSpPr/>
      </xdr:nvCxnSpPr>
      <xdr:spPr>
        <a:xfrm>
          <a:off x="11534775" y="8946697"/>
          <a:ext cx="809625" cy="1669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62</xdr:row>
      <xdr:rowOff>9270</xdr:rowOff>
    </xdr:from>
    <xdr:ext cx="405111" cy="259045"/>
    <xdr:sp macro="" textlink="">
      <xdr:nvSpPr>
        <xdr:cNvPr id="607" name="n_1aveValue【学校施設】&#10;有形固定資産減価償却率">
          <a:extLst>
            <a:ext uri="{FF2B5EF4-FFF2-40B4-BE49-F238E27FC236}">
              <a16:creationId xmlns:a16="http://schemas.microsoft.com/office/drawing/2014/main" id="{DF9E0681-223A-445B-9302-28ABB1CE4515}"/>
            </a:ext>
          </a:extLst>
        </xdr:cNvPr>
        <xdr:cNvSpPr txBox="1"/>
      </xdr:nvSpPr>
      <xdr:spPr>
        <a:xfrm>
          <a:off x="13745219" y="100517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41927</xdr:rowOff>
    </xdr:from>
    <xdr:ext cx="405111" cy="259045"/>
    <xdr:sp macro="" textlink="">
      <xdr:nvSpPr>
        <xdr:cNvPr id="608" name="n_2aveValue【学校施設】&#10;有形固定資産減価償却率">
          <a:extLst>
            <a:ext uri="{FF2B5EF4-FFF2-40B4-BE49-F238E27FC236}">
              <a16:creationId xmlns:a16="http://schemas.microsoft.com/office/drawing/2014/main" id="{E8D451A8-4AD3-4CFB-950A-6F775F8FBF2F}"/>
            </a:ext>
          </a:extLst>
        </xdr:cNvPr>
        <xdr:cNvSpPr txBox="1"/>
      </xdr:nvSpPr>
      <xdr:spPr>
        <a:xfrm>
          <a:off x="12964169" y="9760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82749</xdr:rowOff>
    </xdr:from>
    <xdr:ext cx="405111" cy="259045"/>
    <xdr:sp macro="" textlink="">
      <xdr:nvSpPr>
        <xdr:cNvPr id="609" name="n_3aveValue【学校施設】&#10;有形固定資産減価償却率">
          <a:extLst>
            <a:ext uri="{FF2B5EF4-FFF2-40B4-BE49-F238E27FC236}">
              <a16:creationId xmlns:a16="http://schemas.microsoft.com/office/drawing/2014/main" id="{ADFE5F44-6C29-43AB-BA82-90A8A00EF58A}"/>
            </a:ext>
          </a:extLst>
        </xdr:cNvPr>
        <xdr:cNvSpPr txBox="1"/>
      </xdr:nvSpPr>
      <xdr:spPr>
        <a:xfrm>
          <a:off x="12164069" y="96394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1105</xdr:rowOff>
    </xdr:from>
    <xdr:ext cx="405111" cy="259045"/>
    <xdr:sp macro="" textlink="">
      <xdr:nvSpPr>
        <xdr:cNvPr id="610" name="n_4aveValue【学校施設】&#10;有形固定資産減価償却率">
          <a:extLst>
            <a:ext uri="{FF2B5EF4-FFF2-40B4-BE49-F238E27FC236}">
              <a16:creationId xmlns:a16="http://schemas.microsoft.com/office/drawing/2014/main" id="{E5183019-7564-4D9C-90A1-F940E2DA8736}"/>
            </a:ext>
          </a:extLst>
        </xdr:cNvPr>
        <xdr:cNvSpPr txBox="1"/>
      </xdr:nvSpPr>
      <xdr:spPr>
        <a:xfrm>
          <a:off x="11354444" y="95546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58</xdr:row>
      <xdr:rowOff>2012</xdr:rowOff>
    </xdr:from>
    <xdr:ext cx="405111" cy="259045"/>
    <xdr:sp macro="" textlink="">
      <xdr:nvSpPr>
        <xdr:cNvPr id="611" name="n_1mainValue【学校施設】&#10;有形固定資産減価償却率">
          <a:extLst>
            <a:ext uri="{FF2B5EF4-FFF2-40B4-BE49-F238E27FC236}">
              <a16:creationId xmlns:a16="http://schemas.microsoft.com/office/drawing/2014/main" id="{23064838-DDC0-47F3-862E-C948E29D5EB0}"/>
            </a:ext>
          </a:extLst>
        </xdr:cNvPr>
        <xdr:cNvSpPr txBox="1"/>
      </xdr:nvSpPr>
      <xdr:spPr>
        <a:xfrm>
          <a:off x="13745219" y="9393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56</xdr:row>
      <xdr:rowOff>83655</xdr:rowOff>
    </xdr:from>
    <xdr:ext cx="405111" cy="259045"/>
    <xdr:sp macro="" textlink="">
      <xdr:nvSpPr>
        <xdr:cNvPr id="612" name="n_2mainValue【学校施設】&#10;有形固定資産減価償却率">
          <a:extLst>
            <a:ext uri="{FF2B5EF4-FFF2-40B4-BE49-F238E27FC236}">
              <a16:creationId xmlns:a16="http://schemas.microsoft.com/office/drawing/2014/main" id="{80715040-EF8D-4860-84DD-FFFAD6CA9540}"/>
            </a:ext>
          </a:extLst>
        </xdr:cNvPr>
        <xdr:cNvSpPr txBox="1"/>
      </xdr:nvSpPr>
      <xdr:spPr>
        <a:xfrm>
          <a:off x="12964169" y="91546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54</xdr:row>
      <xdr:rowOff>116312</xdr:rowOff>
    </xdr:from>
    <xdr:ext cx="405111" cy="259045"/>
    <xdr:sp macro="" textlink="">
      <xdr:nvSpPr>
        <xdr:cNvPr id="613" name="n_3mainValue【学校施設】&#10;有形固定資産減価償却率">
          <a:extLst>
            <a:ext uri="{FF2B5EF4-FFF2-40B4-BE49-F238E27FC236}">
              <a16:creationId xmlns:a16="http://schemas.microsoft.com/office/drawing/2014/main" id="{DB272B02-2838-4D23-82F3-72647A0A6C27}"/>
            </a:ext>
          </a:extLst>
        </xdr:cNvPr>
        <xdr:cNvSpPr txBox="1"/>
      </xdr:nvSpPr>
      <xdr:spPr>
        <a:xfrm>
          <a:off x="12164069" y="8860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53</xdr:row>
      <xdr:rowOff>108149</xdr:rowOff>
    </xdr:from>
    <xdr:ext cx="405111" cy="259045"/>
    <xdr:sp macro="" textlink="">
      <xdr:nvSpPr>
        <xdr:cNvPr id="614" name="n_4mainValue【学校施設】&#10;有形固定資産減価償却率">
          <a:extLst>
            <a:ext uri="{FF2B5EF4-FFF2-40B4-BE49-F238E27FC236}">
              <a16:creationId xmlns:a16="http://schemas.microsoft.com/office/drawing/2014/main" id="{AF67304C-3DD0-438E-9BB3-BD13FE6AE745}"/>
            </a:ext>
          </a:extLst>
        </xdr:cNvPr>
        <xdr:cNvSpPr txBox="1"/>
      </xdr:nvSpPr>
      <xdr:spPr>
        <a:xfrm>
          <a:off x="11354444" y="86869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15" name="正方形/長方形 614">
          <a:extLst>
            <a:ext uri="{FF2B5EF4-FFF2-40B4-BE49-F238E27FC236}">
              <a16:creationId xmlns:a16="http://schemas.microsoft.com/office/drawing/2014/main" id="{3DF70FE0-84F1-4158-ACC6-94BC267629DA}"/>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16" name="正方形/長方形 615">
          <a:extLst>
            <a:ext uri="{FF2B5EF4-FFF2-40B4-BE49-F238E27FC236}">
              <a16:creationId xmlns:a16="http://schemas.microsoft.com/office/drawing/2014/main" id="{AA2598A4-A4E8-4DDF-86C3-026D3094E2DD}"/>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17" name="正方形/長方形 616">
          <a:extLst>
            <a:ext uri="{FF2B5EF4-FFF2-40B4-BE49-F238E27FC236}">
              <a16:creationId xmlns:a16="http://schemas.microsoft.com/office/drawing/2014/main" id="{510E3C65-73E3-4CAA-8594-2AC2035D5944}"/>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18" name="正方形/長方形 617">
          <a:extLst>
            <a:ext uri="{FF2B5EF4-FFF2-40B4-BE49-F238E27FC236}">
              <a16:creationId xmlns:a16="http://schemas.microsoft.com/office/drawing/2014/main" id="{EF7DAB90-6795-440E-8089-2B11C6D15B2D}"/>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19" name="正方形/長方形 618">
          <a:extLst>
            <a:ext uri="{FF2B5EF4-FFF2-40B4-BE49-F238E27FC236}">
              <a16:creationId xmlns:a16="http://schemas.microsoft.com/office/drawing/2014/main" id="{09A498A2-FD2E-4457-AACF-D5EF9F48B6BE}"/>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20" name="正方形/長方形 619">
          <a:extLst>
            <a:ext uri="{FF2B5EF4-FFF2-40B4-BE49-F238E27FC236}">
              <a16:creationId xmlns:a16="http://schemas.microsoft.com/office/drawing/2014/main" id="{96F07BD2-B7E9-4FE7-AC17-96569449B734}"/>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21" name="テキスト ボックス 620">
          <a:extLst>
            <a:ext uri="{FF2B5EF4-FFF2-40B4-BE49-F238E27FC236}">
              <a16:creationId xmlns:a16="http://schemas.microsoft.com/office/drawing/2014/main" id="{625D4B04-6AEB-46CB-B0B4-D974DF313EDF}"/>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22" name="直線コネクタ 621">
          <a:extLst>
            <a:ext uri="{FF2B5EF4-FFF2-40B4-BE49-F238E27FC236}">
              <a16:creationId xmlns:a16="http://schemas.microsoft.com/office/drawing/2014/main" id="{C9A6FB35-D8FE-4215-B10A-87828D92DC40}"/>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23" name="テキスト ボックス 622">
          <a:extLst>
            <a:ext uri="{FF2B5EF4-FFF2-40B4-BE49-F238E27FC236}">
              <a16:creationId xmlns:a16="http://schemas.microsoft.com/office/drawing/2014/main" id="{56329A98-7D41-433A-A9BE-C19D571E6521}"/>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624" name="直線コネクタ 623">
          <a:extLst>
            <a:ext uri="{FF2B5EF4-FFF2-40B4-BE49-F238E27FC236}">
              <a16:creationId xmlns:a16="http://schemas.microsoft.com/office/drawing/2014/main" id="{277AD063-B069-4F3E-B064-5CE0FF4B84B9}"/>
            </a:ext>
          </a:extLst>
        </xdr:cNvPr>
        <xdr:cNvCxnSpPr/>
      </xdr:nvCxnSpPr>
      <xdr:spPr>
        <a:xfrm>
          <a:off x="164592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625" name="テキスト ボックス 624">
          <a:extLst>
            <a:ext uri="{FF2B5EF4-FFF2-40B4-BE49-F238E27FC236}">
              <a16:creationId xmlns:a16="http://schemas.microsoft.com/office/drawing/2014/main" id="{E569375A-4181-487D-B49C-ED7C130B419D}"/>
            </a:ext>
          </a:extLst>
        </xdr:cNvPr>
        <xdr:cNvSpPr txBox="1"/>
      </xdr:nvSpPr>
      <xdr:spPr>
        <a:xfrm>
          <a:off x="16052346"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626" name="直線コネクタ 625">
          <a:extLst>
            <a:ext uri="{FF2B5EF4-FFF2-40B4-BE49-F238E27FC236}">
              <a16:creationId xmlns:a16="http://schemas.microsoft.com/office/drawing/2014/main" id="{1E0BF6DB-FF99-453C-B5C4-57003FA4C678}"/>
            </a:ext>
          </a:extLst>
        </xdr:cNvPr>
        <xdr:cNvCxnSpPr/>
      </xdr:nvCxnSpPr>
      <xdr:spPr>
        <a:xfrm>
          <a:off x="164592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627" name="テキスト ボックス 626">
          <a:extLst>
            <a:ext uri="{FF2B5EF4-FFF2-40B4-BE49-F238E27FC236}">
              <a16:creationId xmlns:a16="http://schemas.microsoft.com/office/drawing/2014/main" id="{7147C548-4A0F-44E6-8BC2-92FBFECF5A8A}"/>
            </a:ext>
          </a:extLst>
        </xdr:cNvPr>
        <xdr:cNvSpPr txBox="1"/>
      </xdr:nvSpPr>
      <xdr:spPr>
        <a:xfrm>
          <a:off x="16052346"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628" name="直線コネクタ 627">
          <a:extLst>
            <a:ext uri="{FF2B5EF4-FFF2-40B4-BE49-F238E27FC236}">
              <a16:creationId xmlns:a16="http://schemas.microsoft.com/office/drawing/2014/main" id="{841C1F18-B509-4F53-B1D6-CE533E22A22B}"/>
            </a:ext>
          </a:extLst>
        </xdr:cNvPr>
        <xdr:cNvCxnSpPr/>
      </xdr:nvCxnSpPr>
      <xdr:spPr>
        <a:xfrm>
          <a:off x="164592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629" name="テキスト ボックス 628">
          <a:extLst>
            <a:ext uri="{FF2B5EF4-FFF2-40B4-BE49-F238E27FC236}">
              <a16:creationId xmlns:a16="http://schemas.microsoft.com/office/drawing/2014/main" id="{5A30EC7B-82CA-4FC0-BFC2-16FF78AAF01F}"/>
            </a:ext>
          </a:extLst>
        </xdr:cNvPr>
        <xdr:cNvSpPr txBox="1"/>
      </xdr:nvSpPr>
      <xdr:spPr>
        <a:xfrm>
          <a:off x="16052346"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630" name="直線コネクタ 629">
          <a:extLst>
            <a:ext uri="{FF2B5EF4-FFF2-40B4-BE49-F238E27FC236}">
              <a16:creationId xmlns:a16="http://schemas.microsoft.com/office/drawing/2014/main" id="{4B504E7A-4508-42B8-AF39-97AE9DF6495C}"/>
            </a:ext>
          </a:extLst>
        </xdr:cNvPr>
        <xdr:cNvCxnSpPr/>
      </xdr:nvCxnSpPr>
      <xdr:spPr>
        <a:xfrm>
          <a:off x="164592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631" name="テキスト ボックス 630">
          <a:extLst>
            <a:ext uri="{FF2B5EF4-FFF2-40B4-BE49-F238E27FC236}">
              <a16:creationId xmlns:a16="http://schemas.microsoft.com/office/drawing/2014/main" id="{8B428C39-F9C8-4DE5-BEF4-7EBD3E6191F9}"/>
            </a:ext>
          </a:extLst>
        </xdr:cNvPr>
        <xdr:cNvSpPr txBox="1"/>
      </xdr:nvSpPr>
      <xdr:spPr>
        <a:xfrm>
          <a:off x="16052346"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32" name="直線コネクタ 631">
          <a:extLst>
            <a:ext uri="{FF2B5EF4-FFF2-40B4-BE49-F238E27FC236}">
              <a16:creationId xmlns:a16="http://schemas.microsoft.com/office/drawing/2014/main" id="{33630DBE-95F7-41F8-B3A5-A33A0B356F73}"/>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33" name="テキスト ボックス 632">
          <a:extLst>
            <a:ext uri="{FF2B5EF4-FFF2-40B4-BE49-F238E27FC236}">
              <a16:creationId xmlns:a16="http://schemas.microsoft.com/office/drawing/2014/main" id="{CAF90159-083E-4106-965B-408EAFDF063A}"/>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34" name="【学校施設】&#10;一人当たり面積グラフ枠">
          <a:extLst>
            <a:ext uri="{FF2B5EF4-FFF2-40B4-BE49-F238E27FC236}">
              <a16:creationId xmlns:a16="http://schemas.microsoft.com/office/drawing/2014/main" id="{91E29092-E9F2-40EB-A8CE-69F14FFA39CF}"/>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34290</xdr:rowOff>
    </xdr:from>
    <xdr:to>
      <xdr:col>116</xdr:col>
      <xdr:colOff>62864</xdr:colOff>
      <xdr:row>62</xdr:row>
      <xdr:rowOff>59436</xdr:rowOff>
    </xdr:to>
    <xdr:cxnSp macro="">
      <xdr:nvCxnSpPr>
        <xdr:cNvPr id="635" name="直線コネクタ 634">
          <a:extLst>
            <a:ext uri="{FF2B5EF4-FFF2-40B4-BE49-F238E27FC236}">
              <a16:creationId xmlns:a16="http://schemas.microsoft.com/office/drawing/2014/main" id="{42C7AB1F-74AA-4FFB-87C9-DA4C555A805D}"/>
            </a:ext>
          </a:extLst>
        </xdr:cNvPr>
        <xdr:cNvCxnSpPr/>
      </xdr:nvCxnSpPr>
      <xdr:spPr>
        <a:xfrm flipV="1">
          <a:off x="19952970" y="8936990"/>
          <a:ext cx="1269" cy="11617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62</xdr:row>
      <xdr:rowOff>63263</xdr:rowOff>
    </xdr:from>
    <xdr:ext cx="469744" cy="259045"/>
    <xdr:sp macro="" textlink="">
      <xdr:nvSpPr>
        <xdr:cNvPr id="636" name="【学校施設】&#10;一人当たり面積最小値テキスト">
          <a:extLst>
            <a:ext uri="{FF2B5EF4-FFF2-40B4-BE49-F238E27FC236}">
              <a16:creationId xmlns:a16="http://schemas.microsoft.com/office/drawing/2014/main" id="{31A935BA-2A4D-4E68-915C-97D201E8DDD5}"/>
            </a:ext>
          </a:extLst>
        </xdr:cNvPr>
        <xdr:cNvSpPr txBox="1"/>
      </xdr:nvSpPr>
      <xdr:spPr>
        <a:xfrm>
          <a:off x="20002500" y="101057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0.781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62</xdr:row>
      <xdr:rowOff>59436</xdr:rowOff>
    </xdr:from>
    <xdr:to>
      <xdr:col>116</xdr:col>
      <xdr:colOff>152400</xdr:colOff>
      <xdr:row>62</xdr:row>
      <xdr:rowOff>59436</xdr:rowOff>
    </xdr:to>
    <xdr:cxnSp macro="">
      <xdr:nvCxnSpPr>
        <xdr:cNvPr id="637" name="直線コネクタ 636">
          <a:extLst>
            <a:ext uri="{FF2B5EF4-FFF2-40B4-BE49-F238E27FC236}">
              <a16:creationId xmlns:a16="http://schemas.microsoft.com/office/drawing/2014/main" id="{37B52967-CA06-4B57-B916-D1A62A25FEF1}"/>
            </a:ext>
          </a:extLst>
        </xdr:cNvPr>
        <xdr:cNvCxnSpPr/>
      </xdr:nvCxnSpPr>
      <xdr:spPr>
        <a:xfrm>
          <a:off x="19878675" y="100987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152417</xdr:rowOff>
    </xdr:from>
    <xdr:ext cx="469744" cy="259045"/>
    <xdr:sp macro="" textlink="">
      <xdr:nvSpPr>
        <xdr:cNvPr id="638" name="【学校施設】&#10;一人当たり面積最大値テキスト">
          <a:extLst>
            <a:ext uri="{FF2B5EF4-FFF2-40B4-BE49-F238E27FC236}">
              <a16:creationId xmlns:a16="http://schemas.microsoft.com/office/drawing/2014/main" id="{F0FAC6E2-63C1-47C8-8DBE-355A3B625EA6}"/>
            </a:ext>
          </a:extLst>
        </xdr:cNvPr>
        <xdr:cNvSpPr txBox="1"/>
      </xdr:nvSpPr>
      <xdr:spPr>
        <a:xfrm>
          <a:off x="20002500" y="87344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34290</xdr:rowOff>
    </xdr:from>
    <xdr:to>
      <xdr:col>116</xdr:col>
      <xdr:colOff>152400</xdr:colOff>
      <xdr:row>55</xdr:row>
      <xdr:rowOff>34290</xdr:rowOff>
    </xdr:to>
    <xdr:cxnSp macro="">
      <xdr:nvCxnSpPr>
        <xdr:cNvPr id="639" name="直線コネクタ 638">
          <a:extLst>
            <a:ext uri="{FF2B5EF4-FFF2-40B4-BE49-F238E27FC236}">
              <a16:creationId xmlns:a16="http://schemas.microsoft.com/office/drawing/2014/main" id="{9804BF4D-12D0-43A5-8F06-12F44D15F2A3}"/>
            </a:ext>
          </a:extLst>
        </xdr:cNvPr>
        <xdr:cNvCxnSpPr/>
      </xdr:nvCxnSpPr>
      <xdr:spPr>
        <a:xfrm>
          <a:off x="19878675" y="893699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31513</xdr:rowOff>
    </xdr:from>
    <xdr:ext cx="469744" cy="259045"/>
    <xdr:sp macro="" textlink="">
      <xdr:nvSpPr>
        <xdr:cNvPr id="640" name="【学校施設】&#10;一人当たり面積平均値テキスト">
          <a:extLst>
            <a:ext uri="{FF2B5EF4-FFF2-40B4-BE49-F238E27FC236}">
              <a16:creationId xmlns:a16="http://schemas.microsoft.com/office/drawing/2014/main" id="{25265679-6044-4736-90CB-5E218CCC6E2C}"/>
            </a:ext>
          </a:extLst>
        </xdr:cNvPr>
        <xdr:cNvSpPr txBox="1"/>
      </xdr:nvSpPr>
      <xdr:spPr>
        <a:xfrm>
          <a:off x="20002500" y="92580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8636</xdr:rowOff>
    </xdr:from>
    <xdr:to>
      <xdr:col>116</xdr:col>
      <xdr:colOff>114300</xdr:colOff>
      <xdr:row>58</xdr:row>
      <xdr:rowOff>110236</xdr:rowOff>
    </xdr:to>
    <xdr:sp macro="" textlink="">
      <xdr:nvSpPr>
        <xdr:cNvPr id="641" name="フローチャート: 判断 640">
          <a:extLst>
            <a:ext uri="{FF2B5EF4-FFF2-40B4-BE49-F238E27FC236}">
              <a16:creationId xmlns:a16="http://schemas.microsoft.com/office/drawing/2014/main" id="{51D8A3CA-0F59-4D43-B4B9-3DC9814F8585}"/>
            </a:ext>
          </a:extLst>
        </xdr:cNvPr>
        <xdr:cNvSpPr/>
      </xdr:nvSpPr>
      <xdr:spPr>
        <a:xfrm>
          <a:off x="19897725" y="94034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58</xdr:row>
      <xdr:rowOff>90932</xdr:rowOff>
    </xdr:from>
    <xdr:to>
      <xdr:col>112</xdr:col>
      <xdr:colOff>38100</xdr:colOff>
      <xdr:row>59</xdr:row>
      <xdr:rowOff>21082</xdr:rowOff>
    </xdr:to>
    <xdr:sp macro="" textlink="">
      <xdr:nvSpPr>
        <xdr:cNvPr id="642" name="フローチャート: 判断 641">
          <a:extLst>
            <a:ext uri="{FF2B5EF4-FFF2-40B4-BE49-F238E27FC236}">
              <a16:creationId xmlns:a16="http://schemas.microsoft.com/office/drawing/2014/main" id="{2CEA366B-DBA8-456E-A57F-BAA6123A64DE}"/>
            </a:ext>
          </a:extLst>
        </xdr:cNvPr>
        <xdr:cNvSpPr/>
      </xdr:nvSpPr>
      <xdr:spPr>
        <a:xfrm>
          <a:off x="19154775" y="947940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57</xdr:row>
      <xdr:rowOff>170942</xdr:rowOff>
    </xdr:from>
    <xdr:to>
      <xdr:col>107</xdr:col>
      <xdr:colOff>101600</xdr:colOff>
      <xdr:row>58</xdr:row>
      <xdr:rowOff>101092</xdr:rowOff>
    </xdr:to>
    <xdr:sp macro="" textlink="">
      <xdr:nvSpPr>
        <xdr:cNvPr id="643" name="フローチャート: 判断 642">
          <a:extLst>
            <a:ext uri="{FF2B5EF4-FFF2-40B4-BE49-F238E27FC236}">
              <a16:creationId xmlns:a16="http://schemas.microsoft.com/office/drawing/2014/main" id="{B6B41D25-39FD-4CA7-B901-B8A7DB7B83C1}"/>
            </a:ext>
          </a:extLst>
        </xdr:cNvPr>
        <xdr:cNvSpPr/>
      </xdr:nvSpPr>
      <xdr:spPr>
        <a:xfrm>
          <a:off x="18345150" y="939114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58</xdr:row>
      <xdr:rowOff>154940</xdr:rowOff>
    </xdr:from>
    <xdr:to>
      <xdr:col>102</xdr:col>
      <xdr:colOff>165100</xdr:colOff>
      <xdr:row>59</xdr:row>
      <xdr:rowOff>85090</xdr:rowOff>
    </xdr:to>
    <xdr:sp macro="" textlink="">
      <xdr:nvSpPr>
        <xdr:cNvPr id="644" name="フローチャート: 判断 643">
          <a:extLst>
            <a:ext uri="{FF2B5EF4-FFF2-40B4-BE49-F238E27FC236}">
              <a16:creationId xmlns:a16="http://schemas.microsoft.com/office/drawing/2014/main" id="{8226185F-5405-40E8-984D-382A77EE77E3}"/>
            </a:ext>
          </a:extLst>
        </xdr:cNvPr>
        <xdr:cNvSpPr/>
      </xdr:nvSpPr>
      <xdr:spPr>
        <a:xfrm>
          <a:off x="17554575" y="954659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45" name="テキスト ボックス 644">
          <a:extLst>
            <a:ext uri="{FF2B5EF4-FFF2-40B4-BE49-F238E27FC236}">
              <a16:creationId xmlns:a16="http://schemas.microsoft.com/office/drawing/2014/main" id="{021EC3F2-FC2E-4D12-8BC8-90B3195E7395}"/>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46" name="テキスト ボックス 645">
          <a:extLst>
            <a:ext uri="{FF2B5EF4-FFF2-40B4-BE49-F238E27FC236}">
              <a16:creationId xmlns:a16="http://schemas.microsoft.com/office/drawing/2014/main" id="{ACA48D4E-F50D-47EA-B1DD-95B625F74067}"/>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47" name="テキスト ボックス 646">
          <a:extLst>
            <a:ext uri="{FF2B5EF4-FFF2-40B4-BE49-F238E27FC236}">
              <a16:creationId xmlns:a16="http://schemas.microsoft.com/office/drawing/2014/main" id="{2779866C-74B7-40C7-90DE-4E1D00CECC58}"/>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48" name="テキスト ボックス 647">
          <a:extLst>
            <a:ext uri="{FF2B5EF4-FFF2-40B4-BE49-F238E27FC236}">
              <a16:creationId xmlns:a16="http://schemas.microsoft.com/office/drawing/2014/main" id="{BCBABAE6-B3CD-4F59-94CC-5AD84489DDB8}"/>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49" name="テキスト ボックス 648">
          <a:extLst>
            <a:ext uri="{FF2B5EF4-FFF2-40B4-BE49-F238E27FC236}">
              <a16:creationId xmlns:a16="http://schemas.microsoft.com/office/drawing/2014/main" id="{393BAF26-FAB2-432D-8139-93F9CDBA9E73}"/>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8636</xdr:rowOff>
    </xdr:from>
    <xdr:to>
      <xdr:col>116</xdr:col>
      <xdr:colOff>114300</xdr:colOff>
      <xdr:row>62</xdr:row>
      <xdr:rowOff>110236</xdr:rowOff>
    </xdr:to>
    <xdr:sp macro="" textlink="">
      <xdr:nvSpPr>
        <xdr:cNvPr id="650" name="楕円 649">
          <a:extLst>
            <a:ext uri="{FF2B5EF4-FFF2-40B4-BE49-F238E27FC236}">
              <a16:creationId xmlns:a16="http://schemas.microsoft.com/office/drawing/2014/main" id="{C8DFD2C8-2C3D-4620-A965-C6407DC39AEE}"/>
            </a:ext>
          </a:extLst>
        </xdr:cNvPr>
        <xdr:cNvSpPr/>
      </xdr:nvSpPr>
      <xdr:spPr>
        <a:xfrm>
          <a:off x="19897725" y="100511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61</xdr:row>
      <xdr:rowOff>95013</xdr:rowOff>
    </xdr:from>
    <xdr:ext cx="469744" cy="259045"/>
    <xdr:sp macro="" textlink="">
      <xdr:nvSpPr>
        <xdr:cNvPr id="651" name="【学校施設】&#10;一人当たり面積該当値テキスト">
          <a:extLst>
            <a:ext uri="{FF2B5EF4-FFF2-40B4-BE49-F238E27FC236}">
              <a16:creationId xmlns:a16="http://schemas.microsoft.com/office/drawing/2014/main" id="{DEBFF21D-F606-4DD4-A64B-434B1E286CDA}"/>
            </a:ext>
          </a:extLst>
        </xdr:cNvPr>
        <xdr:cNvSpPr txBox="1"/>
      </xdr:nvSpPr>
      <xdr:spPr>
        <a:xfrm>
          <a:off x="20002500" y="99724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0.781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54356</xdr:rowOff>
    </xdr:from>
    <xdr:to>
      <xdr:col>112</xdr:col>
      <xdr:colOff>38100</xdr:colOff>
      <xdr:row>62</xdr:row>
      <xdr:rowOff>155956</xdr:rowOff>
    </xdr:to>
    <xdr:sp macro="" textlink="">
      <xdr:nvSpPr>
        <xdr:cNvPr id="652" name="楕円 651">
          <a:extLst>
            <a:ext uri="{FF2B5EF4-FFF2-40B4-BE49-F238E27FC236}">
              <a16:creationId xmlns:a16="http://schemas.microsoft.com/office/drawing/2014/main" id="{66F6DE6C-CE41-450D-8693-E63A909BA8DC}"/>
            </a:ext>
          </a:extLst>
        </xdr:cNvPr>
        <xdr:cNvSpPr/>
      </xdr:nvSpPr>
      <xdr:spPr>
        <a:xfrm>
          <a:off x="19154775" y="1009370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59436</xdr:rowOff>
    </xdr:from>
    <xdr:to>
      <xdr:col>116</xdr:col>
      <xdr:colOff>63500</xdr:colOff>
      <xdr:row>62</xdr:row>
      <xdr:rowOff>105156</xdr:rowOff>
    </xdr:to>
    <xdr:cxnSp macro="">
      <xdr:nvCxnSpPr>
        <xdr:cNvPr id="653" name="直線コネクタ 652">
          <a:extLst>
            <a:ext uri="{FF2B5EF4-FFF2-40B4-BE49-F238E27FC236}">
              <a16:creationId xmlns:a16="http://schemas.microsoft.com/office/drawing/2014/main" id="{C2FB012C-6D4C-4B16-85B5-2FB8A8A2DBD9}"/>
            </a:ext>
          </a:extLst>
        </xdr:cNvPr>
        <xdr:cNvCxnSpPr/>
      </xdr:nvCxnSpPr>
      <xdr:spPr>
        <a:xfrm flipV="1">
          <a:off x="19202400" y="10098786"/>
          <a:ext cx="752475" cy="42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118364</xdr:rowOff>
    </xdr:from>
    <xdr:to>
      <xdr:col>107</xdr:col>
      <xdr:colOff>101600</xdr:colOff>
      <xdr:row>63</xdr:row>
      <xdr:rowOff>48514</xdr:rowOff>
    </xdr:to>
    <xdr:sp macro="" textlink="">
      <xdr:nvSpPr>
        <xdr:cNvPr id="654" name="楕円 653">
          <a:extLst>
            <a:ext uri="{FF2B5EF4-FFF2-40B4-BE49-F238E27FC236}">
              <a16:creationId xmlns:a16="http://schemas.microsoft.com/office/drawing/2014/main" id="{8564123E-6B41-411A-B180-E36A74E8958A}"/>
            </a:ext>
          </a:extLst>
        </xdr:cNvPr>
        <xdr:cNvSpPr/>
      </xdr:nvSpPr>
      <xdr:spPr>
        <a:xfrm>
          <a:off x="18345150" y="1016088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105156</xdr:rowOff>
    </xdr:from>
    <xdr:to>
      <xdr:col>111</xdr:col>
      <xdr:colOff>177800</xdr:colOff>
      <xdr:row>62</xdr:row>
      <xdr:rowOff>169164</xdr:rowOff>
    </xdr:to>
    <xdr:cxnSp macro="">
      <xdr:nvCxnSpPr>
        <xdr:cNvPr id="655" name="直線コネクタ 654">
          <a:extLst>
            <a:ext uri="{FF2B5EF4-FFF2-40B4-BE49-F238E27FC236}">
              <a16:creationId xmlns:a16="http://schemas.microsoft.com/office/drawing/2014/main" id="{6F158026-4B46-4E7D-9F29-21BCBA5A9BBF}"/>
            </a:ext>
          </a:extLst>
        </xdr:cNvPr>
        <xdr:cNvCxnSpPr/>
      </xdr:nvCxnSpPr>
      <xdr:spPr>
        <a:xfrm flipV="1">
          <a:off x="18392775" y="10141331"/>
          <a:ext cx="809625" cy="576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10922</xdr:rowOff>
    </xdr:from>
    <xdr:to>
      <xdr:col>102</xdr:col>
      <xdr:colOff>165100</xdr:colOff>
      <xdr:row>63</xdr:row>
      <xdr:rowOff>112522</xdr:rowOff>
    </xdr:to>
    <xdr:sp macro="" textlink="">
      <xdr:nvSpPr>
        <xdr:cNvPr id="656" name="楕円 655">
          <a:extLst>
            <a:ext uri="{FF2B5EF4-FFF2-40B4-BE49-F238E27FC236}">
              <a16:creationId xmlns:a16="http://schemas.microsoft.com/office/drawing/2014/main" id="{56C2FD98-FAAB-44CD-BBBB-6560BFDFA218}"/>
            </a:ext>
          </a:extLst>
        </xdr:cNvPr>
        <xdr:cNvSpPr/>
      </xdr:nvSpPr>
      <xdr:spPr>
        <a:xfrm>
          <a:off x="17554575" y="1020902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169164</xdr:rowOff>
    </xdr:from>
    <xdr:to>
      <xdr:col>107</xdr:col>
      <xdr:colOff>50800</xdr:colOff>
      <xdr:row>63</xdr:row>
      <xdr:rowOff>61722</xdr:rowOff>
    </xdr:to>
    <xdr:cxnSp macro="">
      <xdr:nvCxnSpPr>
        <xdr:cNvPr id="657" name="直線コネクタ 656">
          <a:extLst>
            <a:ext uri="{FF2B5EF4-FFF2-40B4-BE49-F238E27FC236}">
              <a16:creationId xmlns:a16="http://schemas.microsoft.com/office/drawing/2014/main" id="{C40A08BE-84F2-4064-9BE7-92A250B0A041}"/>
            </a:ext>
          </a:extLst>
        </xdr:cNvPr>
        <xdr:cNvCxnSpPr/>
      </xdr:nvCxnSpPr>
      <xdr:spPr>
        <a:xfrm flipV="1">
          <a:off x="17602200" y="10198989"/>
          <a:ext cx="790575" cy="671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57</xdr:row>
      <xdr:rowOff>37609</xdr:rowOff>
    </xdr:from>
    <xdr:ext cx="469744" cy="259045"/>
    <xdr:sp macro="" textlink="">
      <xdr:nvSpPr>
        <xdr:cNvPr id="658" name="n_1aveValue【学校施設】&#10;一人当たり面積">
          <a:extLst>
            <a:ext uri="{FF2B5EF4-FFF2-40B4-BE49-F238E27FC236}">
              <a16:creationId xmlns:a16="http://schemas.microsoft.com/office/drawing/2014/main" id="{C8767C1B-F13F-4391-ADC4-22A6405CAE3F}"/>
            </a:ext>
          </a:extLst>
        </xdr:cNvPr>
        <xdr:cNvSpPr txBox="1"/>
      </xdr:nvSpPr>
      <xdr:spPr>
        <a:xfrm>
          <a:off x="18983402" y="9267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56</xdr:row>
      <xdr:rowOff>117619</xdr:rowOff>
    </xdr:from>
    <xdr:ext cx="469744" cy="259045"/>
    <xdr:sp macro="" textlink="">
      <xdr:nvSpPr>
        <xdr:cNvPr id="659" name="n_2aveValue【学校施設】&#10;一人当たり面積">
          <a:extLst>
            <a:ext uri="{FF2B5EF4-FFF2-40B4-BE49-F238E27FC236}">
              <a16:creationId xmlns:a16="http://schemas.microsoft.com/office/drawing/2014/main" id="{BE7D0779-B558-45EA-8858-27873234DBFC}"/>
            </a:ext>
          </a:extLst>
        </xdr:cNvPr>
        <xdr:cNvSpPr txBox="1"/>
      </xdr:nvSpPr>
      <xdr:spPr>
        <a:xfrm>
          <a:off x="18183302" y="91885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101617</xdr:rowOff>
    </xdr:from>
    <xdr:ext cx="469744" cy="259045"/>
    <xdr:sp macro="" textlink="">
      <xdr:nvSpPr>
        <xdr:cNvPr id="660" name="n_3aveValue【学校施設】&#10;一人当たり面積">
          <a:extLst>
            <a:ext uri="{FF2B5EF4-FFF2-40B4-BE49-F238E27FC236}">
              <a16:creationId xmlns:a16="http://schemas.microsoft.com/office/drawing/2014/main" id="{3164041B-53B3-49C0-B424-026B6F06D7AD}"/>
            </a:ext>
          </a:extLst>
        </xdr:cNvPr>
        <xdr:cNvSpPr txBox="1"/>
      </xdr:nvSpPr>
      <xdr:spPr>
        <a:xfrm>
          <a:off x="17383202" y="93345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0.840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62</xdr:row>
      <xdr:rowOff>147083</xdr:rowOff>
    </xdr:from>
    <xdr:ext cx="469744" cy="259045"/>
    <xdr:sp macro="" textlink="">
      <xdr:nvSpPr>
        <xdr:cNvPr id="661" name="n_1mainValue【学校施設】&#10;一人当たり面積">
          <a:extLst>
            <a:ext uri="{FF2B5EF4-FFF2-40B4-BE49-F238E27FC236}">
              <a16:creationId xmlns:a16="http://schemas.microsoft.com/office/drawing/2014/main" id="{23CDA93E-A723-4F77-ACBC-62757B798A61}"/>
            </a:ext>
          </a:extLst>
        </xdr:cNvPr>
        <xdr:cNvSpPr txBox="1"/>
      </xdr:nvSpPr>
      <xdr:spPr>
        <a:xfrm>
          <a:off x="18983402" y="101832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39641</xdr:rowOff>
    </xdr:from>
    <xdr:ext cx="469744" cy="259045"/>
    <xdr:sp macro="" textlink="">
      <xdr:nvSpPr>
        <xdr:cNvPr id="662" name="n_2mainValue【学校施設】&#10;一人当たり面積">
          <a:extLst>
            <a:ext uri="{FF2B5EF4-FFF2-40B4-BE49-F238E27FC236}">
              <a16:creationId xmlns:a16="http://schemas.microsoft.com/office/drawing/2014/main" id="{08C9A00F-55D6-4382-8143-D814AF0D63E4}"/>
            </a:ext>
          </a:extLst>
        </xdr:cNvPr>
        <xdr:cNvSpPr txBox="1"/>
      </xdr:nvSpPr>
      <xdr:spPr>
        <a:xfrm>
          <a:off x="18183302" y="10240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103649</xdr:rowOff>
    </xdr:from>
    <xdr:ext cx="469744" cy="259045"/>
    <xdr:sp macro="" textlink="">
      <xdr:nvSpPr>
        <xdr:cNvPr id="663" name="n_3mainValue【学校施設】&#10;一人当たり面積">
          <a:extLst>
            <a:ext uri="{FF2B5EF4-FFF2-40B4-BE49-F238E27FC236}">
              <a16:creationId xmlns:a16="http://schemas.microsoft.com/office/drawing/2014/main" id="{3CA803EA-843B-4062-93BD-6E935C765F65}"/>
            </a:ext>
          </a:extLst>
        </xdr:cNvPr>
        <xdr:cNvSpPr txBox="1"/>
      </xdr:nvSpPr>
      <xdr:spPr>
        <a:xfrm>
          <a:off x="17383202" y="10308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64" name="正方形/長方形 663">
          <a:extLst>
            <a:ext uri="{FF2B5EF4-FFF2-40B4-BE49-F238E27FC236}">
              <a16:creationId xmlns:a16="http://schemas.microsoft.com/office/drawing/2014/main" id="{D88672CC-D1C3-4D1B-91F9-8C9913DC604F}"/>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65" name="正方形/長方形 664">
          <a:extLst>
            <a:ext uri="{FF2B5EF4-FFF2-40B4-BE49-F238E27FC236}">
              <a16:creationId xmlns:a16="http://schemas.microsoft.com/office/drawing/2014/main" id="{AA0F9B92-586D-4E77-9428-25D13D8D6B2C}"/>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66" name="正方形/長方形 665">
          <a:extLst>
            <a:ext uri="{FF2B5EF4-FFF2-40B4-BE49-F238E27FC236}">
              <a16:creationId xmlns:a16="http://schemas.microsoft.com/office/drawing/2014/main" id="{7D62656A-CA4C-480F-9D30-A1C8E34AE009}"/>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67" name="正方形/長方形 666">
          <a:extLst>
            <a:ext uri="{FF2B5EF4-FFF2-40B4-BE49-F238E27FC236}">
              <a16:creationId xmlns:a16="http://schemas.microsoft.com/office/drawing/2014/main" id="{A028883D-F870-44A8-83F6-4EA67E916461}"/>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68" name="正方形/長方形 667">
          <a:extLst>
            <a:ext uri="{FF2B5EF4-FFF2-40B4-BE49-F238E27FC236}">
              <a16:creationId xmlns:a16="http://schemas.microsoft.com/office/drawing/2014/main" id="{602FFFDD-76BC-4E54-903C-D2A098766C62}"/>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69" name="正方形/長方形 668">
          <a:extLst>
            <a:ext uri="{FF2B5EF4-FFF2-40B4-BE49-F238E27FC236}">
              <a16:creationId xmlns:a16="http://schemas.microsoft.com/office/drawing/2014/main" id="{E791AF77-7F77-41B4-9C4F-392F4F39A71C}"/>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70" name="テキスト ボックス 669">
          <a:extLst>
            <a:ext uri="{FF2B5EF4-FFF2-40B4-BE49-F238E27FC236}">
              <a16:creationId xmlns:a16="http://schemas.microsoft.com/office/drawing/2014/main" id="{C60F98F7-D8C7-41BA-AF60-3EF44B661123}"/>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71" name="直線コネクタ 670">
          <a:extLst>
            <a:ext uri="{FF2B5EF4-FFF2-40B4-BE49-F238E27FC236}">
              <a16:creationId xmlns:a16="http://schemas.microsoft.com/office/drawing/2014/main" id="{3A3F55B2-B16D-4FD0-8B7B-460A36BFE52F}"/>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672" name="テキスト ボックス 671">
          <a:extLst>
            <a:ext uri="{FF2B5EF4-FFF2-40B4-BE49-F238E27FC236}">
              <a16:creationId xmlns:a16="http://schemas.microsoft.com/office/drawing/2014/main" id="{CB5C03A6-1C18-4BDA-8949-18EF1E6DA8BE}"/>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673" name="直線コネクタ 672">
          <a:extLst>
            <a:ext uri="{FF2B5EF4-FFF2-40B4-BE49-F238E27FC236}">
              <a16:creationId xmlns:a16="http://schemas.microsoft.com/office/drawing/2014/main" id="{D5986CE0-CC28-45C3-962C-B7DBEC3CF80A}"/>
            </a:ext>
          </a:extLst>
        </xdr:cNvPr>
        <xdr:cNvCxnSpPr/>
      </xdr:nvCxnSpPr>
      <xdr:spPr>
        <a:xfrm>
          <a:off x="11210925" y="1408475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86</xdr:row>
      <xdr:rowOff>26506</xdr:rowOff>
    </xdr:from>
    <xdr:ext cx="403059" cy="259045"/>
    <xdr:sp macro="" textlink="">
      <xdr:nvSpPr>
        <xdr:cNvPr id="674" name="テキスト ボックス 673">
          <a:extLst>
            <a:ext uri="{FF2B5EF4-FFF2-40B4-BE49-F238E27FC236}">
              <a16:creationId xmlns:a16="http://schemas.microsoft.com/office/drawing/2014/main" id="{698AF2CD-F0CC-41E1-81DC-65F9AF860E1C}"/>
            </a:ext>
          </a:extLst>
        </xdr:cNvPr>
        <xdr:cNvSpPr txBox="1"/>
      </xdr:nvSpPr>
      <xdr:spPr>
        <a:xfrm>
          <a:off x="10845966"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675" name="直線コネクタ 674">
          <a:extLst>
            <a:ext uri="{FF2B5EF4-FFF2-40B4-BE49-F238E27FC236}">
              <a16:creationId xmlns:a16="http://schemas.microsoft.com/office/drawing/2014/main" id="{55B712AA-FAF6-424A-AA85-0A6E7B650133}"/>
            </a:ext>
          </a:extLst>
        </xdr:cNvPr>
        <xdr:cNvCxnSpPr/>
      </xdr:nvCxnSpPr>
      <xdr:spPr>
        <a:xfrm>
          <a:off x="11210925" y="1377405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676" name="テキスト ボックス 675">
          <a:extLst>
            <a:ext uri="{FF2B5EF4-FFF2-40B4-BE49-F238E27FC236}">
              <a16:creationId xmlns:a16="http://schemas.microsoft.com/office/drawing/2014/main" id="{503D7E9C-B63B-4A5B-BC86-6BDB94AAFD02}"/>
            </a:ext>
          </a:extLst>
        </xdr:cNvPr>
        <xdr:cNvSpPr txBox="1"/>
      </xdr:nvSpPr>
      <xdr:spPr>
        <a:xfrm>
          <a:off x="10845966"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677" name="直線コネクタ 676">
          <a:extLst>
            <a:ext uri="{FF2B5EF4-FFF2-40B4-BE49-F238E27FC236}">
              <a16:creationId xmlns:a16="http://schemas.microsoft.com/office/drawing/2014/main" id="{046711ED-8CE1-470C-AB42-8AA9238D5ED7}"/>
            </a:ext>
          </a:extLst>
        </xdr:cNvPr>
        <xdr:cNvCxnSpPr/>
      </xdr:nvCxnSpPr>
      <xdr:spPr>
        <a:xfrm>
          <a:off x="11210925" y="1346653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678" name="テキスト ボックス 677">
          <a:extLst>
            <a:ext uri="{FF2B5EF4-FFF2-40B4-BE49-F238E27FC236}">
              <a16:creationId xmlns:a16="http://schemas.microsoft.com/office/drawing/2014/main" id="{C918F7E6-5A54-436B-9301-73480E85EA29}"/>
            </a:ext>
          </a:extLst>
        </xdr:cNvPr>
        <xdr:cNvSpPr txBox="1"/>
      </xdr:nvSpPr>
      <xdr:spPr>
        <a:xfrm>
          <a:off x="10845966"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679" name="直線コネクタ 678">
          <a:extLst>
            <a:ext uri="{FF2B5EF4-FFF2-40B4-BE49-F238E27FC236}">
              <a16:creationId xmlns:a16="http://schemas.microsoft.com/office/drawing/2014/main" id="{62FD7691-2F68-4DCA-9BCD-DBCABCE57772}"/>
            </a:ext>
          </a:extLst>
        </xdr:cNvPr>
        <xdr:cNvCxnSpPr/>
      </xdr:nvCxnSpPr>
      <xdr:spPr>
        <a:xfrm>
          <a:off x="11210925" y="1316536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680" name="テキスト ボックス 679">
          <a:extLst>
            <a:ext uri="{FF2B5EF4-FFF2-40B4-BE49-F238E27FC236}">
              <a16:creationId xmlns:a16="http://schemas.microsoft.com/office/drawing/2014/main" id="{D7EBE69D-6466-4998-A3DE-82562B6BE2E7}"/>
            </a:ext>
          </a:extLst>
        </xdr:cNvPr>
        <xdr:cNvSpPr txBox="1"/>
      </xdr:nvSpPr>
      <xdr:spPr>
        <a:xfrm>
          <a:off x="10845966"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681" name="直線コネクタ 680">
          <a:extLst>
            <a:ext uri="{FF2B5EF4-FFF2-40B4-BE49-F238E27FC236}">
              <a16:creationId xmlns:a16="http://schemas.microsoft.com/office/drawing/2014/main" id="{C36985D6-5706-4973-9381-BD3DA1C49882}"/>
            </a:ext>
          </a:extLst>
        </xdr:cNvPr>
        <xdr:cNvCxnSpPr/>
      </xdr:nvCxnSpPr>
      <xdr:spPr>
        <a:xfrm>
          <a:off x="11210925" y="1285784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682" name="テキスト ボックス 681">
          <a:extLst>
            <a:ext uri="{FF2B5EF4-FFF2-40B4-BE49-F238E27FC236}">
              <a16:creationId xmlns:a16="http://schemas.microsoft.com/office/drawing/2014/main" id="{4F53A012-3245-4389-898D-55DF7884952D}"/>
            </a:ext>
          </a:extLst>
        </xdr:cNvPr>
        <xdr:cNvSpPr txBox="1"/>
      </xdr:nvSpPr>
      <xdr:spPr>
        <a:xfrm>
          <a:off x="10845966"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683" name="直線コネクタ 682">
          <a:extLst>
            <a:ext uri="{FF2B5EF4-FFF2-40B4-BE49-F238E27FC236}">
              <a16:creationId xmlns:a16="http://schemas.microsoft.com/office/drawing/2014/main" id="{004EA9B4-83B0-48CF-A1CB-33BD21BA5421}"/>
            </a:ext>
          </a:extLst>
        </xdr:cNvPr>
        <xdr:cNvCxnSpPr/>
      </xdr:nvCxnSpPr>
      <xdr:spPr>
        <a:xfrm>
          <a:off x="11210925" y="1254714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108148</xdr:rowOff>
    </xdr:from>
    <xdr:ext cx="403059" cy="259045"/>
    <xdr:sp macro="" textlink="">
      <xdr:nvSpPr>
        <xdr:cNvPr id="684" name="テキスト ボックス 683">
          <a:extLst>
            <a:ext uri="{FF2B5EF4-FFF2-40B4-BE49-F238E27FC236}">
              <a16:creationId xmlns:a16="http://schemas.microsoft.com/office/drawing/2014/main" id="{DE835CDA-0AB5-4BBF-A6FB-16C5510D1229}"/>
            </a:ext>
          </a:extLst>
        </xdr:cNvPr>
        <xdr:cNvSpPr txBox="1"/>
      </xdr:nvSpPr>
      <xdr:spPr>
        <a:xfrm>
          <a:off x="10845966"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85" name="直線コネクタ 684">
          <a:extLst>
            <a:ext uri="{FF2B5EF4-FFF2-40B4-BE49-F238E27FC236}">
              <a16:creationId xmlns:a16="http://schemas.microsoft.com/office/drawing/2014/main" id="{F58E7E83-645B-42FE-BB48-CD2C808562E3}"/>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686" name="テキスト ボックス 685">
          <a:extLst>
            <a:ext uri="{FF2B5EF4-FFF2-40B4-BE49-F238E27FC236}">
              <a16:creationId xmlns:a16="http://schemas.microsoft.com/office/drawing/2014/main" id="{2F89001E-79C9-4223-A842-D65DC8B0BD2A}"/>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87" name="【図書館】&#10;有形固定資産減価償却率グラフ枠">
          <a:extLst>
            <a:ext uri="{FF2B5EF4-FFF2-40B4-BE49-F238E27FC236}">
              <a16:creationId xmlns:a16="http://schemas.microsoft.com/office/drawing/2014/main" id="{FDE8BA4B-FF06-453B-81BB-B40796E20ADD}"/>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82187</xdr:rowOff>
    </xdr:from>
    <xdr:to>
      <xdr:col>85</xdr:col>
      <xdr:colOff>126364</xdr:colOff>
      <xdr:row>85</xdr:row>
      <xdr:rowOff>13607</xdr:rowOff>
    </xdr:to>
    <xdr:cxnSp macro="">
      <xdr:nvCxnSpPr>
        <xdr:cNvPr id="688" name="直線コネクタ 687">
          <a:extLst>
            <a:ext uri="{FF2B5EF4-FFF2-40B4-BE49-F238E27FC236}">
              <a16:creationId xmlns:a16="http://schemas.microsoft.com/office/drawing/2014/main" id="{8FD58BBC-C8B8-45A6-8AFF-3B95D81C042A}"/>
            </a:ext>
          </a:extLst>
        </xdr:cNvPr>
        <xdr:cNvCxnSpPr/>
      </xdr:nvCxnSpPr>
      <xdr:spPr>
        <a:xfrm flipV="1">
          <a:off x="14695170" y="12553587"/>
          <a:ext cx="1269" cy="12204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17434</xdr:rowOff>
    </xdr:from>
    <xdr:ext cx="405111" cy="259045"/>
    <xdr:sp macro="" textlink="">
      <xdr:nvSpPr>
        <xdr:cNvPr id="689" name="【図書館】&#10;有形固定資産減価償却率最小値テキスト">
          <a:extLst>
            <a:ext uri="{FF2B5EF4-FFF2-40B4-BE49-F238E27FC236}">
              <a16:creationId xmlns:a16="http://schemas.microsoft.com/office/drawing/2014/main" id="{723D5157-08B5-458C-BC3D-83FDDBE490B2}"/>
            </a:ext>
          </a:extLst>
        </xdr:cNvPr>
        <xdr:cNvSpPr txBox="1"/>
      </xdr:nvSpPr>
      <xdr:spPr>
        <a:xfrm>
          <a:off x="14744700" y="137810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13607</xdr:rowOff>
    </xdr:from>
    <xdr:to>
      <xdr:col>86</xdr:col>
      <xdr:colOff>25400</xdr:colOff>
      <xdr:row>85</xdr:row>
      <xdr:rowOff>13607</xdr:rowOff>
    </xdr:to>
    <xdr:cxnSp macro="">
      <xdr:nvCxnSpPr>
        <xdr:cNvPr id="690" name="直線コネクタ 689">
          <a:extLst>
            <a:ext uri="{FF2B5EF4-FFF2-40B4-BE49-F238E27FC236}">
              <a16:creationId xmlns:a16="http://schemas.microsoft.com/office/drawing/2014/main" id="{895CF695-9508-4BF5-8C3B-5DF16DC49F71}"/>
            </a:ext>
          </a:extLst>
        </xdr:cNvPr>
        <xdr:cNvCxnSpPr/>
      </xdr:nvCxnSpPr>
      <xdr:spPr>
        <a:xfrm>
          <a:off x="14611350" y="137740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28864</xdr:rowOff>
    </xdr:from>
    <xdr:ext cx="405111" cy="259045"/>
    <xdr:sp macro="" textlink="">
      <xdr:nvSpPr>
        <xdr:cNvPr id="691" name="【図書館】&#10;有形固定資産減価償却率最大値テキスト">
          <a:extLst>
            <a:ext uri="{FF2B5EF4-FFF2-40B4-BE49-F238E27FC236}">
              <a16:creationId xmlns:a16="http://schemas.microsoft.com/office/drawing/2014/main" id="{E68225D0-C1D1-4320-9805-94D96F503C96}"/>
            </a:ext>
          </a:extLst>
        </xdr:cNvPr>
        <xdr:cNvSpPr txBox="1"/>
      </xdr:nvSpPr>
      <xdr:spPr>
        <a:xfrm>
          <a:off x="14744700" y="12331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82187</xdr:rowOff>
    </xdr:from>
    <xdr:to>
      <xdr:col>86</xdr:col>
      <xdr:colOff>25400</xdr:colOff>
      <xdr:row>77</xdr:row>
      <xdr:rowOff>82187</xdr:rowOff>
    </xdr:to>
    <xdr:cxnSp macro="">
      <xdr:nvCxnSpPr>
        <xdr:cNvPr id="692" name="直線コネクタ 691">
          <a:extLst>
            <a:ext uri="{FF2B5EF4-FFF2-40B4-BE49-F238E27FC236}">
              <a16:creationId xmlns:a16="http://schemas.microsoft.com/office/drawing/2014/main" id="{E357337C-15F2-415F-A8BA-C74A55E1F5E7}"/>
            </a:ext>
          </a:extLst>
        </xdr:cNvPr>
        <xdr:cNvCxnSpPr/>
      </xdr:nvCxnSpPr>
      <xdr:spPr>
        <a:xfrm>
          <a:off x="14611350" y="1255358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124477</xdr:rowOff>
    </xdr:from>
    <xdr:ext cx="405111" cy="259045"/>
    <xdr:sp macro="" textlink="">
      <xdr:nvSpPr>
        <xdr:cNvPr id="693" name="【図書館】&#10;有形固定資産減価償却率平均値テキスト">
          <a:extLst>
            <a:ext uri="{FF2B5EF4-FFF2-40B4-BE49-F238E27FC236}">
              <a16:creationId xmlns:a16="http://schemas.microsoft.com/office/drawing/2014/main" id="{62E8E231-5CD8-45FF-BFD5-ECFBB8C787F1}"/>
            </a:ext>
          </a:extLst>
        </xdr:cNvPr>
        <xdr:cNvSpPr txBox="1"/>
      </xdr:nvSpPr>
      <xdr:spPr>
        <a:xfrm>
          <a:off x="14744700" y="125895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101600</xdr:rowOff>
    </xdr:from>
    <xdr:to>
      <xdr:col>85</xdr:col>
      <xdr:colOff>177800</xdr:colOff>
      <xdr:row>79</xdr:row>
      <xdr:rowOff>31750</xdr:rowOff>
    </xdr:to>
    <xdr:sp macro="" textlink="">
      <xdr:nvSpPr>
        <xdr:cNvPr id="694" name="フローチャート: 判断 693">
          <a:extLst>
            <a:ext uri="{FF2B5EF4-FFF2-40B4-BE49-F238E27FC236}">
              <a16:creationId xmlns:a16="http://schemas.microsoft.com/office/drawing/2014/main" id="{4AE9D93A-2754-40F8-80EC-981CB801A478}"/>
            </a:ext>
          </a:extLst>
        </xdr:cNvPr>
        <xdr:cNvSpPr/>
      </xdr:nvSpPr>
      <xdr:spPr>
        <a:xfrm>
          <a:off x="14649450" y="127349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77</xdr:row>
      <xdr:rowOff>168548</xdr:rowOff>
    </xdr:from>
    <xdr:to>
      <xdr:col>81</xdr:col>
      <xdr:colOff>101600</xdr:colOff>
      <xdr:row>78</xdr:row>
      <xdr:rowOff>98698</xdr:rowOff>
    </xdr:to>
    <xdr:sp macro="" textlink="">
      <xdr:nvSpPr>
        <xdr:cNvPr id="695" name="フローチャート: 判断 694">
          <a:extLst>
            <a:ext uri="{FF2B5EF4-FFF2-40B4-BE49-F238E27FC236}">
              <a16:creationId xmlns:a16="http://schemas.microsoft.com/office/drawing/2014/main" id="{79F3A5F5-F121-4D8F-A4E4-6FEDA471FCCD}"/>
            </a:ext>
          </a:extLst>
        </xdr:cNvPr>
        <xdr:cNvSpPr/>
      </xdr:nvSpPr>
      <xdr:spPr>
        <a:xfrm>
          <a:off x="13887450" y="12627248"/>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77</xdr:row>
      <xdr:rowOff>64044</xdr:rowOff>
    </xdr:from>
    <xdr:to>
      <xdr:col>76</xdr:col>
      <xdr:colOff>165100</xdr:colOff>
      <xdr:row>77</xdr:row>
      <xdr:rowOff>165644</xdr:rowOff>
    </xdr:to>
    <xdr:sp macro="" textlink="">
      <xdr:nvSpPr>
        <xdr:cNvPr id="696" name="フローチャート: 判断 695">
          <a:extLst>
            <a:ext uri="{FF2B5EF4-FFF2-40B4-BE49-F238E27FC236}">
              <a16:creationId xmlns:a16="http://schemas.microsoft.com/office/drawing/2014/main" id="{6FA21ACF-DF80-4E6A-AB6F-56938163AE1F}"/>
            </a:ext>
          </a:extLst>
        </xdr:cNvPr>
        <xdr:cNvSpPr/>
      </xdr:nvSpPr>
      <xdr:spPr>
        <a:xfrm>
          <a:off x="13096875" y="125354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76</xdr:row>
      <xdr:rowOff>127726</xdr:rowOff>
    </xdr:from>
    <xdr:to>
      <xdr:col>72</xdr:col>
      <xdr:colOff>38100</xdr:colOff>
      <xdr:row>77</xdr:row>
      <xdr:rowOff>57876</xdr:rowOff>
    </xdr:to>
    <xdr:sp macro="" textlink="">
      <xdr:nvSpPr>
        <xdr:cNvPr id="697" name="フローチャート: 判断 696">
          <a:extLst>
            <a:ext uri="{FF2B5EF4-FFF2-40B4-BE49-F238E27FC236}">
              <a16:creationId xmlns:a16="http://schemas.microsoft.com/office/drawing/2014/main" id="{920C64B6-8117-4D9E-8FC7-471CB1F93994}"/>
            </a:ext>
          </a:extLst>
        </xdr:cNvPr>
        <xdr:cNvSpPr/>
      </xdr:nvSpPr>
      <xdr:spPr>
        <a:xfrm>
          <a:off x="12296775" y="1243085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85</xdr:row>
      <xdr:rowOff>96701</xdr:rowOff>
    </xdr:from>
    <xdr:to>
      <xdr:col>67</xdr:col>
      <xdr:colOff>101600</xdr:colOff>
      <xdr:row>86</xdr:row>
      <xdr:rowOff>26851</xdr:rowOff>
    </xdr:to>
    <xdr:sp macro="" textlink="">
      <xdr:nvSpPr>
        <xdr:cNvPr id="698" name="フローチャート: 判断 697">
          <a:extLst>
            <a:ext uri="{FF2B5EF4-FFF2-40B4-BE49-F238E27FC236}">
              <a16:creationId xmlns:a16="http://schemas.microsoft.com/office/drawing/2014/main" id="{ACEFD39E-70BA-440A-8B88-F414377F8B9F}"/>
            </a:ext>
          </a:extLst>
        </xdr:cNvPr>
        <xdr:cNvSpPr/>
      </xdr:nvSpPr>
      <xdr:spPr>
        <a:xfrm>
          <a:off x="11487150" y="1386032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99" name="テキスト ボックス 698">
          <a:extLst>
            <a:ext uri="{FF2B5EF4-FFF2-40B4-BE49-F238E27FC236}">
              <a16:creationId xmlns:a16="http://schemas.microsoft.com/office/drawing/2014/main" id="{79D2DB91-80E3-4093-9175-22C1BA64883B}"/>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00" name="テキスト ボックス 699">
          <a:extLst>
            <a:ext uri="{FF2B5EF4-FFF2-40B4-BE49-F238E27FC236}">
              <a16:creationId xmlns:a16="http://schemas.microsoft.com/office/drawing/2014/main" id="{520BDD0C-C0BD-4B98-85C7-995720091037}"/>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01" name="テキスト ボックス 700">
          <a:extLst>
            <a:ext uri="{FF2B5EF4-FFF2-40B4-BE49-F238E27FC236}">
              <a16:creationId xmlns:a16="http://schemas.microsoft.com/office/drawing/2014/main" id="{651EC4D3-2C84-42A8-B91B-D1C31E3D5452}"/>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02" name="テキスト ボックス 701">
          <a:extLst>
            <a:ext uri="{FF2B5EF4-FFF2-40B4-BE49-F238E27FC236}">
              <a16:creationId xmlns:a16="http://schemas.microsoft.com/office/drawing/2014/main" id="{B3B6D253-E404-4CDC-A8BF-A86B4C0C0D64}"/>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03" name="テキスト ボックス 702">
          <a:extLst>
            <a:ext uri="{FF2B5EF4-FFF2-40B4-BE49-F238E27FC236}">
              <a16:creationId xmlns:a16="http://schemas.microsoft.com/office/drawing/2014/main" id="{7BB740E8-FEE8-45D9-97D2-2B6AC94D0251}"/>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84</xdr:row>
      <xdr:rowOff>134257</xdr:rowOff>
    </xdr:from>
    <xdr:to>
      <xdr:col>85</xdr:col>
      <xdr:colOff>177800</xdr:colOff>
      <xdr:row>85</xdr:row>
      <xdr:rowOff>64407</xdr:rowOff>
    </xdr:to>
    <xdr:sp macro="" textlink="">
      <xdr:nvSpPr>
        <xdr:cNvPr id="704" name="楕円 703">
          <a:extLst>
            <a:ext uri="{FF2B5EF4-FFF2-40B4-BE49-F238E27FC236}">
              <a16:creationId xmlns:a16="http://schemas.microsoft.com/office/drawing/2014/main" id="{73202AB2-FF1B-49C7-8383-8EC5955287F1}"/>
            </a:ext>
          </a:extLst>
        </xdr:cNvPr>
        <xdr:cNvSpPr/>
      </xdr:nvSpPr>
      <xdr:spPr>
        <a:xfrm>
          <a:off x="14649450" y="1373595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49184</xdr:rowOff>
    </xdr:from>
    <xdr:ext cx="405111" cy="259045"/>
    <xdr:sp macro="" textlink="">
      <xdr:nvSpPr>
        <xdr:cNvPr id="705" name="【図書館】&#10;有形固定資産減価償却率該当値テキスト">
          <a:extLst>
            <a:ext uri="{FF2B5EF4-FFF2-40B4-BE49-F238E27FC236}">
              <a16:creationId xmlns:a16="http://schemas.microsoft.com/office/drawing/2014/main" id="{C3F3FD05-16A4-41B4-8C27-97FB9BC673A1}"/>
            </a:ext>
          </a:extLst>
        </xdr:cNvPr>
        <xdr:cNvSpPr txBox="1"/>
      </xdr:nvSpPr>
      <xdr:spPr>
        <a:xfrm>
          <a:off x="14744700" y="136477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68943</xdr:rowOff>
    </xdr:from>
    <xdr:to>
      <xdr:col>81</xdr:col>
      <xdr:colOff>101600</xdr:colOff>
      <xdr:row>84</xdr:row>
      <xdr:rowOff>170543</xdr:rowOff>
    </xdr:to>
    <xdr:sp macro="" textlink="">
      <xdr:nvSpPr>
        <xdr:cNvPr id="706" name="楕円 705">
          <a:extLst>
            <a:ext uri="{FF2B5EF4-FFF2-40B4-BE49-F238E27FC236}">
              <a16:creationId xmlns:a16="http://schemas.microsoft.com/office/drawing/2014/main" id="{D5CC5B70-9319-4934-A5B9-B7462514D9E8}"/>
            </a:ext>
          </a:extLst>
        </xdr:cNvPr>
        <xdr:cNvSpPr/>
      </xdr:nvSpPr>
      <xdr:spPr>
        <a:xfrm>
          <a:off x="13887450" y="1366746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119743</xdr:rowOff>
    </xdr:from>
    <xdr:to>
      <xdr:col>85</xdr:col>
      <xdr:colOff>127000</xdr:colOff>
      <xdr:row>85</xdr:row>
      <xdr:rowOff>13607</xdr:rowOff>
    </xdr:to>
    <xdr:cxnSp macro="">
      <xdr:nvCxnSpPr>
        <xdr:cNvPr id="707" name="直線コネクタ 706">
          <a:extLst>
            <a:ext uri="{FF2B5EF4-FFF2-40B4-BE49-F238E27FC236}">
              <a16:creationId xmlns:a16="http://schemas.microsoft.com/office/drawing/2014/main" id="{1B6BDEC0-22D8-435C-B97F-EE880E21868B}"/>
            </a:ext>
          </a:extLst>
        </xdr:cNvPr>
        <xdr:cNvCxnSpPr/>
      </xdr:nvCxnSpPr>
      <xdr:spPr>
        <a:xfrm>
          <a:off x="13935075" y="13724618"/>
          <a:ext cx="762000" cy="49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75474</xdr:rowOff>
    </xdr:from>
    <xdr:to>
      <xdr:col>76</xdr:col>
      <xdr:colOff>165100</xdr:colOff>
      <xdr:row>85</xdr:row>
      <xdr:rowOff>5624</xdr:rowOff>
    </xdr:to>
    <xdr:sp macro="" textlink="">
      <xdr:nvSpPr>
        <xdr:cNvPr id="708" name="楕円 707">
          <a:extLst>
            <a:ext uri="{FF2B5EF4-FFF2-40B4-BE49-F238E27FC236}">
              <a16:creationId xmlns:a16="http://schemas.microsoft.com/office/drawing/2014/main" id="{A720E020-E982-48AB-818C-56F78AD3EB0E}"/>
            </a:ext>
          </a:extLst>
        </xdr:cNvPr>
        <xdr:cNvSpPr/>
      </xdr:nvSpPr>
      <xdr:spPr>
        <a:xfrm>
          <a:off x="13096875" y="1367717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119743</xdr:rowOff>
    </xdr:from>
    <xdr:to>
      <xdr:col>81</xdr:col>
      <xdr:colOff>50800</xdr:colOff>
      <xdr:row>84</xdr:row>
      <xdr:rowOff>126274</xdr:rowOff>
    </xdr:to>
    <xdr:cxnSp macro="">
      <xdr:nvCxnSpPr>
        <xdr:cNvPr id="709" name="直線コネクタ 708">
          <a:extLst>
            <a:ext uri="{FF2B5EF4-FFF2-40B4-BE49-F238E27FC236}">
              <a16:creationId xmlns:a16="http://schemas.microsoft.com/office/drawing/2014/main" id="{31444278-97E8-4D68-970A-115AAED5CAA8}"/>
            </a:ext>
          </a:extLst>
        </xdr:cNvPr>
        <xdr:cNvCxnSpPr/>
      </xdr:nvCxnSpPr>
      <xdr:spPr>
        <a:xfrm flipV="1">
          <a:off x="13144500" y="13724618"/>
          <a:ext cx="790575" cy="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10161</xdr:rowOff>
    </xdr:from>
    <xdr:to>
      <xdr:col>72</xdr:col>
      <xdr:colOff>38100</xdr:colOff>
      <xdr:row>84</xdr:row>
      <xdr:rowOff>111761</xdr:rowOff>
    </xdr:to>
    <xdr:sp macro="" textlink="">
      <xdr:nvSpPr>
        <xdr:cNvPr id="710" name="楕円 709">
          <a:extLst>
            <a:ext uri="{FF2B5EF4-FFF2-40B4-BE49-F238E27FC236}">
              <a16:creationId xmlns:a16="http://schemas.microsoft.com/office/drawing/2014/main" id="{D69D696E-6630-4386-BCDE-F4984C0F3EE1}"/>
            </a:ext>
          </a:extLst>
        </xdr:cNvPr>
        <xdr:cNvSpPr/>
      </xdr:nvSpPr>
      <xdr:spPr>
        <a:xfrm>
          <a:off x="12296775" y="136086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60961</xdr:rowOff>
    </xdr:from>
    <xdr:to>
      <xdr:col>76</xdr:col>
      <xdr:colOff>114300</xdr:colOff>
      <xdr:row>84</xdr:row>
      <xdr:rowOff>126274</xdr:rowOff>
    </xdr:to>
    <xdr:cxnSp macro="">
      <xdr:nvCxnSpPr>
        <xdr:cNvPr id="711" name="直線コネクタ 710">
          <a:extLst>
            <a:ext uri="{FF2B5EF4-FFF2-40B4-BE49-F238E27FC236}">
              <a16:creationId xmlns:a16="http://schemas.microsoft.com/office/drawing/2014/main" id="{8BDE57E7-406D-4087-9289-DC9A736A3D5F}"/>
            </a:ext>
          </a:extLst>
        </xdr:cNvPr>
        <xdr:cNvCxnSpPr/>
      </xdr:nvCxnSpPr>
      <xdr:spPr>
        <a:xfrm>
          <a:off x="12344400" y="13665836"/>
          <a:ext cx="800100" cy="58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83</xdr:row>
      <xdr:rowOff>116295</xdr:rowOff>
    </xdr:from>
    <xdr:to>
      <xdr:col>67</xdr:col>
      <xdr:colOff>101600</xdr:colOff>
      <xdr:row>84</xdr:row>
      <xdr:rowOff>46445</xdr:rowOff>
    </xdr:to>
    <xdr:sp macro="" textlink="">
      <xdr:nvSpPr>
        <xdr:cNvPr id="712" name="楕円 711">
          <a:extLst>
            <a:ext uri="{FF2B5EF4-FFF2-40B4-BE49-F238E27FC236}">
              <a16:creationId xmlns:a16="http://schemas.microsoft.com/office/drawing/2014/main" id="{3938665E-4F8C-404C-9EA8-39F293730FD2}"/>
            </a:ext>
          </a:extLst>
        </xdr:cNvPr>
        <xdr:cNvSpPr/>
      </xdr:nvSpPr>
      <xdr:spPr>
        <a:xfrm>
          <a:off x="11487150" y="135560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83</xdr:row>
      <xdr:rowOff>167095</xdr:rowOff>
    </xdr:from>
    <xdr:to>
      <xdr:col>71</xdr:col>
      <xdr:colOff>177800</xdr:colOff>
      <xdr:row>84</xdr:row>
      <xdr:rowOff>60961</xdr:rowOff>
    </xdr:to>
    <xdr:cxnSp macro="">
      <xdr:nvCxnSpPr>
        <xdr:cNvPr id="713" name="直線コネクタ 712">
          <a:extLst>
            <a:ext uri="{FF2B5EF4-FFF2-40B4-BE49-F238E27FC236}">
              <a16:creationId xmlns:a16="http://schemas.microsoft.com/office/drawing/2014/main" id="{5A56F886-1569-4F98-8B81-6F746CC71137}"/>
            </a:ext>
          </a:extLst>
        </xdr:cNvPr>
        <xdr:cNvCxnSpPr/>
      </xdr:nvCxnSpPr>
      <xdr:spPr>
        <a:xfrm>
          <a:off x="11534775" y="13603695"/>
          <a:ext cx="809625" cy="621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76</xdr:row>
      <xdr:rowOff>115225</xdr:rowOff>
    </xdr:from>
    <xdr:ext cx="405111" cy="259045"/>
    <xdr:sp macro="" textlink="">
      <xdr:nvSpPr>
        <xdr:cNvPr id="714" name="n_1aveValue【図書館】&#10;有形固定資産減価償却率">
          <a:extLst>
            <a:ext uri="{FF2B5EF4-FFF2-40B4-BE49-F238E27FC236}">
              <a16:creationId xmlns:a16="http://schemas.microsoft.com/office/drawing/2014/main" id="{C2BC9C05-DC1A-44B1-BC34-09665CF382D2}"/>
            </a:ext>
          </a:extLst>
        </xdr:cNvPr>
        <xdr:cNvSpPr txBox="1"/>
      </xdr:nvSpPr>
      <xdr:spPr>
        <a:xfrm>
          <a:off x="13745219" y="124215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76</xdr:row>
      <xdr:rowOff>10721</xdr:rowOff>
    </xdr:from>
    <xdr:ext cx="405111" cy="259045"/>
    <xdr:sp macro="" textlink="">
      <xdr:nvSpPr>
        <xdr:cNvPr id="715" name="n_2aveValue【図書館】&#10;有形固定資産減価償却率">
          <a:extLst>
            <a:ext uri="{FF2B5EF4-FFF2-40B4-BE49-F238E27FC236}">
              <a16:creationId xmlns:a16="http://schemas.microsoft.com/office/drawing/2014/main" id="{58765E29-D6C4-46B0-89E8-797DA73ED4FE}"/>
            </a:ext>
          </a:extLst>
        </xdr:cNvPr>
        <xdr:cNvSpPr txBox="1"/>
      </xdr:nvSpPr>
      <xdr:spPr>
        <a:xfrm>
          <a:off x="12964169" y="123138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75</xdr:row>
      <xdr:rowOff>74403</xdr:rowOff>
    </xdr:from>
    <xdr:ext cx="405111" cy="259045"/>
    <xdr:sp macro="" textlink="">
      <xdr:nvSpPr>
        <xdr:cNvPr id="716" name="n_3aveValue【図書館】&#10;有形固定資産減価償却率">
          <a:extLst>
            <a:ext uri="{FF2B5EF4-FFF2-40B4-BE49-F238E27FC236}">
              <a16:creationId xmlns:a16="http://schemas.microsoft.com/office/drawing/2014/main" id="{0B01FD45-1177-46B0-ACC1-8CE52C18E065}"/>
            </a:ext>
          </a:extLst>
        </xdr:cNvPr>
        <xdr:cNvSpPr txBox="1"/>
      </xdr:nvSpPr>
      <xdr:spPr>
        <a:xfrm>
          <a:off x="12164069" y="122187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86</xdr:row>
      <xdr:rowOff>17978</xdr:rowOff>
    </xdr:from>
    <xdr:ext cx="405111" cy="259045"/>
    <xdr:sp macro="" textlink="">
      <xdr:nvSpPr>
        <xdr:cNvPr id="717" name="n_4aveValue【図書館】&#10;有形固定資産減価償却率">
          <a:extLst>
            <a:ext uri="{FF2B5EF4-FFF2-40B4-BE49-F238E27FC236}">
              <a16:creationId xmlns:a16="http://schemas.microsoft.com/office/drawing/2014/main" id="{FB57D4A5-990E-4C6F-AA92-0B52CF4750AC}"/>
            </a:ext>
          </a:extLst>
        </xdr:cNvPr>
        <xdr:cNvSpPr txBox="1"/>
      </xdr:nvSpPr>
      <xdr:spPr>
        <a:xfrm>
          <a:off x="11354444" y="139435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84</xdr:row>
      <xdr:rowOff>161670</xdr:rowOff>
    </xdr:from>
    <xdr:ext cx="405111" cy="259045"/>
    <xdr:sp macro="" textlink="">
      <xdr:nvSpPr>
        <xdr:cNvPr id="718" name="n_1mainValue【図書館】&#10;有形固定資産減価償却率">
          <a:extLst>
            <a:ext uri="{FF2B5EF4-FFF2-40B4-BE49-F238E27FC236}">
              <a16:creationId xmlns:a16="http://schemas.microsoft.com/office/drawing/2014/main" id="{8EE04B88-00D4-430A-B3D4-D6234FB39E26}"/>
            </a:ext>
          </a:extLst>
        </xdr:cNvPr>
        <xdr:cNvSpPr txBox="1"/>
      </xdr:nvSpPr>
      <xdr:spPr>
        <a:xfrm>
          <a:off x="13745219" y="137665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168201</xdr:rowOff>
    </xdr:from>
    <xdr:ext cx="405111" cy="259045"/>
    <xdr:sp macro="" textlink="">
      <xdr:nvSpPr>
        <xdr:cNvPr id="719" name="n_2mainValue【図書館】&#10;有形固定資産減価償却率">
          <a:extLst>
            <a:ext uri="{FF2B5EF4-FFF2-40B4-BE49-F238E27FC236}">
              <a16:creationId xmlns:a16="http://schemas.microsoft.com/office/drawing/2014/main" id="{EB837E9A-E1CE-4878-B224-71536FC26C9A}"/>
            </a:ext>
          </a:extLst>
        </xdr:cNvPr>
        <xdr:cNvSpPr txBox="1"/>
      </xdr:nvSpPr>
      <xdr:spPr>
        <a:xfrm>
          <a:off x="12964169" y="137667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102888</xdr:rowOff>
    </xdr:from>
    <xdr:ext cx="405111" cy="259045"/>
    <xdr:sp macro="" textlink="">
      <xdr:nvSpPr>
        <xdr:cNvPr id="720" name="n_3mainValue【図書館】&#10;有形固定資産減価償却率">
          <a:extLst>
            <a:ext uri="{FF2B5EF4-FFF2-40B4-BE49-F238E27FC236}">
              <a16:creationId xmlns:a16="http://schemas.microsoft.com/office/drawing/2014/main" id="{3CA8F732-0A16-4FBB-A4DD-BC07B38EECF9}"/>
            </a:ext>
          </a:extLst>
        </xdr:cNvPr>
        <xdr:cNvSpPr txBox="1"/>
      </xdr:nvSpPr>
      <xdr:spPr>
        <a:xfrm>
          <a:off x="12164069" y="137077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62972</xdr:rowOff>
    </xdr:from>
    <xdr:ext cx="405111" cy="259045"/>
    <xdr:sp macro="" textlink="">
      <xdr:nvSpPr>
        <xdr:cNvPr id="721" name="n_4mainValue【図書館】&#10;有形固定資産減価償却率">
          <a:extLst>
            <a:ext uri="{FF2B5EF4-FFF2-40B4-BE49-F238E27FC236}">
              <a16:creationId xmlns:a16="http://schemas.microsoft.com/office/drawing/2014/main" id="{EA393C76-15CD-4712-BCC5-33FD7E883386}"/>
            </a:ext>
          </a:extLst>
        </xdr:cNvPr>
        <xdr:cNvSpPr txBox="1"/>
      </xdr:nvSpPr>
      <xdr:spPr>
        <a:xfrm>
          <a:off x="11354444" y="13343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22" name="正方形/長方形 721">
          <a:extLst>
            <a:ext uri="{FF2B5EF4-FFF2-40B4-BE49-F238E27FC236}">
              <a16:creationId xmlns:a16="http://schemas.microsoft.com/office/drawing/2014/main" id="{B4699C28-AE69-4230-BDDD-34B0211C7477}"/>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23" name="正方形/長方形 722">
          <a:extLst>
            <a:ext uri="{FF2B5EF4-FFF2-40B4-BE49-F238E27FC236}">
              <a16:creationId xmlns:a16="http://schemas.microsoft.com/office/drawing/2014/main" id="{50650B02-CCB1-4185-B895-E9807BFA9112}"/>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24" name="正方形/長方形 723">
          <a:extLst>
            <a:ext uri="{FF2B5EF4-FFF2-40B4-BE49-F238E27FC236}">
              <a16:creationId xmlns:a16="http://schemas.microsoft.com/office/drawing/2014/main" id="{F39FCD88-C519-43B9-9368-E170F639722B}"/>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25" name="正方形/長方形 724">
          <a:extLst>
            <a:ext uri="{FF2B5EF4-FFF2-40B4-BE49-F238E27FC236}">
              <a16:creationId xmlns:a16="http://schemas.microsoft.com/office/drawing/2014/main" id="{BF11545C-A543-48D2-832B-7E1C23592AF1}"/>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26" name="正方形/長方形 725">
          <a:extLst>
            <a:ext uri="{FF2B5EF4-FFF2-40B4-BE49-F238E27FC236}">
              <a16:creationId xmlns:a16="http://schemas.microsoft.com/office/drawing/2014/main" id="{8A38F8F4-D185-44D2-9C24-660CDD666825}"/>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27" name="正方形/長方形 726">
          <a:extLst>
            <a:ext uri="{FF2B5EF4-FFF2-40B4-BE49-F238E27FC236}">
              <a16:creationId xmlns:a16="http://schemas.microsoft.com/office/drawing/2014/main" id="{B6EEA97E-FE86-45D9-9D2D-609C4F845AD6}"/>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28" name="テキスト ボックス 727">
          <a:extLst>
            <a:ext uri="{FF2B5EF4-FFF2-40B4-BE49-F238E27FC236}">
              <a16:creationId xmlns:a16="http://schemas.microsoft.com/office/drawing/2014/main" id="{304975E2-3DD0-4039-A23E-FBB5F6E7B936}"/>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29" name="直線コネクタ 728">
          <a:extLst>
            <a:ext uri="{FF2B5EF4-FFF2-40B4-BE49-F238E27FC236}">
              <a16:creationId xmlns:a16="http://schemas.microsoft.com/office/drawing/2014/main" id="{A97EE14D-8E53-45F7-A32F-76C174DE1336}"/>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30" name="テキスト ボックス 729">
          <a:extLst>
            <a:ext uri="{FF2B5EF4-FFF2-40B4-BE49-F238E27FC236}">
              <a16:creationId xmlns:a16="http://schemas.microsoft.com/office/drawing/2014/main" id="{D025C708-2BB4-48B4-98F8-36A3C1B1D498}"/>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31" name="直線コネクタ 730">
          <a:extLst>
            <a:ext uri="{FF2B5EF4-FFF2-40B4-BE49-F238E27FC236}">
              <a16:creationId xmlns:a16="http://schemas.microsoft.com/office/drawing/2014/main" id="{A9E0C3A4-AAC6-408D-A8DE-2AEFF9B95C87}"/>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32" name="テキスト ボックス 731">
          <a:extLst>
            <a:ext uri="{FF2B5EF4-FFF2-40B4-BE49-F238E27FC236}">
              <a16:creationId xmlns:a16="http://schemas.microsoft.com/office/drawing/2014/main" id="{3B99FB49-1B1C-4DE2-92DF-2082D043D031}"/>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33" name="直線コネクタ 732">
          <a:extLst>
            <a:ext uri="{FF2B5EF4-FFF2-40B4-BE49-F238E27FC236}">
              <a16:creationId xmlns:a16="http://schemas.microsoft.com/office/drawing/2014/main" id="{E53180C4-5B62-436A-8FF3-96770C9348CD}"/>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34" name="テキスト ボックス 733">
          <a:extLst>
            <a:ext uri="{FF2B5EF4-FFF2-40B4-BE49-F238E27FC236}">
              <a16:creationId xmlns:a16="http://schemas.microsoft.com/office/drawing/2014/main" id="{A8F2DDCE-9EB5-4F0D-8342-7F14E0E1B6DE}"/>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35" name="直線コネクタ 734">
          <a:extLst>
            <a:ext uri="{FF2B5EF4-FFF2-40B4-BE49-F238E27FC236}">
              <a16:creationId xmlns:a16="http://schemas.microsoft.com/office/drawing/2014/main" id="{2E546EF1-E40E-4180-9367-6AE36EDD4A3F}"/>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36" name="テキスト ボックス 735">
          <a:extLst>
            <a:ext uri="{FF2B5EF4-FFF2-40B4-BE49-F238E27FC236}">
              <a16:creationId xmlns:a16="http://schemas.microsoft.com/office/drawing/2014/main" id="{249EAE90-40F6-49E2-952D-D91CA28E46FE}"/>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37" name="直線コネクタ 736">
          <a:extLst>
            <a:ext uri="{FF2B5EF4-FFF2-40B4-BE49-F238E27FC236}">
              <a16:creationId xmlns:a16="http://schemas.microsoft.com/office/drawing/2014/main" id="{390F8355-199C-449D-8383-222A5E6AF1DB}"/>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38" name="テキスト ボックス 737">
          <a:extLst>
            <a:ext uri="{FF2B5EF4-FFF2-40B4-BE49-F238E27FC236}">
              <a16:creationId xmlns:a16="http://schemas.microsoft.com/office/drawing/2014/main" id="{C3AF7F8F-9D69-4F72-8849-70E59D94C95B}"/>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39" name="直線コネクタ 738">
          <a:extLst>
            <a:ext uri="{FF2B5EF4-FFF2-40B4-BE49-F238E27FC236}">
              <a16:creationId xmlns:a16="http://schemas.microsoft.com/office/drawing/2014/main" id="{0F403911-EAEC-4C54-91D5-70640313A035}"/>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40" name="テキスト ボックス 739">
          <a:extLst>
            <a:ext uri="{FF2B5EF4-FFF2-40B4-BE49-F238E27FC236}">
              <a16:creationId xmlns:a16="http://schemas.microsoft.com/office/drawing/2014/main" id="{6CB96C4E-478B-4C46-A983-A1D570866502}"/>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41" name="直線コネクタ 740">
          <a:extLst>
            <a:ext uri="{FF2B5EF4-FFF2-40B4-BE49-F238E27FC236}">
              <a16:creationId xmlns:a16="http://schemas.microsoft.com/office/drawing/2014/main" id="{E24734A6-F4F2-47EC-A64E-DBC000E66E9C}"/>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42" name="テキスト ボックス 741">
          <a:extLst>
            <a:ext uri="{FF2B5EF4-FFF2-40B4-BE49-F238E27FC236}">
              <a16:creationId xmlns:a16="http://schemas.microsoft.com/office/drawing/2014/main" id="{1E7330F0-E178-4287-8ADF-6C375EC4C1C4}"/>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43" name="直線コネクタ 742">
          <a:extLst>
            <a:ext uri="{FF2B5EF4-FFF2-40B4-BE49-F238E27FC236}">
              <a16:creationId xmlns:a16="http://schemas.microsoft.com/office/drawing/2014/main" id="{92773FE8-A158-4B15-8BA6-FA110EC0E10C}"/>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44" name="テキスト ボックス 743">
          <a:extLst>
            <a:ext uri="{FF2B5EF4-FFF2-40B4-BE49-F238E27FC236}">
              <a16:creationId xmlns:a16="http://schemas.microsoft.com/office/drawing/2014/main" id="{BD2B1091-DED1-4714-8685-F11611D7B8CC}"/>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45" name="【図書館】&#10;一人当たり面積グラフ枠">
          <a:extLst>
            <a:ext uri="{FF2B5EF4-FFF2-40B4-BE49-F238E27FC236}">
              <a16:creationId xmlns:a16="http://schemas.microsoft.com/office/drawing/2014/main" id="{214F2CD3-FCC4-4321-A54D-8A00ADE05208}"/>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16329</xdr:rowOff>
    </xdr:from>
    <xdr:to>
      <xdr:col>116</xdr:col>
      <xdr:colOff>62864</xdr:colOff>
      <xdr:row>82</xdr:row>
      <xdr:rowOff>92529</xdr:rowOff>
    </xdr:to>
    <xdr:cxnSp macro="">
      <xdr:nvCxnSpPr>
        <xdr:cNvPr id="746" name="直線コネクタ 745">
          <a:extLst>
            <a:ext uri="{FF2B5EF4-FFF2-40B4-BE49-F238E27FC236}">
              <a16:creationId xmlns:a16="http://schemas.microsoft.com/office/drawing/2014/main" id="{2393B178-E7B0-484D-81AB-8BEC85C958D9}"/>
            </a:ext>
          </a:extLst>
        </xdr:cNvPr>
        <xdr:cNvCxnSpPr/>
      </xdr:nvCxnSpPr>
      <xdr:spPr>
        <a:xfrm flipV="1">
          <a:off x="19952970" y="12646479"/>
          <a:ext cx="1269" cy="7239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96356</xdr:rowOff>
    </xdr:from>
    <xdr:ext cx="469744" cy="259045"/>
    <xdr:sp macro="" textlink="">
      <xdr:nvSpPr>
        <xdr:cNvPr id="747" name="【図書館】&#10;一人当たり面積最小値テキスト">
          <a:extLst>
            <a:ext uri="{FF2B5EF4-FFF2-40B4-BE49-F238E27FC236}">
              <a16:creationId xmlns:a16="http://schemas.microsoft.com/office/drawing/2014/main" id="{EDFACE75-149A-4752-8163-8EF8A90F6DD4}"/>
            </a:ext>
          </a:extLst>
        </xdr:cNvPr>
        <xdr:cNvSpPr txBox="1"/>
      </xdr:nvSpPr>
      <xdr:spPr>
        <a:xfrm>
          <a:off x="20002500" y="133742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82</xdr:row>
      <xdr:rowOff>92529</xdr:rowOff>
    </xdr:from>
    <xdr:to>
      <xdr:col>116</xdr:col>
      <xdr:colOff>152400</xdr:colOff>
      <xdr:row>82</xdr:row>
      <xdr:rowOff>92529</xdr:rowOff>
    </xdr:to>
    <xdr:cxnSp macro="">
      <xdr:nvCxnSpPr>
        <xdr:cNvPr id="748" name="直線コネクタ 747">
          <a:extLst>
            <a:ext uri="{FF2B5EF4-FFF2-40B4-BE49-F238E27FC236}">
              <a16:creationId xmlns:a16="http://schemas.microsoft.com/office/drawing/2014/main" id="{5B87CC0C-3D3F-49CA-9E77-69BC565B394F}"/>
            </a:ext>
          </a:extLst>
        </xdr:cNvPr>
        <xdr:cNvCxnSpPr/>
      </xdr:nvCxnSpPr>
      <xdr:spPr>
        <a:xfrm>
          <a:off x="19878675" y="1337037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134456</xdr:rowOff>
    </xdr:from>
    <xdr:ext cx="469744" cy="259045"/>
    <xdr:sp macro="" textlink="">
      <xdr:nvSpPr>
        <xdr:cNvPr id="749" name="【図書館】&#10;一人当たり面積最大値テキスト">
          <a:extLst>
            <a:ext uri="{FF2B5EF4-FFF2-40B4-BE49-F238E27FC236}">
              <a16:creationId xmlns:a16="http://schemas.microsoft.com/office/drawing/2014/main" id="{AE4B7E79-E7F1-47D7-BD13-9A25DCA04A95}"/>
            </a:ext>
          </a:extLst>
        </xdr:cNvPr>
        <xdr:cNvSpPr txBox="1"/>
      </xdr:nvSpPr>
      <xdr:spPr>
        <a:xfrm>
          <a:off x="20002500" y="124407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16329</xdr:rowOff>
    </xdr:from>
    <xdr:to>
      <xdr:col>116</xdr:col>
      <xdr:colOff>152400</xdr:colOff>
      <xdr:row>78</xdr:row>
      <xdr:rowOff>16329</xdr:rowOff>
    </xdr:to>
    <xdr:cxnSp macro="">
      <xdr:nvCxnSpPr>
        <xdr:cNvPr id="750" name="直線コネクタ 749">
          <a:extLst>
            <a:ext uri="{FF2B5EF4-FFF2-40B4-BE49-F238E27FC236}">
              <a16:creationId xmlns:a16="http://schemas.microsoft.com/office/drawing/2014/main" id="{6F4ED55E-9A9F-49B9-B0DA-8FC78BFEBB5D}"/>
            </a:ext>
          </a:extLst>
        </xdr:cNvPr>
        <xdr:cNvCxnSpPr/>
      </xdr:nvCxnSpPr>
      <xdr:spPr>
        <a:xfrm>
          <a:off x="19878675" y="1264647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78</xdr:row>
      <xdr:rowOff>143527</xdr:rowOff>
    </xdr:from>
    <xdr:ext cx="469744" cy="259045"/>
    <xdr:sp macro="" textlink="">
      <xdr:nvSpPr>
        <xdr:cNvPr id="751" name="【図書館】&#10;一人当たり面積平均値テキスト">
          <a:extLst>
            <a:ext uri="{FF2B5EF4-FFF2-40B4-BE49-F238E27FC236}">
              <a16:creationId xmlns:a16="http://schemas.microsoft.com/office/drawing/2014/main" id="{FA3D5117-E43B-4B44-86EA-D05C7B5A9839}"/>
            </a:ext>
          </a:extLst>
        </xdr:cNvPr>
        <xdr:cNvSpPr txBox="1"/>
      </xdr:nvSpPr>
      <xdr:spPr>
        <a:xfrm>
          <a:off x="20002500" y="127705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79</xdr:row>
      <xdr:rowOff>120650</xdr:rowOff>
    </xdr:from>
    <xdr:to>
      <xdr:col>116</xdr:col>
      <xdr:colOff>114300</xdr:colOff>
      <xdr:row>80</xdr:row>
      <xdr:rowOff>50800</xdr:rowOff>
    </xdr:to>
    <xdr:sp macro="" textlink="">
      <xdr:nvSpPr>
        <xdr:cNvPr id="752" name="フローチャート: 判断 751">
          <a:extLst>
            <a:ext uri="{FF2B5EF4-FFF2-40B4-BE49-F238E27FC236}">
              <a16:creationId xmlns:a16="http://schemas.microsoft.com/office/drawing/2014/main" id="{332195E1-E816-4FEF-A199-D3906DB2B277}"/>
            </a:ext>
          </a:extLst>
        </xdr:cNvPr>
        <xdr:cNvSpPr/>
      </xdr:nvSpPr>
      <xdr:spPr>
        <a:xfrm>
          <a:off x="19897725" y="129159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80</xdr:row>
      <xdr:rowOff>58057</xdr:rowOff>
    </xdr:from>
    <xdr:to>
      <xdr:col>112</xdr:col>
      <xdr:colOff>38100</xdr:colOff>
      <xdr:row>80</xdr:row>
      <xdr:rowOff>159657</xdr:rowOff>
    </xdr:to>
    <xdr:sp macro="" textlink="">
      <xdr:nvSpPr>
        <xdr:cNvPr id="753" name="フローチャート: 判断 752">
          <a:extLst>
            <a:ext uri="{FF2B5EF4-FFF2-40B4-BE49-F238E27FC236}">
              <a16:creationId xmlns:a16="http://schemas.microsoft.com/office/drawing/2014/main" id="{9BB151DC-D9F1-4EC5-9161-63C96DE7F745}"/>
            </a:ext>
          </a:extLst>
        </xdr:cNvPr>
        <xdr:cNvSpPr/>
      </xdr:nvSpPr>
      <xdr:spPr>
        <a:xfrm>
          <a:off x="19154775" y="1301205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80</xdr:row>
      <xdr:rowOff>58057</xdr:rowOff>
    </xdr:from>
    <xdr:to>
      <xdr:col>107</xdr:col>
      <xdr:colOff>101600</xdr:colOff>
      <xdr:row>80</xdr:row>
      <xdr:rowOff>159657</xdr:rowOff>
    </xdr:to>
    <xdr:sp macro="" textlink="">
      <xdr:nvSpPr>
        <xdr:cNvPr id="754" name="フローチャート: 判断 753">
          <a:extLst>
            <a:ext uri="{FF2B5EF4-FFF2-40B4-BE49-F238E27FC236}">
              <a16:creationId xmlns:a16="http://schemas.microsoft.com/office/drawing/2014/main" id="{F3AF0217-7335-419A-AC45-F7236C313165}"/>
            </a:ext>
          </a:extLst>
        </xdr:cNvPr>
        <xdr:cNvSpPr/>
      </xdr:nvSpPr>
      <xdr:spPr>
        <a:xfrm>
          <a:off x="18345150" y="1301205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80</xdr:row>
      <xdr:rowOff>58057</xdr:rowOff>
    </xdr:from>
    <xdr:to>
      <xdr:col>102</xdr:col>
      <xdr:colOff>165100</xdr:colOff>
      <xdr:row>80</xdr:row>
      <xdr:rowOff>159657</xdr:rowOff>
    </xdr:to>
    <xdr:sp macro="" textlink="">
      <xdr:nvSpPr>
        <xdr:cNvPr id="755" name="フローチャート: 判断 754">
          <a:extLst>
            <a:ext uri="{FF2B5EF4-FFF2-40B4-BE49-F238E27FC236}">
              <a16:creationId xmlns:a16="http://schemas.microsoft.com/office/drawing/2014/main" id="{11F5ADCD-2134-4AF8-9686-B878F34B7BF6}"/>
            </a:ext>
          </a:extLst>
        </xdr:cNvPr>
        <xdr:cNvSpPr/>
      </xdr:nvSpPr>
      <xdr:spPr>
        <a:xfrm>
          <a:off x="17554575" y="1301205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86</xdr:row>
      <xdr:rowOff>9071</xdr:rowOff>
    </xdr:from>
    <xdr:to>
      <xdr:col>98</xdr:col>
      <xdr:colOff>38100</xdr:colOff>
      <xdr:row>86</xdr:row>
      <xdr:rowOff>110671</xdr:rowOff>
    </xdr:to>
    <xdr:sp macro="" textlink="">
      <xdr:nvSpPr>
        <xdr:cNvPr id="756" name="フローチャート: 判断 755">
          <a:extLst>
            <a:ext uri="{FF2B5EF4-FFF2-40B4-BE49-F238E27FC236}">
              <a16:creationId xmlns:a16="http://schemas.microsoft.com/office/drawing/2014/main" id="{E1969431-0FB7-4D1F-9EBF-E85A21C38657}"/>
            </a:ext>
          </a:extLst>
        </xdr:cNvPr>
        <xdr:cNvSpPr/>
      </xdr:nvSpPr>
      <xdr:spPr>
        <a:xfrm>
          <a:off x="16754475" y="1393779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57" name="テキスト ボックス 756">
          <a:extLst>
            <a:ext uri="{FF2B5EF4-FFF2-40B4-BE49-F238E27FC236}">
              <a16:creationId xmlns:a16="http://schemas.microsoft.com/office/drawing/2014/main" id="{A3E4EFF6-867F-4753-8495-82A076596256}"/>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58" name="テキスト ボックス 757">
          <a:extLst>
            <a:ext uri="{FF2B5EF4-FFF2-40B4-BE49-F238E27FC236}">
              <a16:creationId xmlns:a16="http://schemas.microsoft.com/office/drawing/2014/main" id="{0C20F44F-B505-4B6B-8839-E8B6400AC273}"/>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59" name="テキスト ボックス 758">
          <a:extLst>
            <a:ext uri="{FF2B5EF4-FFF2-40B4-BE49-F238E27FC236}">
              <a16:creationId xmlns:a16="http://schemas.microsoft.com/office/drawing/2014/main" id="{7C064FA4-3A51-4C2C-A21A-382DF112234B}"/>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60" name="テキスト ボックス 759">
          <a:extLst>
            <a:ext uri="{FF2B5EF4-FFF2-40B4-BE49-F238E27FC236}">
              <a16:creationId xmlns:a16="http://schemas.microsoft.com/office/drawing/2014/main" id="{62E51EED-6465-4F9B-A02A-7D583682E4B5}"/>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61" name="テキスト ボックス 760">
          <a:extLst>
            <a:ext uri="{FF2B5EF4-FFF2-40B4-BE49-F238E27FC236}">
              <a16:creationId xmlns:a16="http://schemas.microsoft.com/office/drawing/2014/main" id="{84B27238-4839-4264-A840-D4F536BB5837}"/>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82</xdr:row>
      <xdr:rowOff>41729</xdr:rowOff>
    </xdr:from>
    <xdr:to>
      <xdr:col>116</xdr:col>
      <xdr:colOff>114300</xdr:colOff>
      <xdr:row>82</xdr:row>
      <xdr:rowOff>143329</xdr:rowOff>
    </xdr:to>
    <xdr:sp macro="" textlink="">
      <xdr:nvSpPr>
        <xdr:cNvPr id="762" name="楕円 761">
          <a:extLst>
            <a:ext uri="{FF2B5EF4-FFF2-40B4-BE49-F238E27FC236}">
              <a16:creationId xmlns:a16="http://schemas.microsoft.com/office/drawing/2014/main" id="{B9C67D0D-C5A9-4C58-BAEE-E8A80D6D97F4}"/>
            </a:ext>
          </a:extLst>
        </xdr:cNvPr>
        <xdr:cNvSpPr/>
      </xdr:nvSpPr>
      <xdr:spPr>
        <a:xfrm>
          <a:off x="19897725" y="1332275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81</xdr:row>
      <xdr:rowOff>128106</xdr:rowOff>
    </xdr:from>
    <xdr:ext cx="469744" cy="259045"/>
    <xdr:sp macro="" textlink="">
      <xdr:nvSpPr>
        <xdr:cNvPr id="763" name="【図書館】&#10;一人当たり面積該当値テキスト">
          <a:extLst>
            <a:ext uri="{FF2B5EF4-FFF2-40B4-BE49-F238E27FC236}">
              <a16:creationId xmlns:a16="http://schemas.microsoft.com/office/drawing/2014/main" id="{D3DCE8D4-A247-4321-809B-4686113D7EFA}"/>
            </a:ext>
          </a:extLst>
        </xdr:cNvPr>
        <xdr:cNvSpPr txBox="1"/>
      </xdr:nvSpPr>
      <xdr:spPr>
        <a:xfrm>
          <a:off x="20002500" y="132408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82</xdr:row>
      <xdr:rowOff>41729</xdr:rowOff>
    </xdr:from>
    <xdr:to>
      <xdr:col>112</xdr:col>
      <xdr:colOff>38100</xdr:colOff>
      <xdr:row>82</xdr:row>
      <xdr:rowOff>143329</xdr:rowOff>
    </xdr:to>
    <xdr:sp macro="" textlink="">
      <xdr:nvSpPr>
        <xdr:cNvPr id="764" name="楕円 763">
          <a:extLst>
            <a:ext uri="{FF2B5EF4-FFF2-40B4-BE49-F238E27FC236}">
              <a16:creationId xmlns:a16="http://schemas.microsoft.com/office/drawing/2014/main" id="{171146FD-E22C-43E7-8CDB-3BEB7B09942F}"/>
            </a:ext>
          </a:extLst>
        </xdr:cNvPr>
        <xdr:cNvSpPr/>
      </xdr:nvSpPr>
      <xdr:spPr>
        <a:xfrm>
          <a:off x="19154775" y="1332275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82</xdr:row>
      <xdr:rowOff>92529</xdr:rowOff>
    </xdr:from>
    <xdr:to>
      <xdr:col>116</xdr:col>
      <xdr:colOff>63500</xdr:colOff>
      <xdr:row>82</xdr:row>
      <xdr:rowOff>92529</xdr:rowOff>
    </xdr:to>
    <xdr:cxnSp macro="">
      <xdr:nvCxnSpPr>
        <xdr:cNvPr id="765" name="直線コネクタ 764">
          <a:extLst>
            <a:ext uri="{FF2B5EF4-FFF2-40B4-BE49-F238E27FC236}">
              <a16:creationId xmlns:a16="http://schemas.microsoft.com/office/drawing/2014/main" id="{E8F0107F-24A0-415C-AA5C-DBAA093E49FF}"/>
            </a:ext>
          </a:extLst>
        </xdr:cNvPr>
        <xdr:cNvCxnSpPr/>
      </xdr:nvCxnSpPr>
      <xdr:spPr>
        <a:xfrm>
          <a:off x="19202400" y="13370379"/>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82</xdr:row>
      <xdr:rowOff>41729</xdr:rowOff>
    </xdr:from>
    <xdr:to>
      <xdr:col>107</xdr:col>
      <xdr:colOff>101600</xdr:colOff>
      <xdr:row>82</xdr:row>
      <xdr:rowOff>143329</xdr:rowOff>
    </xdr:to>
    <xdr:sp macro="" textlink="">
      <xdr:nvSpPr>
        <xdr:cNvPr id="766" name="楕円 765">
          <a:extLst>
            <a:ext uri="{FF2B5EF4-FFF2-40B4-BE49-F238E27FC236}">
              <a16:creationId xmlns:a16="http://schemas.microsoft.com/office/drawing/2014/main" id="{4518F0AB-4FF9-4995-86CC-EE5572E61C1F}"/>
            </a:ext>
          </a:extLst>
        </xdr:cNvPr>
        <xdr:cNvSpPr/>
      </xdr:nvSpPr>
      <xdr:spPr>
        <a:xfrm>
          <a:off x="18345150" y="1332275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82</xdr:row>
      <xdr:rowOff>92529</xdr:rowOff>
    </xdr:from>
    <xdr:to>
      <xdr:col>111</xdr:col>
      <xdr:colOff>177800</xdr:colOff>
      <xdr:row>82</xdr:row>
      <xdr:rowOff>92529</xdr:rowOff>
    </xdr:to>
    <xdr:cxnSp macro="">
      <xdr:nvCxnSpPr>
        <xdr:cNvPr id="767" name="直線コネクタ 766">
          <a:extLst>
            <a:ext uri="{FF2B5EF4-FFF2-40B4-BE49-F238E27FC236}">
              <a16:creationId xmlns:a16="http://schemas.microsoft.com/office/drawing/2014/main" id="{6903F4B7-1E46-4546-A631-D221A9210D52}"/>
            </a:ext>
          </a:extLst>
        </xdr:cNvPr>
        <xdr:cNvCxnSpPr/>
      </xdr:nvCxnSpPr>
      <xdr:spPr>
        <a:xfrm>
          <a:off x="18392775" y="13370379"/>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82</xdr:row>
      <xdr:rowOff>150586</xdr:rowOff>
    </xdr:from>
    <xdr:to>
      <xdr:col>102</xdr:col>
      <xdr:colOff>165100</xdr:colOff>
      <xdr:row>83</xdr:row>
      <xdr:rowOff>80736</xdr:rowOff>
    </xdr:to>
    <xdr:sp macro="" textlink="">
      <xdr:nvSpPr>
        <xdr:cNvPr id="768" name="楕円 767">
          <a:extLst>
            <a:ext uri="{FF2B5EF4-FFF2-40B4-BE49-F238E27FC236}">
              <a16:creationId xmlns:a16="http://schemas.microsoft.com/office/drawing/2014/main" id="{B07ABAEE-A085-442B-99C5-E6EC2F759FBD}"/>
            </a:ext>
          </a:extLst>
        </xdr:cNvPr>
        <xdr:cNvSpPr/>
      </xdr:nvSpPr>
      <xdr:spPr>
        <a:xfrm>
          <a:off x="17554575" y="134284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82</xdr:row>
      <xdr:rowOff>92529</xdr:rowOff>
    </xdr:from>
    <xdr:to>
      <xdr:col>107</xdr:col>
      <xdr:colOff>50800</xdr:colOff>
      <xdr:row>83</xdr:row>
      <xdr:rowOff>29936</xdr:rowOff>
    </xdr:to>
    <xdr:cxnSp macro="">
      <xdr:nvCxnSpPr>
        <xdr:cNvPr id="769" name="直線コネクタ 768">
          <a:extLst>
            <a:ext uri="{FF2B5EF4-FFF2-40B4-BE49-F238E27FC236}">
              <a16:creationId xmlns:a16="http://schemas.microsoft.com/office/drawing/2014/main" id="{5DD8B5EE-C11D-409F-9299-773CF5A8F6AF}"/>
            </a:ext>
          </a:extLst>
        </xdr:cNvPr>
        <xdr:cNvCxnSpPr/>
      </xdr:nvCxnSpPr>
      <xdr:spPr>
        <a:xfrm flipV="1">
          <a:off x="17602200" y="13370379"/>
          <a:ext cx="790575" cy="96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82</xdr:row>
      <xdr:rowOff>150586</xdr:rowOff>
    </xdr:from>
    <xdr:to>
      <xdr:col>98</xdr:col>
      <xdr:colOff>38100</xdr:colOff>
      <xdr:row>83</xdr:row>
      <xdr:rowOff>80736</xdr:rowOff>
    </xdr:to>
    <xdr:sp macro="" textlink="">
      <xdr:nvSpPr>
        <xdr:cNvPr id="770" name="楕円 769">
          <a:extLst>
            <a:ext uri="{FF2B5EF4-FFF2-40B4-BE49-F238E27FC236}">
              <a16:creationId xmlns:a16="http://schemas.microsoft.com/office/drawing/2014/main" id="{1C3ADC69-C752-4CE7-B5FB-A8D21C5CBF2B}"/>
            </a:ext>
          </a:extLst>
        </xdr:cNvPr>
        <xdr:cNvSpPr/>
      </xdr:nvSpPr>
      <xdr:spPr>
        <a:xfrm>
          <a:off x="16754475" y="134284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83</xdr:row>
      <xdr:rowOff>29936</xdr:rowOff>
    </xdr:from>
    <xdr:to>
      <xdr:col>102</xdr:col>
      <xdr:colOff>114300</xdr:colOff>
      <xdr:row>83</xdr:row>
      <xdr:rowOff>29936</xdr:rowOff>
    </xdr:to>
    <xdr:cxnSp macro="">
      <xdr:nvCxnSpPr>
        <xdr:cNvPr id="771" name="直線コネクタ 770">
          <a:extLst>
            <a:ext uri="{FF2B5EF4-FFF2-40B4-BE49-F238E27FC236}">
              <a16:creationId xmlns:a16="http://schemas.microsoft.com/office/drawing/2014/main" id="{EA534ED2-9022-4A94-804D-9C34ABB1BDF9}"/>
            </a:ext>
          </a:extLst>
        </xdr:cNvPr>
        <xdr:cNvCxnSpPr/>
      </xdr:nvCxnSpPr>
      <xdr:spPr>
        <a:xfrm>
          <a:off x="16802100" y="1346653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79</xdr:row>
      <xdr:rowOff>4734</xdr:rowOff>
    </xdr:from>
    <xdr:ext cx="469744" cy="259045"/>
    <xdr:sp macro="" textlink="">
      <xdr:nvSpPr>
        <xdr:cNvPr id="772" name="n_1aveValue【図書館】&#10;一人当たり面積">
          <a:extLst>
            <a:ext uri="{FF2B5EF4-FFF2-40B4-BE49-F238E27FC236}">
              <a16:creationId xmlns:a16="http://schemas.microsoft.com/office/drawing/2014/main" id="{CBE17E62-2510-4A0C-B881-AC3DDA73448D}"/>
            </a:ext>
          </a:extLst>
        </xdr:cNvPr>
        <xdr:cNvSpPr txBox="1"/>
      </xdr:nvSpPr>
      <xdr:spPr>
        <a:xfrm>
          <a:off x="18983402" y="12799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79</xdr:row>
      <xdr:rowOff>4734</xdr:rowOff>
    </xdr:from>
    <xdr:ext cx="469744" cy="259045"/>
    <xdr:sp macro="" textlink="">
      <xdr:nvSpPr>
        <xdr:cNvPr id="773" name="n_2aveValue【図書館】&#10;一人当たり面積">
          <a:extLst>
            <a:ext uri="{FF2B5EF4-FFF2-40B4-BE49-F238E27FC236}">
              <a16:creationId xmlns:a16="http://schemas.microsoft.com/office/drawing/2014/main" id="{FB6AA995-0AEC-4402-83CF-B9F26619DA72}"/>
            </a:ext>
          </a:extLst>
        </xdr:cNvPr>
        <xdr:cNvSpPr txBox="1"/>
      </xdr:nvSpPr>
      <xdr:spPr>
        <a:xfrm>
          <a:off x="18183302" y="12799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79</xdr:row>
      <xdr:rowOff>4734</xdr:rowOff>
    </xdr:from>
    <xdr:ext cx="469744" cy="259045"/>
    <xdr:sp macro="" textlink="">
      <xdr:nvSpPr>
        <xdr:cNvPr id="774" name="n_3aveValue【図書館】&#10;一人当たり面積">
          <a:extLst>
            <a:ext uri="{FF2B5EF4-FFF2-40B4-BE49-F238E27FC236}">
              <a16:creationId xmlns:a16="http://schemas.microsoft.com/office/drawing/2014/main" id="{FD9A2168-0888-4541-AD5B-F7C29AB9B53F}"/>
            </a:ext>
          </a:extLst>
        </xdr:cNvPr>
        <xdr:cNvSpPr txBox="1"/>
      </xdr:nvSpPr>
      <xdr:spPr>
        <a:xfrm>
          <a:off x="17383202" y="12799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86</xdr:row>
      <xdr:rowOff>101798</xdr:rowOff>
    </xdr:from>
    <xdr:ext cx="469744" cy="259045"/>
    <xdr:sp macro="" textlink="">
      <xdr:nvSpPr>
        <xdr:cNvPr id="775" name="n_4aveValue【図書館】&#10;一人当たり面積">
          <a:extLst>
            <a:ext uri="{FF2B5EF4-FFF2-40B4-BE49-F238E27FC236}">
              <a16:creationId xmlns:a16="http://schemas.microsoft.com/office/drawing/2014/main" id="{7B3213FE-D92A-4CCF-954C-9AE5CD165DB2}"/>
            </a:ext>
          </a:extLst>
        </xdr:cNvPr>
        <xdr:cNvSpPr txBox="1"/>
      </xdr:nvSpPr>
      <xdr:spPr>
        <a:xfrm>
          <a:off x="16592627" y="140305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82</xdr:row>
      <xdr:rowOff>134456</xdr:rowOff>
    </xdr:from>
    <xdr:ext cx="469744" cy="259045"/>
    <xdr:sp macro="" textlink="">
      <xdr:nvSpPr>
        <xdr:cNvPr id="776" name="n_1mainValue【図書館】&#10;一人当たり面積">
          <a:extLst>
            <a:ext uri="{FF2B5EF4-FFF2-40B4-BE49-F238E27FC236}">
              <a16:creationId xmlns:a16="http://schemas.microsoft.com/office/drawing/2014/main" id="{4561C952-A7CE-43D7-9AC8-67782B2D7205}"/>
            </a:ext>
          </a:extLst>
        </xdr:cNvPr>
        <xdr:cNvSpPr txBox="1"/>
      </xdr:nvSpPr>
      <xdr:spPr>
        <a:xfrm>
          <a:off x="18983402" y="13412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134456</xdr:rowOff>
    </xdr:from>
    <xdr:ext cx="469744" cy="259045"/>
    <xdr:sp macro="" textlink="">
      <xdr:nvSpPr>
        <xdr:cNvPr id="777" name="n_2mainValue【図書館】&#10;一人当たり面積">
          <a:extLst>
            <a:ext uri="{FF2B5EF4-FFF2-40B4-BE49-F238E27FC236}">
              <a16:creationId xmlns:a16="http://schemas.microsoft.com/office/drawing/2014/main" id="{2E3FDDFF-3034-4595-B9FA-FDB90B9E30C4}"/>
            </a:ext>
          </a:extLst>
        </xdr:cNvPr>
        <xdr:cNvSpPr txBox="1"/>
      </xdr:nvSpPr>
      <xdr:spPr>
        <a:xfrm>
          <a:off x="18183302" y="13412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83</xdr:row>
      <xdr:rowOff>71863</xdr:rowOff>
    </xdr:from>
    <xdr:ext cx="469744" cy="259045"/>
    <xdr:sp macro="" textlink="">
      <xdr:nvSpPr>
        <xdr:cNvPr id="778" name="n_3mainValue【図書館】&#10;一人当たり面積">
          <a:extLst>
            <a:ext uri="{FF2B5EF4-FFF2-40B4-BE49-F238E27FC236}">
              <a16:creationId xmlns:a16="http://schemas.microsoft.com/office/drawing/2014/main" id="{D2759B18-AA7C-4369-8B57-00219812D72B}"/>
            </a:ext>
          </a:extLst>
        </xdr:cNvPr>
        <xdr:cNvSpPr txBox="1"/>
      </xdr:nvSpPr>
      <xdr:spPr>
        <a:xfrm>
          <a:off x="17383202" y="135084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81</xdr:row>
      <xdr:rowOff>97263</xdr:rowOff>
    </xdr:from>
    <xdr:ext cx="469744" cy="259045"/>
    <xdr:sp macro="" textlink="">
      <xdr:nvSpPr>
        <xdr:cNvPr id="779" name="n_4mainValue【図書館】&#10;一人当たり面積">
          <a:extLst>
            <a:ext uri="{FF2B5EF4-FFF2-40B4-BE49-F238E27FC236}">
              <a16:creationId xmlns:a16="http://schemas.microsoft.com/office/drawing/2014/main" id="{CD5B1F52-342D-4634-A357-505A0E02A0E5}"/>
            </a:ext>
          </a:extLst>
        </xdr:cNvPr>
        <xdr:cNvSpPr txBox="1"/>
      </xdr:nvSpPr>
      <xdr:spPr>
        <a:xfrm>
          <a:off x="16592627" y="1321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80" name="正方形/長方形 779">
          <a:extLst>
            <a:ext uri="{FF2B5EF4-FFF2-40B4-BE49-F238E27FC236}">
              <a16:creationId xmlns:a16="http://schemas.microsoft.com/office/drawing/2014/main" id="{9B9706A1-BF05-4685-A942-49DF33455941}"/>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81" name="正方形/長方形 780">
          <a:extLst>
            <a:ext uri="{FF2B5EF4-FFF2-40B4-BE49-F238E27FC236}">
              <a16:creationId xmlns:a16="http://schemas.microsoft.com/office/drawing/2014/main" id="{23BCECC8-A69A-43E0-B285-8793358E1907}"/>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82" name="正方形/長方形 781">
          <a:extLst>
            <a:ext uri="{FF2B5EF4-FFF2-40B4-BE49-F238E27FC236}">
              <a16:creationId xmlns:a16="http://schemas.microsoft.com/office/drawing/2014/main" id="{67CC30AB-055D-43C5-9681-526D5B22AFF8}"/>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83" name="正方形/長方形 782">
          <a:extLst>
            <a:ext uri="{FF2B5EF4-FFF2-40B4-BE49-F238E27FC236}">
              <a16:creationId xmlns:a16="http://schemas.microsoft.com/office/drawing/2014/main" id="{6CF1FF37-9CDD-4722-8F01-EDBEDE2254ED}"/>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84" name="正方形/長方形 783">
          <a:extLst>
            <a:ext uri="{FF2B5EF4-FFF2-40B4-BE49-F238E27FC236}">
              <a16:creationId xmlns:a16="http://schemas.microsoft.com/office/drawing/2014/main" id="{9632D18C-BA79-4065-B109-6C199B1CF070}"/>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85" name="正方形/長方形 784">
          <a:extLst>
            <a:ext uri="{FF2B5EF4-FFF2-40B4-BE49-F238E27FC236}">
              <a16:creationId xmlns:a16="http://schemas.microsoft.com/office/drawing/2014/main" id="{D88179A5-93D9-4F6A-ADC5-2A4C1562AAC2}"/>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86" name="テキスト ボックス 785">
          <a:extLst>
            <a:ext uri="{FF2B5EF4-FFF2-40B4-BE49-F238E27FC236}">
              <a16:creationId xmlns:a16="http://schemas.microsoft.com/office/drawing/2014/main" id="{3DDD2463-D612-4812-A424-D526EEF554A5}"/>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87" name="直線コネクタ 786">
          <a:extLst>
            <a:ext uri="{FF2B5EF4-FFF2-40B4-BE49-F238E27FC236}">
              <a16:creationId xmlns:a16="http://schemas.microsoft.com/office/drawing/2014/main" id="{DF3FFD91-206F-4A14-902C-38E89577E7A3}"/>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88" name="テキスト ボックス 787">
          <a:extLst>
            <a:ext uri="{FF2B5EF4-FFF2-40B4-BE49-F238E27FC236}">
              <a16:creationId xmlns:a16="http://schemas.microsoft.com/office/drawing/2014/main" id="{F6722162-12C4-4581-B528-F57C2AE8DD61}"/>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76200</xdr:rowOff>
    </xdr:from>
    <xdr:to>
      <xdr:col>89</xdr:col>
      <xdr:colOff>177800</xdr:colOff>
      <xdr:row>108</xdr:row>
      <xdr:rowOff>76200</xdr:rowOff>
    </xdr:to>
    <xdr:cxnSp macro="">
      <xdr:nvCxnSpPr>
        <xdr:cNvPr id="789" name="直線コネクタ 788">
          <a:extLst>
            <a:ext uri="{FF2B5EF4-FFF2-40B4-BE49-F238E27FC236}">
              <a16:creationId xmlns:a16="http://schemas.microsoft.com/office/drawing/2014/main" id="{016BE84A-5F19-4608-8CB6-A1D4D66134A5}"/>
            </a:ext>
          </a:extLst>
        </xdr:cNvPr>
        <xdr:cNvCxnSpPr/>
      </xdr:nvCxnSpPr>
      <xdr:spPr>
        <a:xfrm>
          <a:off x="11210925" y="175641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107</xdr:row>
      <xdr:rowOff>105427</xdr:rowOff>
    </xdr:from>
    <xdr:ext cx="467179" cy="259045"/>
    <xdr:sp macro="" textlink="">
      <xdr:nvSpPr>
        <xdr:cNvPr id="790" name="テキスト ボックス 789">
          <a:extLst>
            <a:ext uri="{FF2B5EF4-FFF2-40B4-BE49-F238E27FC236}">
              <a16:creationId xmlns:a16="http://schemas.microsoft.com/office/drawing/2014/main" id="{2AF4F721-4370-4A24-94F8-786806CBF1DB}"/>
            </a:ext>
          </a:extLst>
        </xdr:cNvPr>
        <xdr:cNvSpPr txBox="1"/>
      </xdr:nvSpPr>
      <xdr:spPr>
        <a:xfrm>
          <a:off x="107945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133350</xdr:rowOff>
    </xdr:from>
    <xdr:to>
      <xdr:col>89</xdr:col>
      <xdr:colOff>177800</xdr:colOff>
      <xdr:row>105</xdr:row>
      <xdr:rowOff>133350</xdr:rowOff>
    </xdr:to>
    <xdr:cxnSp macro="">
      <xdr:nvCxnSpPr>
        <xdr:cNvPr id="791" name="直線コネクタ 790">
          <a:extLst>
            <a:ext uri="{FF2B5EF4-FFF2-40B4-BE49-F238E27FC236}">
              <a16:creationId xmlns:a16="http://schemas.microsoft.com/office/drawing/2014/main" id="{910DDDFF-902D-4CCD-B7CF-B692E1B5721E}"/>
            </a:ext>
          </a:extLst>
        </xdr:cNvPr>
        <xdr:cNvCxnSpPr/>
      </xdr:nvCxnSpPr>
      <xdr:spPr>
        <a:xfrm>
          <a:off x="11210925" y="171354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162577</xdr:rowOff>
    </xdr:from>
    <xdr:ext cx="403059" cy="259045"/>
    <xdr:sp macro="" textlink="">
      <xdr:nvSpPr>
        <xdr:cNvPr id="792" name="テキスト ボックス 791">
          <a:extLst>
            <a:ext uri="{FF2B5EF4-FFF2-40B4-BE49-F238E27FC236}">
              <a16:creationId xmlns:a16="http://schemas.microsoft.com/office/drawing/2014/main" id="{A5961BFF-8C26-419D-A84A-21053B0E8220}"/>
            </a:ext>
          </a:extLst>
        </xdr:cNvPr>
        <xdr:cNvSpPr txBox="1"/>
      </xdr:nvSpPr>
      <xdr:spPr>
        <a:xfrm>
          <a:off x="10845966"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19050</xdr:rowOff>
    </xdr:from>
    <xdr:to>
      <xdr:col>89</xdr:col>
      <xdr:colOff>177800</xdr:colOff>
      <xdr:row>103</xdr:row>
      <xdr:rowOff>19050</xdr:rowOff>
    </xdr:to>
    <xdr:cxnSp macro="">
      <xdr:nvCxnSpPr>
        <xdr:cNvPr id="793" name="直線コネクタ 792">
          <a:extLst>
            <a:ext uri="{FF2B5EF4-FFF2-40B4-BE49-F238E27FC236}">
              <a16:creationId xmlns:a16="http://schemas.microsoft.com/office/drawing/2014/main" id="{B5A5569B-B5E2-4B2A-B7DE-D6C229D27DD4}"/>
            </a:ext>
          </a:extLst>
        </xdr:cNvPr>
        <xdr:cNvCxnSpPr/>
      </xdr:nvCxnSpPr>
      <xdr:spPr>
        <a:xfrm>
          <a:off x="11210925" y="166973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48277</xdr:rowOff>
    </xdr:from>
    <xdr:ext cx="403059" cy="259045"/>
    <xdr:sp macro="" textlink="">
      <xdr:nvSpPr>
        <xdr:cNvPr id="794" name="テキスト ボックス 793">
          <a:extLst>
            <a:ext uri="{FF2B5EF4-FFF2-40B4-BE49-F238E27FC236}">
              <a16:creationId xmlns:a16="http://schemas.microsoft.com/office/drawing/2014/main" id="{EF7FE22E-181B-4B18-8610-1F02313BC4BB}"/>
            </a:ext>
          </a:extLst>
        </xdr:cNvPr>
        <xdr:cNvSpPr txBox="1"/>
      </xdr:nvSpPr>
      <xdr:spPr>
        <a:xfrm>
          <a:off x="10845966"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76200</xdr:rowOff>
    </xdr:from>
    <xdr:to>
      <xdr:col>89</xdr:col>
      <xdr:colOff>177800</xdr:colOff>
      <xdr:row>100</xdr:row>
      <xdr:rowOff>76200</xdr:rowOff>
    </xdr:to>
    <xdr:cxnSp macro="">
      <xdr:nvCxnSpPr>
        <xdr:cNvPr id="795" name="直線コネクタ 794">
          <a:extLst>
            <a:ext uri="{FF2B5EF4-FFF2-40B4-BE49-F238E27FC236}">
              <a16:creationId xmlns:a16="http://schemas.microsoft.com/office/drawing/2014/main" id="{C4DD0D89-714D-40E5-888F-7F7A5991436B}"/>
            </a:ext>
          </a:extLst>
        </xdr:cNvPr>
        <xdr:cNvCxnSpPr/>
      </xdr:nvCxnSpPr>
      <xdr:spPr>
        <a:xfrm>
          <a:off x="11210925" y="162687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105427</xdr:rowOff>
    </xdr:from>
    <xdr:ext cx="403059" cy="259045"/>
    <xdr:sp macro="" textlink="">
      <xdr:nvSpPr>
        <xdr:cNvPr id="796" name="テキスト ボックス 795">
          <a:extLst>
            <a:ext uri="{FF2B5EF4-FFF2-40B4-BE49-F238E27FC236}">
              <a16:creationId xmlns:a16="http://schemas.microsoft.com/office/drawing/2014/main" id="{8B984BC6-7DC3-4AD4-B4DD-8555EE38BFA3}"/>
            </a:ext>
          </a:extLst>
        </xdr:cNvPr>
        <xdr:cNvSpPr txBox="1"/>
      </xdr:nvSpPr>
      <xdr:spPr>
        <a:xfrm>
          <a:off x="10845966"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97" name="直線コネクタ 796">
          <a:extLst>
            <a:ext uri="{FF2B5EF4-FFF2-40B4-BE49-F238E27FC236}">
              <a16:creationId xmlns:a16="http://schemas.microsoft.com/office/drawing/2014/main" id="{15FD53EE-A92B-42B7-8C45-7A981A452646}"/>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96</xdr:row>
      <xdr:rowOff>162577</xdr:rowOff>
    </xdr:from>
    <xdr:ext cx="403059" cy="259045"/>
    <xdr:sp macro="" textlink="">
      <xdr:nvSpPr>
        <xdr:cNvPr id="798" name="テキスト ボックス 797">
          <a:extLst>
            <a:ext uri="{FF2B5EF4-FFF2-40B4-BE49-F238E27FC236}">
              <a16:creationId xmlns:a16="http://schemas.microsoft.com/office/drawing/2014/main" id="{31583F4A-E8C0-41B5-9719-9DFD1E73C073}"/>
            </a:ext>
          </a:extLst>
        </xdr:cNvPr>
        <xdr:cNvSpPr txBox="1"/>
      </xdr:nvSpPr>
      <xdr:spPr>
        <a:xfrm>
          <a:off x="10845966"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799" name="【博物館】&#10;有形固定資産減価償却率グラフ枠">
          <a:extLst>
            <a:ext uri="{FF2B5EF4-FFF2-40B4-BE49-F238E27FC236}">
              <a16:creationId xmlns:a16="http://schemas.microsoft.com/office/drawing/2014/main" id="{3A4E3834-1736-4B55-9973-B84AAE3A201F}"/>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135637</xdr:rowOff>
    </xdr:from>
    <xdr:to>
      <xdr:col>85</xdr:col>
      <xdr:colOff>126364</xdr:colOff>
      <xdr:row>107</xdr:row>
      <xdr:rowOff>87630</xdr:rowOff>
    </xdr:to>
    <xdr:cxnSp macro="">
      <xdr:nvCxnSpPr>
        <xdr:cNvPr id="800" name="直線コネクタ 799">
          <a:extLst>
            <a:ext uri="{FF2B5EF4-FFF2-40B4-BE49-F238E27FC236}">
              <a16:creationId xmlns:a16="http://schemas.microsoft.com/office/drawing/2014/main" id="{BA7983E6-A435-43CE-946C-1B3A834BDBB5}"/>
            </a:ext>
          </a:extLst>
        </xdr:cNvPr>
        <xdr:cNvCxnSpPr/>
      </xdr:nvCxnSpPr>
      <xdr:spPr>
        <a:xfrm flipV="1">
          <a:off x="14695170" y="16328137"/>
          <a:ext cx="1269" cy="108229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107</xdr:row>
      <xdr:rowOff>91457</xdr:rowOff>
    </xdr:from>
    <xdr:ext cx="405111" cy="259045"/>
    <xdr:sp macro="" textlink="">
      <xdr:nvSpPr>
        <xdr:cNvPr id="801" name="【博物館】&#10;有形固定資産減価償却率最小値テキスト">
          <a:extLst>
            <a:ext uri="{FF2B5EF4-FFF2-40B4-BE49-F238E27FC236}">
              <a16:creationId xmlns:a16="http://schemas.microsoft.com/office/drawing/2014/main" id="{705DA2A1-4F5D-403C-9331-69EAF2922844}"/>
            </a:ext>
          </a:extLst>
        </xdr:cNvPr>
        <xdr:cNvSpPr txBox="1"/>
      </xdr:nvSpPr>
      <xdr:spPr>
        <a:xfrm>
          <a:off x="14744700" y="17414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87630</xdr:rowOff>
    </xdr:from>
    <xdr:to>
      <xdr:col>86</xdr:col>
      <xdr:colOff>25400</xdr:colOff>
      <xdr:row>107</xdr:row>
      <xdr:rowOff>87630</xdr:rowOff>
    </xdr:to>
    <xdr:cxnSp macro="">
      <xdr:nvCxnSpPr>
        <xdr:cNvPr id="802" name="直線コネクタ 801">
          <a:extLst>
            <a:ext uri="{FF2B5EF4-FFF2-40B4-BE49-F238E27FC236}">
              <a16:creationId xmlns:a16="http://schemas.microsoft.com/office/drawing/2014/main" id="{DEDDC054-EF01-4B52-9679-5ACB92A4DCB3}"/>
            </a:ext>
          </a:extLst>
        </xdr:cNvPr>
        <xdr:cNvCxnSpPr/>
      </xdr:nvCxnSpPr>
      <xdr:spPr>
        <a:xfrm>
          <a:off x="14611350" y="17410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82314</xdr:rowOff>
    </xdr:from>
    <xdr:ext cx="405111" cy="259045"/>
    <xdr:sp macro="" textlink="">
      <xdr:nvSpPr>
        <xdr:cNvPr id="803" name="【博物館】&#10;有形固定資産減価償却率最大値テキスト">
          <a:extLst>
            <a:ext uri="{FF2B5EF4-FFF2-40B4-BE49-F238E27FC236}">
              <a16:creationId xmlns:a16="http://schemas.microsoft.com/office/drawing/2014/main" id="{2FFDA05F-4A8D-46F5-BD80-7C1C695F4D47}"/>
            </a:ext>
          </a:extLst>
        </xdr:cNvPr>
        <xdr:cNvSpPr txBox="1"/>
      </xdr:nvSpPr>
      <xdr:spPr>
        <a:xfrm>
          <a:off x="14744700" y="161160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135637</xdr:rowOff>
    </xdr:from>
    <xdr:to>
      <xdr:col>86</xdr:col>
      <xdr:colOff>25400</xdr:colOff>
      <xdr:row>100</xdr:row>
      <xdr:rowOff>135637</xdr:rowOff>
    </xdr:to>
    <xdr:cxnSp macro="">
      <xdr:nvCxnSpPr>
        <xdr:cNvPr id="804" name="直線コネクタ 803">
          <a:extLst>
            <a:ext uri="{FF2B5EF4-FFF2-40B4-BE49-F238E27FC236}">
              <a16:creationId xmlns:a16="http://schemas.microsoft.com/office/drawing/2014/main" id="{83605666-9F4C-49C4-8896-A89B9F8CDE84}"/>
            </a:ext>
          </a:extLst>
        </xdr:cNvPr>
        <xdr:cNvCxnSpPr/>
      </xdr:nvCxnSpPr>
      <xdr:spPr>
        <a:xfrm>
          <a:off x="14611350" y="163281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100</xdr:row>
      <xdr:rowOff>80281</xdr:rowOff>
    </xdr:from>
    <xdr:ext cx="405111" cy="259045"/>
    <xdr:sp macro="" textlink="">
      <xdr:nvSpPr>
        <xdr:cNvPr id="805" name="【博物館】&#10;有形固定資産減価償却率平均値テキスト">
          <a:extLst>
            <a:ext uri="{FF2B5EF4-FFF2-40B4-BE49-F238E27FC236}">
              <a16:creationId xmlns:a16="http://schemas.microsoft.com/office/drawing/2014/main" id="{58EFCCB9-AD26-4FF1-BDE1-7BD53E5BB69B}"/>
            </a:ext>
          </a:extLst>
        </xdr:cNvPr>
        <xdr:cNvSpPr txBox="1"/>
      </xdr:nvSpPr>
      <xdr:spPr>
        <a:xfrm>
          <a:off x="14744700" y="1627595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101</xdr:row>
      <xdr:rowOff>57404</xdr:rowOff>
    </xdr:from>
    <xdr:to>
      <xdr:col>85</xdr:col>
      <xdr:colOff>177800</xdr:colOff>
      <xdr:row>101</xdr:row>
      <xdr:rowOff>159004</xdr:rowOff>
    </xdr:to>
    <xdr:sp macro="" textlink="">
      <xdr:nvSpPr>
        <xdr:cNvPr id="806" name="フローチャート: 判断 805">
          <a:extLst>
            <a:ext uri="{FF2B5EF4-FFF2-40B4-BE49-F238E27FC236}">
              <a16:creationId xmlns:a16="http://schemas.microsoft.com/office/drawing/2014/main" id="{AC9AEB8E-3E10-4281-A604-CF4219134080}"/>
            </a:ext>
          </a:extLst>
        </xdr:cNvPr>
        <xdr:cNvSpPr/>
      </xdr:nvSpPr>
      <xdr:spPr>
        <a:xfrm>
          <a:off x="14649450" y="1641182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101</xdr:row>
      <xdr:rowOff>2539</xdr:rowOff>
    </xdr:from>
    <xdr:to>
      <xdr:col>81</xdr:col>
      <xdr:colOff>101600</xdr:colOff>
      <xdr:row>101</xdr:row>
      <xdr:rowOff>104139</xdr:rowOff>
    </xdr:to>
    <xdr:sp macro="" textlink="">
      <xdr:nvSpPr>
        <xdr:cNvPr id="807" name="フローチャート: 判断 806">
          <a:extLst>
            <a:ext uri="{FF2B5EF4-FFF2-40B4-BE49-F238E27FC236}">
              <a16:creationId xmlns:a16="http://schemas.microsoft.com/office/drawing/2014/main" id="{6FA0DF87-431E-466A-86FE-5D6D40AC2812}"/>
            </a:ext>
          </a:extLst>
        </xdr:cNvPr>
        <xdr:cNvSpPr/>
      </xdr:nvSpPr>
      <xdr:spPr>
        <a:xfrm>
          <a:off x="13887450" y="1635696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100</xdr:row>
      <xdr:rowOff>141987</xdr:rowOff>
    </xdr:from>
    <xdr:to>
      <xdr:col>76</xdr:col>
      <xdr:colOff>165100</xdr:colOff>
      <xdr:row>101</xdr:row>
      <xdr:rowOff>72137</xdr:rowOff>
    </xdr:to>
    <xdr:sp macro="" textlink="">
      <xdr:nvSpPr>
        <xdr:cNvPr id="808" name="フローチャート: 判断 807">
          <a:extLst>
            <a:ext uri="{FF2B5EF4-FFF2-40B4-BE49-F238E27FC236}">
              <a16:creationId xmlns:a16="http://schemas.microsoft.com/office/drawing/2014/main" id="{F437D6E9-EDC1-4980-86DE-09723E5F8166}"/>
            </a:ext>
          </a:extLst>
        </xdr:cNvPr>
        <xdr:cNvSpPr/>
      </xdr:nvSpPr>
      <xdr:spPr>
        <a:xfrm>
          <a:off x="13096875" y="1633766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100</xdr:row>
      <xdr:rowOff>91694</xdr:rowOff>
    </xdr:from>
    <xdr:to>
      <xdr:col>72</xdr:col>
      <xdr:colOff>38100</xdr:colOff>
      <xdr:row>101</xdr:row>
      <xdr:rowOff>21844</xdr:rowOff>
    </xdr:to>
    <xdr:sp macro="" textlink="">
      <xdr:nvSpPr>
        <xdr:cNvPr id="809" name="フローチャート: 判断 808">
          <a:extLst>
            <a:ext uri="{FF2B5EF4-FFF2-40B4-BE49-F238E27FC236}">
              <a16:creationId xmlns:a16="http://schemas.microsoft.com/office/drawing/2014/main" id="{C3698C1E-9A1C-427E-A4F9-71D62194E864}"/>
            </a:ext>
          </a:extLst>
        </xdr:cNvPr>
        <xdr:cNvSpPr/>
      </xdr:nvSpPr>
      <xdr:spPr>
        <a:xfrm>
          <a:off x="12296775" y="1628101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100</xdr:row>
      <xdr:rowOff>39115</xdr:rowOff>
    </xdr:from>
    <xdr:to>
      <xdr:col>67</xdr:col>
      <xdr:colOff>101600</xdr:colOff>
      <xdr:row>100</xdr:row>
      <xdr:rowOff>140715</xdr:rowOff>
    </xdr:to>
    <xdr:sp macro="" textlink="">
      <xdr:nvSpPr>
        <xdr:cNvPr id="810" name="フローチャート: 判断 809">
          <a:extLst>
            <a:ext uri="{FF2B5EF4-FFF2-40B4-BE49-F238E27FC236}">
              <a16:creationId xmlns:a16="http://schemas.microsoft.com/office/drawing/2014/main" id="{17BF7AB3-6EB5-4F57-8F94-2336B477C14F}"/>
            </a:ext>
          </a:extLst>
        </xdr:cNvPr>
        <xdr:cNvSpPr/>
      </xdr:nvSpPr>
      <xdr:spPr>
        <a:xfrm>
          <a:off x="11487150" y="1623161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11" name="テキスト ボックス 810">
          <a:extLst>
            <a:ext uri="{FF2B5EF4-FFF2-40B4-BE49-F238E27FC236}">
              <a16:creationId xmlns:a16="http://schemas.microsoft.com/office/drawing/2014/main" id="{94AA5E51-4AF7-4A68-A97B-9D2BE945D6FF}"/>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12" name="テキスト ボックス 811">
          <a:extLst>
            <a:ext uri="{FF2B5EF4-FFF2-40B4-BE49-F238E27FC236}">
              <a16:creationId xmlns:a16="http://schemas.microsoft.com/office/drawing/2014/main" id="{EBC81B04-436D-430E-BD97-B6FE96329D61}"/>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13" name="テキスト ボックス 812">
          <a:extLst>
            <a:ext uri="{FF2B5EF4-FFF2-40B4-BE49-F238E27FC236}">
              <a16:creationId xmlns:a16="http://schemas.microsoft.com/office/drawing/2014/main" id="{A85E7CBF-E6C0-487E-9760-2A0507F0CB11}"/>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14" name="テキスト ボックス 813">
          <a:extLst>
            <a:ext uri="{FF2B5EF4-FFF2-40B4-BE49-F238E27FC236}">
              <a16:creationId xmlns:a16="http://schemas.microsoft.com/office/drawing/2014/main" id="{1FF1C648-8217-46B1-B4F7-CF3C6E6AC5F1}"/>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15" name="テキスト ボックス 814">
          <a:extLst>
            <a:ext uri="{FF2B5EF4-FFF2-40B4-BE49-F238E27FC236}">
              <a16:creationId xmlns:a16="http://schemas.microsoft.com/office/drawing/2014/main" id="{A3399B50-A69B-4047-B700-470DAC7B9F78}"/>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107</xdr:row>
      <xdr:rowOff>36830</xdr:rowOff>
    </xdr:from>
    <xdr:to>
      <xdr:col>85</xdr:col>
      <xdr:colOff>177800</xdr:colOff>
      <xdr:row>107</xdr:row>
      <xdr:rowOff>138430</xdr:rowOff>
    </xdr:to>
    <xdr:sp macro="" textlink="">
      <xdr:nvSpPr>
        <xdr:cNvPr id="816" name="楕円 815">
          <a:extLst>
            <a:ext uri="{FF2B5EF4-FFF2-40B4-BE49-F238E27FC236}">
              <a16:creationId xmlns:a16="http://schemas.microsoft.com/office/drawing/2014/main" id="{F049E91B-2895-4C65-BB5E-DF0D990D0BDE}"/>
            </a:ext>
          </a:extLst>
        </xdr:cNvPr>
        <xdr:cNvSpPr/>
      </xdr:nvSpPr>
      <xdr:spPr>
        <a:xfrm>
          <a:off x="14649450" y="1736280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106</xdr:row>
      <xdr:rowOff>123207</xdr:rowOff>
    </xdr:from>
    <xdr:ext cx="405111" cy="259045"/>
    <xdr:sp macro="" textlink="">
      <xdr:nvSpPr>
        <xdr:cNvPr id="817" name="【博物館】&#10;有形固定資産減価償却率該当値テキスト">
          <a:extLst>
            <a:ext uri="{FF2B5EF4-FFF2-40B4-BE49-F238E27FC236}">
              <a16:creationId xmlns:a16="http://schemas.microsoft.com/office/drawing/2014/main" id="{38F60713-4144-4DB3-B055-B3AA2A5B1691}"/>
            </a:ext>
          </a:extLst>
        </xdr:cNvPr>
        <xdr:cNvSpPr txBox="1"/>
      </xdr:nvSpPr>
      <xdr:spPr>
        <a:xfrm>
          <a:off x="14744700" y="17290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106</xdr:row>
      <xdr:rowOff>164846</xdr:rowOff>
    </xdr:from>
    <xdr:to>
      <xdr:col>81</xdr:col>
      <xdr:colOff>101600</xdr:colOff>
      <xdr:row>107</xdr:row>
      <xdr:rowOff>94996</xdr:rowOff>
    </xdr:to>
    <xdr:sp macro="" textlink="">
      <xdr:nvSpPr>
        <xdr:cNvPr id="818" name="楕円 817">
          <a:extLst>
            <a:ext uri="{FF2B5EF4-FFF2-40B4-BE49-F238E27FC236}">
              <a16:creationId xmlns:a16="http://schemas.microsoft.com/office/drawing/2014/main" id="{EB4ADF03-DB06-4E1E-ABC9-4AEA6991116C}"/>
            </a:ext>
          </a:extLst>
        </xdr:cNvPr>
        <xdr:cNvSpPr/>
      </xdr:nvSpPr>
      <xdr:spPr>
        <a:xfrm>
          <a:off x="13887450" y="1732572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107</xdr:row>
      <xdr:rowOff>44196</xdr:rowOff>
    </xdr:from>
    <xdr:to>
      <xdr:col>85</xdr:col>
      <xdr:colOff>127000</xdr:colOff>
      <xdr:row>107</xdr:row>
      <xdr:rowOff>87630</xdr:rowOff>
    </xdr:to>
    <xdr:cxnSp macro="">
      <xdr:nvCxnSpPr>
        <xdr:cNvPr id="819" name="直線コネクタ 818">
          <a:extLst>
            <a:ext uri="{FF2B5EF4-FFF2-40B4-BE49-F238E27FC236}">
              <a16:creationId xmlns:a16="http://schemas.microsoft.com/office/drawing/2014/main" id="{42578505-D8C1-40C1-A41C-34955A8E357C}"/>
            </a:ext>
          </a:extLst>
        </xdr:cNvPr>
        <xdr:cNvCxnSpPr/>
      </xdr:nvCxnSpPr>
      <xdr:spPr>
        <a:xfrm>
          <a:off x="13935075" y="17373346"/>
          <a:ext cx="762000" cy="370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106</xdr:row>
      <xdr:rowOff>119126</xdr:rowOff>
    </xdr:from>
    <xdr:to>
      <xdr:col>76</xdr:col>
      <xdr:colOff>165100</xdr:colOff>
      <xdr:row>107</xdr:row>
      <xdr:rowOff>49276</xdr:rowOff>
    </xdr:to>
    <xdr:sp macro="" textlink="">
      <xdr:nvSpPr>
        <xdr:cNvPr id="820" name="楕円 819">
          <a:extLst>
            <a:ext uri="{FF2B5EF4-FFF2-40B4-BE49-F238E27FC236}">
              <a16:creationId xmlns:a16="http://schemas.microsoft.com/office/drawing/2014/main" id="{2CCC74B3-D587-41C0-914F-0D06A87B4E54}"/>
            </a:ext>
          </a:extLst>
        </xdr:cNvPr>
        <xdr:cNvSpPr/>
      </xdr:nvSpPr>
      <xdr:spPr>
        <a:xfrm>
          <a:off x="13096875" y="1728635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106</xdr:row>
      <xdr:rowOff>169926</xdr:rowOff>
    </xdr:from>
    <xdr:to>
      <xdr:col>81</xdr:col>
      <xdr:colOff>50800</xdr:colOff>
      <xdr:row>107</xdr:row>
      <xdr:rowOff>44196</xdr:rowOff>
    </xdr:to>
    <xdr:cxnSp macro="">
      <xdr:nvCxnSpPr>
        <xdr:cNvPr id="821" name="直線コネクタ 820">
          <a:extLst>
            <a:ext uri="{FF2B5EF4-FFF2-40B4-BE49-F238E27FC236}">
              <a16:creationId xmlns:a16="http://schemas.microsoft.com/office/drawing/2014/main" id="{E75E9EF9-1B24-439D-9DEF-CCFC44825F23}"/>
            </a:ext>
          </a:extLst>
        </xdr:cNvPr>
        <xdr:cNvCxnSpPr/>
      </xdr:nvCxnSpPr>
      <xdr:spPr>
        <a:xfrm>
          <a:off x="13144500" y="17324451"/>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106</xdr:row>
      <xdr:rowOff>71120</xdr:rowOff>
    </xdr:from>
    <xdr:to>
      <xdr:col>72</xdr:col>
      <xdr:colOff>38100</xdr:colOff>
      <xdr:row>107</xdr:row>
      <xdr:rowOff>1270</xdr:rowOff>
    </xdr:to>
    <xdr:sp macro="" textlink="">
      <xdr:nvSpPr>
        <xdr:cNvPr id="822" name="楕円 821">
          <a:extLst>
            <a:ext uri="{FF2B5EF4-FFF2-40B4-BE49-F238E27FC236}">
              <a16:creationId xmlns:a16="http://schemas.microsoft.com/office/drawing/2014/main" id="{0D96199C-CA50-48F2-B1B1-CF62E1F4CF4B}"/>
            </a:ext>
          </a:extLst>
        </xdr:cNvPr>
        <xdr:cNvSpPr/>
      </xdr:nvSpPr>
      <xdr:spPr>
        <a:xfrm>
          <a:off x="12296775" y="172319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106</xdr:row>
      <xdr:rowOff>121920</xdr:rowOff>
    </xdr:from>
    <xdr:to>
      <xdr:col>76</xdr:col>
      <xdr:colOff>114300</xdr:colOff>
      <xdr:row>106</xdr:row>
      <xdr:rowOff>169926</xdr:rowOff>
    </xdr:to>
    <xdr:cxnSp macro="">
      <xdr:nvCxnSpPr>
        <xdr:cNvPr id="823" name="直線コネクタ 822">
          <a:extLst>
            <a:ext uri="{FF2B5EF4-FFF2-40B4-BE49-F238E27FC236}">
              <a16:creationId xmlns:a16="http://schemas.microsoft.com/office/drawing/2014/main" id="{41B809AC-D5F9-4F87-B96A-35D99CE2760F}"/>
            </a:ext>
          </a:extLst>
        </xdr:cNvPr>
        <xdr:cNvCxnSpPr/>
      </xdr:nvCxnSpPr>
      <xdr:spPr>
        <a:xfrm>
          <a:off x="12344400" y="17289145"/>
          <a:ext cx="800100" cy="35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106</xdr:row>
      <xdr:rowOff>23113</xdr:rowOff>
    </xdr:from>
    <xdr:to>
      <xdr:col>67</xdr:col>
      <xdr:colOff>101600</xdr:colOff>
      <xdr:row>106</xdr:row>
      <xdr:rowOff>124713</xdr:rowOff>
    </xdr:to>
    <xdr:sp macro="" textlink="">
      <xdr:nvSpPr>
        <xdr:cNvPr id="824" name="楕円 823">
          <a:extLst>
            <a:ext uri="{FF2B5EF4-FFF2-40B4-BE49-F238E27FC236}">
              <a16:creationId xmlns:a16="http://schemas.microsoft.com/office/drawing/2014/main" id="{9426C1F6-E58A-492B-8AE8-87626374A10D}"/>
            </a:ext>
          </a:extLst>
        </xdr:cNvPr>
        <xdr:cNvSpPr/>
      </xdr:nvSpPr>
      <xdr:spPr>
        <a:xfrm>
          <a:off x="11487150" y="1719033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106</xdr:row>
      <xdr:rowOff>73913</xdr:rowOff>
    </xdr:from>
    <xdr:to>
      <xdr:col>71</xdr:col>
      <xdr:colOff>177800</xdr:colOff>
      <xdr:row>106</xdr:row>
      <xdr:rowOff>121920</xdr:rowOff>
    </xdr:to>
    <xdr:cxnSp macro="">
      <xdr:nvCxnSpPr>
        <xdr:cNvPr id="825" name="直線コネクタ 824">
          <a:extLst>
            <a:ext uri="{FF2B5EF4-FFF2-40B4-BE49-F238E27FC236}">
              <a16:creationId xmlns:a16="http://schemas.microsoft.com/office/drawing/2014/main" id="{19A4D747-5384-44BD-8BD8-84A63896830C}"/>
            </a:ext>
          </a:extLst>
        </xdr:cNvPr>
        <xdr:cNvCxnSpPr/>
      </xdr:nvCxnSpPr>
      <xdr:spPr>
        <a:xfrm>
          <a:off x="11534775" y="17237963"/>
          <a:ext cx="809625" cy="511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99</xdr:row>
      <xdr:rowOff>120666</xdr:rowOff>
    </xdr:from>
    <xdr:ext cx="405111" cy="259045"/>
    <xdr:sp macro="" textlink="">
      <xdr:nvSpPr>
        <xdr:cNvPr id="826" name="n_1aveValue【博物館】&#10;有形固定資産減価償却率">
          <a:extLst>
            <a:ext uri="{FF2B5EF4-FFF2-40B4-BE49-F238E27FC236}">
              <a16:creationId xmlns:a16="http://schemas.microsoft.com/office/drawing/2014/main" id="{F08E7531-60F2-4A7B-9093-BDDF05C2D4F4}"/>
            </a:ext>
          </a:extLst>
        </xdr:cNvPr>
        <xdr:cNvSpPr txBox="1"/>
      </xdr:nvSpPr>
      <xdr:spPr>
        <a:xfrm>
          <a:off x="13745219" y="161544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99</xdr:row>
      <xdr:rowOff>88664</xdr:rowOff>
    </xdr:from>
    <xdr:ext cx="405111" cy="259045"/>
    <xdr:sp macro="" textlink="">
      <xdr:nvSpPr>
        <xdr:cNvPr id="827" name="n_2aveValue【博物館】&#10;有形固定資産減価償却率">
          <a:extLst>
            <a:ext uri="{FF2B5EF4-FFF2-40B4-BE49-F238E27FC236}">
              <a16:creationId xmlns:a16="http://schemas.microsoft.com/office/drawing/2014/main" id="{744FD21C-A0C1-4469-BF70-64D71DFEF992}"/>
            </a:ext>
          </a:extLst>
        </xdr:cNvPr>
        <xdr:cNvSpPr txBox="1"/>
      </xdr:nvSpPr>
      <xdr:spPr>
        <a:xfrm>
          <a:off x="12964169" y="161160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99</xdr:row>
      <xdr:rowOff>38371</xdr:rowOff>
    </xdr:from>
    <xdr:ext cx="405111" cy="259045"/>
    <xdr:sp macro="" textlink="">
      <xdr:nvSpPr>
        <xdr:cNvPr id="828" name="n_3aveValue【博物館】&#10;有形固定資産減価償却率">
          <a:extLst>
            <a:ext uri="{FF2B5EF4-FFF2-40B4-BE49-F238E27FC236}">
              <a16:creationId xmlns:a16="http://schemas.microsoft.com/office/drawing/2014/main" id="{57C3AB31-3F5C-4B8D-AE0E-0B48482417E8}"/>
            </a:ext>
          </a:extLst>
        </xdr:cNvPr>
        <xdr:cNvSpPr txBox="1"/>
      </xdr:nvSpPr>
      <xdr:spPr>
        <a:xfrm>
          <a:off x="12164069" y="160689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98</xdr:row>
      <xdr:rowOff>157242</xdr:rowOff>
    </xdr:from>
    <xdr:ext cx="405111" cy="259045"/>
    <xdr:sp macro="" textlink="">
      <xdr:nvSpPr>
        <xdr:cNvPr id="829" name="n_4aveValue【博物館】&#10;有形固定資産減価償却率">
          <a:extLst>
            <a:ext uri="{FF2B5EF4-FFF2-40B4-BE49-F238E27FC236}">
              <a16:creationId xmlns:a16="http://schemas.microsoft.com/office/drawing/2014/main" id="{E9CC512E-E5F3-48EC-AB45-FCD8FB7978F5}"/>
            </a:ext>
          </a:extLst>
        </xdr:cNvPr>
        <xdr:cNvSpPr txBox="1"/>
      </xdr:nvSpPr>
      <xdr:spPr>
        <a:xfrm>
          <a:off x="11354444" y="160290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107</xdr:row>
      <xdr:rowOff>86123</xdr:rowOff>
    </xdr:from>
    <xdr:ext cx="405111" cy="259045"/>
    <xdr:sp macro="" textlink="">
      <xdr:nvSpPr>
        <xdr:cNvPr id="830" name="n_1mainValue【博物館】&#10;有形固定資産減価償却率">
          <a:extLst>
            <a:ext uri="{FF2B5EF4-FFF2-40B4-BE49-F238E27FC236}">
              <a16:creationId xmlns:a16="http://schemas.microsoft.com/office/drawing/2014/main" id="{ED81CB6A-535E-4BF8-A7A5-D6AE44A2CD87}"/>
            </a:ext>
          </a:extLst>
        </xdr:cNvPr>
        <xdr:cNvSpPr txBox="1"/>
      </xdr:nvSpPr>
      <xdr:spPr>
        <a:xfrm>
          <a:off x="13745219" y="174089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107</xdr:row>
      <xdr:rowOff>40403</xdr:rowOff>
    </xdr:from>
    <xdr:ext cx="405111" cy="259045"/>
    <xdr:sp macro="" textlink="">
      <xdr:nvSpPr>
        <xdr:cNvPr id="831" name="n_2mainValue【博物館】&#10;有形固定資産減価償却率">
          <a:extLst>
            <a:ext uri="{FF2B5EF4-FFF2-40B4-BE49-F238E27FC236}">
              <a16:creationId xmlns:a16="http://schemas.microsoft.com/office/drawing/2014/main" id="{34F376F5-3886-4111-81DA-4F717E513457}"/>
            </a:ext>
          </a:extLst>
        </xdr:cNvPr>
        <xdr:cNvSpPr txBox="1"/>
      </xdr:nvSpPr>
      <xdr:spPr>
        <a:xfrm>
          <a:off x="12964169" y="173663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163847</xdr:rowOff>
    </xdr:from>
    <xdr:ext cx="405111" cy="259045"/>
    <xdr:sp macro="" textlink="">
      <xdr:nvSpPr>
        <xdr:cNvPr id="832" name="n_3mainValue【博物館】&#10;有形固定資産減価償却率">
          <a:extLst>
            <a:ext uri="{FF2B5EF4-FFF2-40B4-BE49-F238E27FC236}">
              <a16:creationId xmlns:a16="http://schemas.microsoft.com/office/drawing/2014/main" id="{04411257-5416-4667-9EE6-03CEE9096960}"/>
            </a:ext>
          </a:extLst>
        </xdr:cNvPr>
        <xdr:cNvSpPr txBox="1"/>
      </xdr:nvSpPr>
      <xdr:spPr>
        <a:xfrm>
          <a:off x="12164069" y="173247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115840</xdr:rowOff>
    </xdr:from>
    <xdr:ext cx="405111" cy="259045"/>
    <xdr:sp macro="" textlink="">
      <xdr:nvSpPr>
        <xdr:cNvPr id="833" name="n_4mainValue【博物館】&#10;有形固定資産減価償却率">
          <a:extLst>
            <a:ext uri="{FF2B5EF4-FFF2-40B4-BE49-F238E27FC236}">
              <a16:creationId xmlns:a16="http://schemas.microsoft.com/office/drawing/2014/main" id="{4D8E95EB-69AF-4D77-B00F-E63051883851}"/>
            </a:ext>
          </a:extLst>
        </xdr:cNvPr>
        <xdr:cNvSpPr txBox="1"/>
      </xdr:nvSpPr>
      <xdr:spPr>
        <a:xfrm>
          <a:off x="11354444" y="172798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34" name="正方形/長方形 833">
          <a:extLst>
            <a:ext uri="{FF2B5EF4-FFF2-40B4-BE49-F238E27FC236}">
              <a16:creationId xmlns:a16="http://schemas.microsoft.com/office/drawing/2014/main" id="{9A419CE3-73B1-4223-AE37-C7C038B73733}"/>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35" name="正方形/長方形 834">
          <a:extLst>
            <a:ext uri="{FF2B5EF4-FFF2-40B4-BE49-F238E27FC236}">
              <a16:creationId xmlns:a16="http://schemas.microsoft.com/office/drawing/2014/main" id="{43FF1FB9-4EFB-4CDA-A4AE-7923B93FF7ED}"/>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36" name="正方形/長方形 835">
          <a:extLst>
            <a:ext uri="{FF2B5EF4-FFF2-40B4-BE49-F238E27FC236}">
              <a16:creationId xmlns:a16="http://schemas.microsoft.com/office/drawing/2014/main" id="{80526F6B-F76A-4376-995C-F8EB3F28FF80}"/>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37" name="正方形/長方形 836">
          <a:extLst>
            <a:ext uri="{FF2B5EF4-FFF2-40B4-BE49-F238E27FC236}">
              <a16:creationId xmlns:a16="http://schemas.microsoft.com/office/drawing/2014/main" id="{20903D38-334A-4B1B-9164-DFDDED2BC04E}"/>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38" name="正方形/長方形 837">
          <a:extLst>
            <a:ext uri="{FF2B5EF4-FFF2-40B4-BE49-F238E27FC236}">
              <a16:creationId xmlns:a16="http://schemas.microsoft.com/office/drawing/2014/main" id="{4FFF10FB-3ACF-4673-9C50-DB9DD139F1B7}"/>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39" name="正方形/長方形 838">
          <a:extLst>
            <a:ext uri="{FF2B5EF4-FFF2-40B4-BE49-F238E27FC236}">
              <a16:creationId xmlns:a16="http://schemas.microsoft.com/office/drawing/2014/main" id="{464B971E-FA5E-44CC-AAAD-95D489F43250}"/>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40" name="テキスト ボックス 839">
          <a:extLst>
            <a:ext uri="{FF2B5EF4-FFF2-40B4-BE49-F238E27FC236}">
              <a16:creationId xmlns:a16="http://schemas.microsoft.com/office/drawing/2014/main" id="{9EED5DF4-B8C1-4ACF-A425-74206E30E975}"/>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41" name="直線コネクタ 840">
          <a:extLst>
            <a:ext uri="{FF2B5EF4-FFF2-40B4-BE49-F238E27FC236}">
              <a16:creationId xmlns:a16="http://schemas.microsoft.com/office/drawing/2014/main" id="{75A48FCE-19A3-4AEC-8C48-0427FF598379}"/>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42" name="テキスト ボックス 841">
          <a:extLst>
            <a:ext uri="{FF2B5EF4-FFF2-40B4-BE49-F238E27FC236}">
              <a16:creationId xmlns:a16="http://schemas.microsoft.com/office/drawing/2014/main" id="{2072F3E4-1CD4-4DD1-97B8-321E5B4E6F9D}"/>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108</xdr:row>
      <xdr:rowOff>76200</xdr:rowOff>
    </xdr:from>
    <xdr:to>
      <xdr:col>120</xdr:col>
      <xdr:colOff>114300</xdr:colOff>
      <xdr:row>108</xdr:row>
      <xdr:rowOff>76200</xdr:rowOff>
    </xdr:to>
    <xdr:cxnSp macro="">
      <xdr:nvCxnSpPr>
        <xdr:cNvPr id="843" name="直線コネクタ 842">
          <a:extLst>
            <a:ext uri="{FF2B5EF4-FFF2-40B4-BE49-F238E27FC236}">
              <a16:creationId xmlns:a16="http://schemas.microsoft.com/office/drawing/2014/main" id="{70782670-858C-414B-9238-9220252192AE}"/>
            </a:ext>
          </a:extLst>
        </xdr:cNvPr>
        <xdr:cNvCxnSpPr/>
      </xdr:nvCxnSpPr>
      <xdr:spPr>
        <a:xfrm>
          <a:off x="164592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844" name="テキスト ボックス 843">
          <a:extLst>
            <a:ext uri="{FF2B5EF4-FFF2-40B4-BE49-F238E27FC236}">
              <a16:creationId xmlns:a16="http://schemas.microsoft.com/office/drawing/2014/main" id="{881389FA-6889-4105-85AD-44E1C2047E5D}"/>
            </a:ext>
          </a:extLst>
        </xdr:cNvPr>
        <xdr:cNvSpPr txBox="1"/>
      </xdr:nvSpPr>
      <xdr:spPr>
        <a:xfrm>
          <a:off x="160523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845" name="直線コネクタ 844">
          <a:extLst>
            <a:ext uri="{FF2B5EF4-FFF2-40B4-BE49-F238E27FC236}">
              <a16:creationId xmlns:a16="http://schemas.microsoft.com/office/drawing/2014/main" id="{8CDBA4B1-C4FB-48E3-9A5E-80E83C1B7F66}"/>
            </a:ext>
          </a:extLst>
        </xdr:cNvPr>
        <xdr:cNvCxnSpPr/>
      </xdr:nvCxnSpPr>
      <xdr:spPr>
        <a:xfrm>
          <a:off x="164592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846" name="テキスト ボックス 845">
          <a:extLst>
            <a:ext uri="{FF2B5EF4-FFF2-40B4-BE49-F238E27FC236}">
              <a16:creationId xmlns:a16="http://schemas.microsoft.com/office/drawing/2014/main" id="{737D14B9-E06F-47E9-8334-91C5AB60D48F}"/>
            </a:ext>
          </a:extLst>
        </xdr:cNvPr>
        <xdr:cNvSpPr txBox="1"/>
      </xdr:nvSpPr>
      <xdr:spPr>
        <a:xfrm>
          <a:off x="16052346" y="169996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847" name="直線コネクタ 846">
          <a:extLst>
            <a:ext uri="{FF2B5EF4-FFF2-40B4-BE49-F238E27FC236}">
              <a16:creationId xmlns:a16="http://schemas.microsoft.com/office/drawing/2014/main" id="{4127FD2E-1AF0-474B-849A-51D930D149C2}"/>
            </a:ext>
          </a:extLst>
        </xdr:cNvPr>
        <xdr:cNvCxnSpPr/>
      </xdr:nvCxnSpPr>
      <xdr:spPr>
        <a:xfrm>
          <a:off x="164592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848" name="テキスト ボックス 847">
          <a:extLst>
            <a:ext uri="{FF2B5EF4-FFF2-40B4-BE49-F238E27FC236}">
              <a16:creationId xmlns:a16="http://schemas.microsoft.com/office/drawing/2014/main" id="{41F34C16-D265-4DC4-90BF-2A4EF1911C05}"/>
            </a:ext>
          </a:extLst>
        </xdr:cNvPr>
        <xdr:cNvSpPr txBox="1"/>
      </xdr:nvSpPr>
      <xdr:spPr>
        <a:xfrm>
          <a:off x="16052346" y="165614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849" name="直線コネクタ 848">
          <a:extLst>
            <a:ext uri="{FF2B5EF4-FFF2-40B4-BE49-F238E27FC236}">
              <a16:creationId xmlns:a16="http://schemas.microsoft.com/office/drawing/2014/main" id="{40B6B746-8283-4034-99D8-A59DAE424029}"/>
            </a:ext>
          </a:extLst>
        </xdr:cNvPr>
        <xdr:cNvCxnSpPr/>
      </xdr:nvCxnSpPr>
      <xdr:spPr>
        <a:xfrm>
          <a:off x="164592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850" name="テキスト ボックス 849">
          <a:extLst>
            <a:ext uri="{FF2B5EF4-FFF2-40B4-BE49-F238E27FC236}">
              <a16:creationId xmlns:a16="http://schemas.microsoft.com/office/drawing/2014/main" id="{AD8BD796-D5C6-4940-840C-855733A90096}"/>
            </a:ext>
          </a:extLst>
        </xdr:cNvPr>
        <xdr:cNvSpPr txBox="1"/>
      </xdr:nvSpPr>
      <xdr:spPr>
        <a:xfrm>
          <a:off x="16052346" y="161328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51" name="直線コネクタ 850">
          <a:extLst>
            <a:ext uri="{FF2B5EF4-FFF2-40B4-BE49-F238E27FC236}">
              <a16:creationId xmlns:a16="http://schemas.microsoft.com/office/drawing/2014/main" id="{AE882AC5-205F-4BAE-928C-435357F0F240}"/>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52" name="テキスト ボックス 851">
          <a:extLst>
            <a:ext uri="{FF2B5EF4-FFF2-40B4-BE49-F238E27FC236}">
              <a16:creationId xmlns:a16="http://schemas.microsoft.com/office/drawing/2014/main" id="{0A3BA017-E318-4591-A16F-F223F062FFEB}"/>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53" name="【博物館】&#10;一人当たり面積グラフ枠">
          <a:extLst>
            <a:ext uri="{FF2B5EF4-FFF2-40B4-BE49-F238E27FC236}">
              <a16:creationId xmlns:a16="http://schemas.microsoft.com/office/drawing/2014/main" id="{DB2F9992-7FBF-46E2-851E-3DE5C8CE41C4}"/>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101</xdr:row>
      <xdr:rowOff>133350</xdr:rowOff>
    </xdr:from>
    <xdr:to>
      <xdr:col>116</xdr:col>
      <xdr:colOff>62864</xdr:colOff>
      <xdr:row>105</xdr:row>
      <xdr:rowOff>133350</xdr:rowOff>
    </xdr:to>
    <xdr:cxnSp macro="">
      <xdr:nvCxnSpPr>
        <xdr:cNvPr id="854" name="直線コネクタ 853">
          <a:extLst>
            <a:ext uri="{FF2B5EF4-FFF2-40B4-BE49-F238E27FC236}">
              <a16:creationId xmlns:a16="http://schemas.microsoft.com/office/drawing/2014/main" id="{713EB99B-6574-442C-9087-75C58F8B59B1}"/>
            </a:ext>
          </a:extLst>
        </xdr:cNvPr>
        <xdr:cNvCxnSpPr/>
      </xdr:nvCxnSpPr>
      <xdr:spPr>
        <a:xfrm flipV="1">
          <a:off x="19952970" y="16487775"/>
          <a:ext cx="1269" cy="647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137177</xdr:rowOff>
    </xdr:from>
    <xdr:ext cx="469744" cy="259045"/>
    <xdr:sp macro="" textlink="">
      <xdr:nvSpPr>
        <xdr:cNvPr id="855" name="【博物館】&#10;一人当たり面積最小値テキスト">
          <a:extLst>
            <a:ext uri="{FF2B5EF4-FFF2-40B4-BE49-F238E27FC236}">
              <a16:creationId xmlns:a16="http://schemas.microsoft.com/office/drawing/2014/main" id="{B0F46422-EFCC-4623-A665-1DC7867E2FCC}"/>
            </a:ext>
          </a:extLst>
        </xdr:cNvPr>
        <xdr:cNvSpPr txBox="1"/>
      </xdr:nvSpPr>
      <xdr:spPr>
        <a:xfrm>
          <a:off x="20002500" y="1714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105</xdr:row>
      <xdr:rowOff>133350</xdr:rowOff>
    </xdr:from>
    <xdr:to>
      <xdr:col>116</xdr:col>
      <xdr:colOff>152400</xdr:colOff>
      <xdr:row>105</xdr:row>
      <xdr:rowOff>133350</xdr:rowOff>
    </xdr:to>
    <xdr:cxnSp macro="">
      <xdr:nvCxnSpPr>
        <xdr:cNvPr id="856" name="直線コネクタ 855">
          <a:extLst>
            <a:ext uri="{FF2B5EF4-FFF2-40B4-BE49-F238E27FC236}">
              <a16:creationId xmlns:a16="http://schemas.microsoft.com/office/drawing/2014/main" id="{A4115FD8-DDD3-42FA-A89B-13DE8D3E347B}"/>
            </a:ext>
          </a:extLst>
        </xdr:cNvPr>
        <xdr:cNvCxnSpPr/>
      </xdr:nvCxnSpPr>
      <xdr:spPr>
        <a:xfrm>
          <a:off x="19878675" y="171354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100</xdr:row>
      <xdr:rowOff>80027</xdr:rowOff>
    </xdr:from>
    <xdr:ext cx="469744" cy="259045"/>
    <xdr:sp macro="" textlink="">
      <xdr:nvSpPr>
        <xdr:cNvPr id="857" name="【博物館】&#10;一人当たり面積最大値テキスト">
          <a:extLst>
            <a:ext uri="{FF2B5EF4-FFF2-40B4-BE49-F238E27FC236}">
              <a16:creationId xmlns:a16="http://schemas.microsoft.com/office/drawing/2014/main" id="{32D67869-3B4B-472E-90CE-BC4B64809F95}"/>
            </a:ext>
          </a:extLst>
        </xdr:cNvPr>
        <xdr:cNvSpPr txBox="1"/>
      </xdr:nvSpPr>
      <xdr:spPr>
        <a:xfrm>
          <a:off x="20002500" y="1627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101</xdr:row>
      <xdr:rowOff>133350</xdr:rowOff>
    </xdr:from>
    <xdr:to>
      <xdr:col>116</xdr:col>
      <xdr:colOff>152400</xdr:colOff>
      <xdr:row>101</xdr:row>
      <xdr:rowOff>133350</xdr:rowOff>
    </xdr:to>
    <xdr:cxnSp macro="">
      <xdr:nvCxnSpPr>
        <xdr:cNvPr id="858" name="直線コネクタ 857">
          <a:extLst>
            <a:ext uri="{FF2B5EF4-FFF2-40B4-BE49-F238E27FC236}">
              <a16:creationId xmlns:a16="http://schemas.microsoft.com/office/drawing/2014/main" id="{89414A1B-2999-4A89-88EE-CA2EC4A30027}"/>
            </a:ext>
          </a:extLst>
        </xdr:cNvPr>
        <xdr:cNvCxnSpPr/>
      </xdr:nvCxnSpPr>
      <xdr:spPr>
        <a:xfrm>
          <a:off x="19878675" y="164877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102</xdr:row>
      <xdr:rowOff>82566</xdr:rowOff>
    </xdr:from>
    <xdr:ext cx="469744" cy="259045"/>
    <xdr:sp macro="" textlink="">
      <xdr:nvSpPr>
        <xdr:cNvPr id="859" name="【博物館】&#10;一人当たり面積平均値テキスト">
          <a:extLst>
            <a:ext uri="{FF2B5EF4-FFF2-40B4-BE49-F238E27FC236}">
              <a16:creationId xmlns:a16="http://schemas.microsoft.com/office/drawing/2014/main" id="{5536D4E6-4103-445D-9333-85D18C9F8C51}"/>
            </a:ext>
          </a:extLst>
        </xdr:cNvPr>
        <xdr:cNvSpPr txBox="1"/>
      </xdr:nvSpPr>
      <xdr:spPr>
        <a:xfrm>
          <a:off x="20002500" y="1660209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103</xdr:row>
      <xdr:rowOff>59689</xdr:rowOff>
    </xdr:from>
    <xdr:to>
      <xdr:col>116</xdr:col>
      <xdr:colOff>114300</xdr:colOff>
      <xdr:row>103</xdr:row>
      <xdr:rowOff>161289</xdr:rowOff>
    </xdr:to>
    <xdr:sp macro="" textlink="">
      <xdr:nvSpPr>
        <xdr:cNvPr id="860" name="フローチャート: 判断 859">
          <a:extLst>
            <a:ext uri="{FF2B5EF4-FFF2-40B4-BE49-F238E27FC236}">
              <a16:creationId xmlns:a16="http://schemas.microsoft.com/office/drawing/2014/main" id="{BEE320F6-0841-4F5B-AC30-176988A98C2D}"/>
            </a:ext>
          </a:extLst>
        </xdr:cNvPr>
        <xdr:cNvSpPr/>
      </xdr:nvSpPr>
      <xdr:spPr>
        <a:xfrm>
          <a:off x="19897725" y="1673796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103</xdr:row>
      <xdr:rowOff>59689</xdr:rowOff>
    </xdr:from>
    <xdr:to>
      <xdr:col>112</xdr:col>
      <xdr:colOff>38100</xdr:colOff>
      <xdr:row>103</xdr:row>
      <xdr:rowOff>161289</xdr:rowOff>
    </xdr:to>
    <xdr:sp macro="" textlink="">
      <xdr:nvSpPr>
        <xdr:cNvPr id="861" name="フローチャート: 判断 860">
          <a:extLst>
            <a:ext uri="{FF2B5EF4-FFF2-40B4-BE49-F238E27FC236}">
              <a16:creationId xmlns:a16="http://schemas.microsoft.com/office/drawing/2014/main" id="{29DF1143-DAB1-405B-8C70-ADF9F4DF8EB3}"/>
            </a:ext>
          </a:extLst>
        </xdr:cNvPr>
        <xdr:cNvSpPr/>
      </xdr:nvSpPr>
      <xdr:spPr>
        <a:xfrm>
          <a:off x="19154775" y="167379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103</xdr:row>
      <xdr:rowOff>59689</xdr:rowOff>
    </xdr:from>
    <xdr:to>
      <xdr:col>107</xdr:col>
      <xdr:colOff>101600</xdr:colOff>
      <xdr:row>103</xdr:row>
      <xdr:rowOff>161289</xdr:rowOff>
    </xdr:to>
    <xdr:sp macro="" textlink="">
      <xdr:nvSpPr>
        <xdr:cNvPr id="862" name="フローチャート: 判断 861">
          <a:extLst>
            <a:ext uri="{FF2B5EF4-FFF2-40B4-BE49-F238E27FC236}">
              <a16:creationId xmlns:a16="http://schemas.microsoft.com/office/drawing/2014/main" id="{757D9648-7EE2-47CE-97D1-E0CB069B7BC5}"/>
            </a:ext>
          </a:extLst>
        </xdr:cNvPr>
        <xdr:cNvSpPr/>
      </xdr:nvSpPr>
      <xdr:spPr>
        <a:xfrm>
          <a:off x="18345150" y="1673796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103</xdr:row>
      <xdr:rowOff>105411</xdr:rowOff>
    </xdr:from>
    <xdr:to>
      <xdr:col>102</xdr:col>
      <xdr:colOff>165100</xdr:colOff>
      <xdr:row>104</xdr:row>
      <xdr:rowOff>35561</xdr:rowOff>
    </xdr:to>
    <xdr:sp macro="" textlink="">
      <xdr:nvSpPr>
        <xdr:cNvPr id="863" name="フローチャート: 判断 862">
          <a:extLst>
            <a:ext uri="{FF2B5EF4-FFF2-40B4-BE49-F238E27FC236}">
              <a16:creationId xmlns:a16="http://schemas.microsoft.com/office/drawing/2014/main" id="{A8F4790B-556D-4A87-B4B1-E269E3138B4A}"/>
            </a:ext>
          </a:extLst>
        </xdr:cNvPr>
        <xdr:cNvSpPr/>
      </xdr:nvSpPr>
      <xdr:spPr>
        <a:xfrm>
          <a:off x="17554575" y="167805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107</xdr:row>
      <xdr:rowOff>59689</xdr:rowOff>
    </xdr:from>
    <xdr:to>
      <xdr:col>98</xdr:col>
      <xdr:colOff>38100</xdr:colOff>
      <xdr:row>107</xdr:row>
      <xdr:rowOff>161289</xdr:rowOff>
    </xdr:to>
    <xdr:sp macro="" textlink="">
      <xdr:nvSpPr>
        <xdr:cNvPr id="864" name="フローチャート: 判断 863">
          <a:extLst>
            <a:ext uri="{FF2B5EF4-FFF2-40B4-BE49-F238E27FC236}">
              <a16:creationId xmlns:a16="http://schemas.microsoft.com/office/drawing/2014/main" id="{CA03F347-83FF-4129-92D2-F510CCFF55DB}"/>
            </a:ext>
          </a:extLst>
        </xdr:cNvPr>
        <xdr:cNvSpPr/>
      </xdr:nvSpPr>
      <xdr:spPr>
        <a:xfrm>
          <a:off x="16754475" y="173856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65" name="テキスト ボックス 864">
          <a:extLst>
            <a:ext uri="{FF2B5EF4-FFF2-40B4-BE49-F238E27FC236}">
              <a16:creationId xmlns:a16="http://schemas.microsoft.com/office/drawing/2014/main" id="{A2822066-346E-414B-907A-8CF23F7E63E1}"/>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66" name="テキスト ボックス 865">
          <a:extLst>
            <a:ext uri="{FF2B5EF4-FFF2-40B4-BE49-F238E27FC236}">
              <a16:creationId xmlns:a16="http://schemas.microsoft.com/office/drawing/2014/main" id="{646FD5C1-B912-4C71-B878-EA57350A3E86}"/>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67" name="テキスト ボックス 866">
          <a:extLst>
            <a:ext uri="{FF2B5EF4-FFF2-40B4-BE49-F238E27FC236}">
              <a16:creationId xmlns:a16="http://schemas.microsoft.com/office/drawing/2014/main" id="{A27E09DF-3101-4263-931F-E64CA106B53F}"/>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68" name="テキスト ボックス 867">
          <a:extLst>
            <a:ext uri="{FF2B5EF4-FFF2-40B4-BE49-F238E27FC236}">
              <a16:creationId xmlns:a16="http://schemas.microsoft.com/office/drawing/2014/main" id="{858F9F17-7231-4785-A90C-DA84AEF60432}"/>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69" name="テキスト ボックス 868">
          <a:extLst>
            <a:ext uri="{FF2B5EF4-FFF2-40B4-BE49-F238E27FC236}">
              <a16:creationId xmlns:a16="http://schemas.microsoft.com/office/drawing/2014/main" id="{593B81AC-0F47-4DD9-86E0-3EE4AB5AA4A5}"/>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82550</xdr:rowOff>
    </xdr:from>
    <xdr:to>
      <xdr:col>116</xdr:col>
      <xdr:colOff>114300</xdr:colOff>
      <xdr:row>106</xdr:row>
      <xdr:rowOff>12700</xdr:rowOff>
    </xdr:to>
    <xdr:sp macro="" textlink="">
      <xdr:nvSpPr>
        <xdr:cNvPr id="870" name="楕円 869">
          <a:extLst>
            <a:ext uri="{FF2B5EF4-FFF2-40B4-BE49-F238E27FC236}">
              <a16:creationId xmlns:a16="http://schemas.microsoft.com/office/drawing/2014/main" id="{7680520D-677D-4C91-A035-41C3746A0390}"/>
            </a:ext>
          </a:extLst>
        </xdr:cNvPr>
        <xdr:cNvSpPr/>
      </xdr:nvSpPr>
      <xdr:spPr>
        <a:xfrm>
          <a:off x="19897725" y="170878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104</xdr:row>
      <xdr:rowOff>168927</xdr:rowOff>
    </xdr:from>
    <xdr:ext cx="469744" cy="259045"/>
    <xdr:sp macro="" textlink="">
      <xdr:nvSpPr>
        <xdr:cNvPr id="871" name="【博物館】&#10;一人当たり面積該当値テキスト">
          <a:extLst>
            <a:ext uri="{FF2B5EF4-FFF2-40B4-BE49-F238E27FC236}">
              <a16:creationId xmlns:a16="http://schemas.microsoft.com/office/drawing/2014/main" id="{11F55862-628A-41C1-A91A-AC9321F26492}"/>
            </a:ext>
          </a:extLst>
        </xdr:cNvPr>
        <xdr:cNvSpPr txBox="1"/>
      </xdr:nvSpPr>
      <xdr:spPr>
        <a:xfrm>
          <a:off x="20002500" y="16999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105</xdr:row>
      <xdr:rowOff>128270</xdr:rowOff>
    </xdr:from>
    <xdr:to>
      <xdr:col>112</xdr:col>
      <xdr:colOff>38100</xdr:colOff>
      <xdr:row>106</xdr:row>
      <xdr:rowOff>58420</xdr:rowOff>
    </xdr:to>
    <xdr:sp macro="" textlink="">
      <xdr:nvSpPr>
        <xdr:cNvPr id="872" name="楕円 871">
          <a:extLst>
            <a:ext uri="{FF2B5EF4-FFF2-40B4-BE49-F238E27FC236}">
              <a16:creationId xmlns:a16="http://schemas.microsoft.com/office/drawing/2014/main" id="{DB1D22D7-170F-422F-8DC7-6BF48992A547}"/>
            </a:ext>
          </a:extLst>
        </xdr:cNvPr>
        <xdr:cNvSpPr/>
      </xdr:nvSpPr>
      <xdr:spPr>
        <a:xfrm>
          <a:off x="19154775" y="171272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105</xdr:row>
      <xdr:rowOff>133350</xdr:rowOff>
    </xdr:from>
    <xdr:to>
      <xdr:col>116</xdr:col>
      <xdr:colOff>63500</xdr:colOff>
      <xdr:row>106</xdr:row>
      <xdr:rowOff>7620</xdr:rowOff>
    </xdr:to>
    <xdr:cxnSp macro="">
      <xdr:nvCxnSpPr>
        <xdr:cNvPr id="873" name="直線コネクタ 872">
          <a:extLst>
            <a:ext uri="{FF2B5EF4-FFF2-40B4-BE49-F238E27FC236}">
              <a16:creationId xmlns:a16="http://schemas.microsoft.com/office/drawing/2014/main" id="{1C1E90B6-B4C3-4EF2-93CE-8EB38042FFC8}"/>
            </a:ext>
          </a:extLst>
        </xdr:cNvPr>
        <xdr:cNvCxnSpPr/>
      </xdr:nvCxnSpPr>
      <xdr:spPr>
        <a:xfrm flipV="1">
          <a:off x="19202400" y="17135475"/>
          <a:ext cx="7524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105</xdr:row>
      <xdr:rowOff>128270</xdr:rowOff>
    </xdr:from>
    <xdr:to>
      <xdr:col>107</xdr:col>
      <xdr:colOff>101600</xdr:colOff>
      <xdr:row>106</xdr:row>
      <xdr:rowOff>58420</xdr:rowOff>
    </xdr:to>
    <xdr:sp macro="" textlink="">
      <xdr:nvSpPr>
        <xdr:cNvPr id="874" name="楕円 873">
          <a:extLst>
            <a:ext uri="{FF2B5EF4-FFF2-40B4-BE49-F238E27FC236}">
              <a16:creationId xmlns:a16="http://schemas.microsoft.com/office/drawing/2014/main" id="{95C3CEA7-99D0-4584-A6E4-E8E2FA6A6668}"/>
            </a:ext>
          </a:extLst>
        </xdr:cNvPr>
        <xdr:cNvSpPr/>
      </xdr:nvSpPr>
      <xdr:spPr>
        <a:xfrm>
          <a:off x="18345150" y="1712722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7620</xdr:rowOff>
    </xdr:from>
    <xdr:to>
      <xdr:col>111</xdr:col>
      <xdr:colOff>177800</xdr:colOff>
      <xdr:row>106</xdr:row>
      <xdr:rowOff>7620</xdr:rowOff>
    </xdr:to>
    <xdr:cxnSp macro="">
      <xdr:nvCxnSpPr>
        <xdr:cNvPr id="875" name="直線コネクタ 874">
          <a:extLst>
            <a:ext uri="{FF2B5EF4-FFF2-40B4-BE49-F238E27FC236}">
              <a16:creationId xmlns:a16="http://schemas.microsoft.com/office/drawing/2014/main" id="{752C1DC7-DB2B-4EE9-A721-41ADB7B0219F}"/>
            </a:ext>
          </a:extLst>
        </xdr:cNvPr>
        <xdr:cNvCxnSpPr/>
      </xdr:nvCxnSpPr>
      <xdr:spPr>
        <a:xfrm>
          <a:off x="18392775" y="1717484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105</xdr:row>
      <xdr:rowOff>128270</xdr:rowOff>
    </xdr:from>
    <xdr:to>
      <xdr:col>102</xdr:col>
      <xdr:colOff>165100</xdr:colOff>
      <xdr:row>106</xdr:row>
      <xdr:rowOff>58420</xdr:rowOff>
    </xdr:to>
    <xdr:sp macro="" textlink="">
      <xdr:nvSpPr>
        <xdr:cNvPr id="876" name="楕円 875">
          <a:extLst>
            <a:ext uri="{FF2B5EF4-FFF2-40B4-BE49-F238E27FC236}">
              <a16:creationId xmlns:a16="http://schemas.microsoft.com/office/drawing/2014/main" id="{63922944-BC07-4D34-85C8-23219CE480A1}"/>
            </a:ext>
          </a:extLst>
        </xdr:cNvPr>
        <xdr:cNvSpPr/>
      </xdr:nvSpPr>
      <xdr:spPr>
        <a:xfrm>
          <a:off x="17554575" y="171272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7620</xdr:rowOff>
    </xdr:from>
    <xdr:to>
      <xdr:col>107</xdr:col>
      <xdr:colOff>50800</xdr:colOff>
      <xdr:row>106</xdr:row>
      <xdr:rowOff>7620</xdr:rowOff>
    </xdr:to>
    <xdr:cxnSp macro="">
      <xdr:nvCxnSpPr>
        <xdr:cNvPr id="877" name="直線コネクタ 876">
          <a:extLst>
            <a:ext uri="{FF2B5EF4-FFF2-40B4-BE49-F238E27FC236}">
              <a16:creationId xmlns:a16="http://schemas.microsoft.com/office/drawing/2014/main" id="{6369B181-C2A0-42D7-8452-B8FA6B6E393C}"/>
            </a:ext>
          </a:extLst>
        </xdr:cNvPr>
        <xdr:cNvCxnSpPr/>
      </xdr:nvCxnSpPr>
      <xdr:spPr>
        <a:xfrm>
          <a:off x="17602200" y="1717484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105</xdr:row>
      <xdr:rowOff>128270</xdr:rowOff>
    </xdr:from>
    <xdr:to>
      <xdr:col>98</xdr:col>
      <xdr:colOff>38100</xdr:colOff>
      <xdr:row>106</xdr:row>
      <xdr:rowOff>58420</xdr:rowOff>
    </xdr:to>
    <xdr:sp macro="" textlink="">
      <xdr:nvSpPr>
        <xdr:cNvPr id="878" name="楕円 877">
          <a:extLst>
            <a:ext uri="{FF2B5EF4-FFF2-40B4-BE49-F238E27FC236}">
              <a16:creationId xmlns:a16="http://schemas.microsoft.com/office/drawing/2014/main" id="{B50740CC-ED67-42C0-8819-1D3FDD01C4DB}"/>
            </a:ext>
          </a:extLst>
        </xdr:cNvPr>
        <xdr:cNvSpPr/>
      </xdr:nvSpPr>
      <xdr:spPr>
        <a:xfrm>
          <a:off x="16754475" y="171272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106</xdr:row>
      <xdr:rowOff>7620</xdr:rowOff>
    </xdr:from>
    <xdr:to>
      <xdr:col>102</xdr:col>
      <xdr:colOff>114300</xdr:colOff>
      <xdr:row>106</xdr:row>
      <xdr:rowOff>7620</xdr:rowOff>
    </xdr:to>
    <xdr:cxnSp macro="">
      <xdr:nvCxnSpPr>
        <xdr:cNvPr id="879" name="直線コネクタ 878">
          <a:extLst>
            <a:ext uri="{FF2B5EF4-FFF2-40B4-BE49-F238E27FC236}">
              <a16:creationId xmlns:a16="http://schemas.microsoft.com/office/drawing/2014/main" id="{5A6B41A5-A59A-480E-9C5E-F5D2E0E45DEF}"/>
            </a:ext>
          </a:extLst>
        </xdr:cNvPr>
        <xdr:cNvCxnSpPr/>
      </xdr:nvCxnSpPr>
      <xdr:spPr>
        <a:xfrm>
          <a:off x="16802100" y="1717484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102</xdr:row>
      <xdr:rowOff>6366</xdr:rowOff>
    </xdr:from>
    <xdr:ext cx="469744" cy="259045"/>
    <xdr:sp macro="" textlink="">
      <xdr:nvSpPr>
        <xdr:cNvPr id="880" name="n_1aveValue【博物館】&#10;一人当たり面積">
          <a:extLst>
            <a:ext uri="{FF2B5EF4-FFF2-40B4-BE49-F238E27FC236}">
              <a16:creationId xmlns:a16="http://schemas.microsoft.com/office/drawing/2014/main" id="{E3733137-D6E8-447E-9D15-7BD11732D687}"/>
            </a:ext>
          </a:extLst>
        </xdr:cNvPr>
        <xdr:cNvSpPr txBox="1"/>
      </xdr:nvSpPr>
      <xdr:spPr>
        <a:xfrm>
          <a:off x="18983402" y="1652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102</xdr:row>
      <xdr:rowOff>6366</xdr:rowOff>
    </xdr:from>
    <xdr:ext cx="469744" cy="259045"/>
    <xdr:sp macro="" textlink="">
      <xdr:nvSpPr>
        <xdr:cNvPr id="881" name="n_2aveValue【博物館】&#10;一人当たり面積">
          <a:extLst>
            <a:ext uri="{FF2B5EF4-FFF2-40B4-BE49-F238E27FC236}">
              <a16:creationId xmlns:a16="http://schemas.microsoft.com/office/drawing/2014/main" id="{C58ED06D-CAEC-45AD-ADF7-5B7AFDD4E55A}"/>
            </a:ext>
          </a:extLst>
        </xdr:cNvPr>
        <xdr:cNvSpPr txBox="1"/>
      </xdr:nvSpPr>
      <xdr:spPr>
        <a:xfrm>
          <a:off x="18183302" y="165258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102</xdr:row>
      <xdr:rowOff>52088</xdr:rowOff>
    </xdr:from>
    <xdr:ext cx="469744" cy="259045"/>
    <xdr:sp macro="" textlink="">
      <xdr:nvSpPr>
        <xdr:cNvPr id="882" name="n_3aveValue【博物館】&#10;一人当たり面積">
          <a:extLst>
            <a:ext uri="{FF2B5EF4-FFF2-40B4-BE49-F238E27FC236}">
              <a16:creationId xmlns:a16="http://schemas.microsoft.com/office/drawing/2014/main" id="{8F73E9F1-4A9F-4206-BE28-A0DED3D29DD5}"/>
            </a:ext>
          </a:extLst>
        </xdr:cNvPr>
        <xdr:cNvSpPr txBox="1"/>
      </xdr:nvSpPr>
      <xdr:spPr>
        <a:xfrm>
          <a:off x="17383202" y="16565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152416</xdr:rowOff>
    </xdr:from>
    <xdr:ext cx="469744" cy="259045"/>
    <xdr:sp macro="" textlink="">
      <xdr:nvSpPr>
        <xdr:cNvPr id="883" name="n_4aveValue【博物館】&#10;一人当たり面積">
          <a:extLst>
            <a:ext uri="{FF2B5EF4-FFF2-40B4-BE49-F238E27FC236}">
              <a16:creationId xmlns:a16="http://schemas.microsoft.com/office/drawing/2014/main" id="{A8B999FA-5B39-4184-A683-1193C8E21EB3}"/>
            </a:ext>
          </a:extLst>
        </xdr:cNvPr>
        <xdr:cNvSpPr txBox="1"/>
      </xdr:nvSpPr>
      <xdr:spPr>
        <a:xfrm>
          <a:off x="16592627" y="174783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106</xdr:row>
      <xdr:rowOff>49547</xdr:rowOff>
    </xdr:from>
    <xdr:ext cx="469744" cy="259045"/>
    <xdr:sp macro="" textlink="">
      <xdr:nvSpPr>
        <xdr:cNvPr id="884" name="n_1mainValue【博物館】&#10;一人当たり面積">
          <a:extLst>
            <a:ext uri="{FF2B5EF4-FFF2-40B4-BE49-F238E27FC236}">
              <a16:creationId xmlns:a16="http://schemas.microsoft.com/office/drawing/2014/main" id="{1343AC05-3B5B-4362-A1B1-7BAB79900A6F}"/>
            </a:ext>
          </a:extLst>
        </xdr:cNvPr>
        <xdr:cNvSpPr txBox="1"/>
      </xdr:nvSpPr>
      <xdr:spPr>
        <a:xfrm>
          <a:off x="18983402" y="172104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49547</xdr:rowOff>
    </xdr:from>
    <xdr:ext cx="469744" cy="259045"/>
    <xdr:sp macro="" textlink="">
      <xdr:nvSpPr>
        <xdr:cNvPr id="885" name="n_2mainValue【博物館】&#10;一人当たり面積">
          <a:extLst>
            <a:ext uri="{FF2B5EF4-FFF2-40B4-BE49-F238E27FC236}">
              <a16:creationId xmlns:a16="http://schemas.microsoft.com/office/drawing/2014/main" id="{883BFD15-5A0C-4648-8EE4-D3182FBB0EF1}"/>
            </a:ext>
          </a:extLst>
        </xdr:cNvPr>
        <xdr:cNvSpPr txBox="1"/>
      </xdr:nvSpPr>
      <xdr:spPr>
        <a:xfrm>
          <a:off x="18183302" y="172104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49547</xdr:rowOff>
    </xdr:from>
    <xdr:ext cx="469744" cy="259045"/>
    <xdr:sp macro="" textlink="">
      <xdr:nvSpPr>
        <xdr:cNvPr id="886" name="n_3mainValue【博物館】&#10;一人当たり面積">
          <a:extLst>
            <a:ext uri="{FF2B5EF4-FFF2-40B4-BE49-F238E27FC236}">
              <a16:creationId xmlns:a16="http://schemas.microsoft.com/office/drawing/2014/main" id="{117DCD24-9F09-4C04-B32C-6A01C789FB60}"/>
            </a:ext>
          </a:extLst>
        </xdr:cNvPr>
        <xdr:cNvSpPr txBox="1"/>
      </xdr:nvSpPr>
      <xdr:spPr>
        <a:xfrm>
          <a:off x="17383202" y="172104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104</xdr:row>
      <xdr:rowOff>74947</xdr:rowOff>
    </xdr:from>
    <xdr:ext cx="469744" cy="259045"/>
    <xdr:sp macro="" textlink="">
      <xdr:nvSpPr>
        <xdr:cNvPr id="887" name="n_4mainValue【博物館】&#10;一人当たり面積">
          <a:extLst>
            <a:ext uri="{FF2B5EF4-FFF2-40B4-BE49-F238E27FC236}">
              <a16:creationId xmlns:a16="http://schemas.microsoft.com/office/drawing/2014/main" id="{AB0C7CE2-C27C-466E-9792-B9E3B2E473DA}"/>
            </a:ext>
          </a:extLst>
        </xdr:cNvPr>
        <xdr:cNvSpPr txBox="1"/>
      </xdr:nvSpPr>
      <xdr:spPr>
        <a:xfrm>
          <a:off x="16592627" y="16915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88" name="正方形/長方形 887">
          <a:extLst>
            <a:ext uri="{FF2B5EF4-FFF2-40B4-BE49-F238E27FC236}">
              <a16:creationId xmlns:a16="http://schemas.microsoft.com/office/drawing/2014/main" id="{3A26826B-F608-4808-BE7A-73BA304210F5}"/>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89" name="正方形/長方形 888">
          <a:extLst>
            <a:ext uri="{FF2B5EF4-FFF2-40B4-BE49-F238E27FC236}">
              <a16:creationId xmlns:a16="http://schemas.microsoft.com/office/drawing/2014/main" id="{ED3F4F60-79F7-410E-981C-79C6026E409D}"/>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90" name="テキスト ボックス 889">
          <a:extLst>
            <a:ext uri="{FF2B5EF4-FFF2-40B4-BE49-F238E27FC236}">
              <a16:creationId xmlns:a16="http://schemas.microsoft.com/office/drawing/2014/main" id="{F002E182-3B1A-4A96-92EC-EC636489CC42}"/>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本県は道路、橋りょう、トンネルなどの公共土木施設については整備が進む一方、老朽化が進んでいる。</a:t>
          </a:r>
        </a:p>
        <a:p>
          <a:r>
            <a:rPr kumimoji="1" lang="ja-JP" altLang="en-US" sz="1300">
              <a:latin typeface="ＭＳ Ｐゴシック" panose="020B0600070205080204" pitchFamily="50" charset="-128"/>
              <a:ea typeface="ＭＳ Ｐゴシック" panose="020B0600070205080204" pitchFamily="50" charset="-128"/>
            </a:rPr>
            <a:t>また、中山間地域が多く、人口も少ないことから、一人当たりの道路延長等は長い。</a:t>
          </a:r>
        </a:p>
        <a:p>
          <a:r>
            <a:rPr kumimoji="1" lang="ja-JP" altLang="en-US" sz="1300">
              <a:latin typeface="ＭＳ Ｐゴシック" panose="020B0600070205080204" pitchFamily="50" charset="-128"/>
              <a:ea typeface="ＭＳ Ｐゴシック" panose="020B0600070205080204" pitchFamily="50" charset="-128"/>
            </a:rPr>
            <a:t>一方で、港湾・漁港、学校施設、県民会館、警察施設などは有形固定資産減価償却率が都道府県平均値を下回るなど、必要な投資は着実に行ってきている。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減価償却率が低い施設</a:t>
          </a:r>
          <a:r>
            <a:rPr kumimoji="1" lang="en-US" altLang="ja-JP" sz="1300">
              <a:latin typeface="ＭＳ Ｐゴシック" panose="020B0600070205080204" pitchFamily="50" charset="-128"/>
              <a:ea typeface="ＭＳ Ｐゴシック" panose="020B0600070205080204" pitchFamily="50" charset="-128"/>
            </a:rPr>
            <a:t>】</a:t>
          </a:r>
        </a:p>
        <a:p>
          <a:r>
            <a:rPr kumimoji="1" lang="ja-JP" altLang="en-US" sz="1300">
              <a:latin typeface="ＭＳ Ｐゴシック" panose="020B0600070205080204" pitchFamily="50" charset="-128"/>
              <a:ea typeface="ＭＳ Ｐゴシック" panose="020B0600070205080204" pitchFamily="50" charset="-128"/>
            </a:rPr>
            <a:t>学校施設においては校舎の耐震化や新築、港湾・漁港については境漁港の市場施設整備などにより全国平均と比べて減価償却率が低くなっている。また、県民会館においては倉吉未来中心や米子コンベンションセンターなど、警察施設においては警察本部や大規模な警察署など比較的新しい施設が多いことなどにより、全国平均と比べて減価償却率が低くなってい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35A5D6A8-CAE9-49E6-84E4-6D2943596FD7}"/>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399377E8-117D-4B9C-A46C-1298A7ADEE21}"/>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E59F4096-63C4-4FD7-A6EC-B8E4ABE97AFC}"/>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881CC82C-5066-46F1-9958-75C815417EF6}"/>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鳥取県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FB0C7D3C-F51D-465A-90B9-4FE179C13698}"/>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B60F3918-5B83-455A-A559-3BAE82ABC98D}"/>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14229FB0-CC90-47AB-A3D1-85DDD1576979}"/>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91914728-453A-42A1-8ADA-B40D9E2B2141}"/>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A8463BC1-2654-442A-BED8-913376FC8DE4}"/>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6996EE47-C94A-4F23-80AA-C5E16AF46F42}"/>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556,959
552,046
3,507.14
389,022,024
374,788,937
10,116,286
213,986,218
631,423,511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7CF0A1DC-15FD-4756-B0ED-912DD2C3BAE7}"/>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ED5C0F1E-09ED-4B93-A1BC-DA5B9D5515C7}"/>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E032AE1C-3E95-48CE-A8ED-8588BFC6ADA3}"/>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10.3
134.6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949A391F-1ECE-4C58-939B-3D53BA2ABE1B}"/>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4F5E6E5E-4C83-40AF-99E2-8224A057117B}"/>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550A0874-D5FC-4F1D-9816-9D3DAAD21A0E}"/>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A4DB8995-AEA0-41DB-9B00-DF0C929877B0}"/>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786A56A8-0316-4EF6-B634-756C5C88FE62}"/>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800402EC-68D9-41E3-8FD0-AC83C15DD016}"/>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A71627B0-BE1C-4F3E-A203-E5C7824481EA}"/>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39743902-A86A-4852-B158-45D15E2F0CCA}"/>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785DAB06-6120-431B-BF43-DFCD24421130}"/>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2E0C711C-7001-4787-991F-FA71C6D7EC91}"/>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77F79B40-01BD-41A4-B7A0-6BDCD5CC6C5B}"/>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A33DE554-F426-4D5A-8CE3-119C11BE0201}"/>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4DE77580-CCEA-433B-893F-6D98E948EF49}"/>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C1C69471-C3E3-4CAD-BEFF-3EB2C6178C69}"/>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9B7F7A7B-2A4F-4B4A-9FE5-7BE798ADD7AE}"/>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7B6EF7FF-BF5D-4F97-BE59-B78995911783}"/>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6B65073A-2D03-4608-9D62-283B9BEDDB6F}"/>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184A437E-FDFD-4A95-BC51-6AB8FBE970E3}"/>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4D28035E-887E-48CF-8A9F-087D77075C0F}"/>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301DD753-A1BC-4B91-92E7-E8977FFE71A2}"/>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BD0C6B13-783C-4BAD-A23B-5415B141DC8F}"/>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DCE55749-39BD-48CE-BCBA-05B00308AE61}"/>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382E36D7-C0A2-4326-8CDF-F141DEAB0786}"/>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3C3454E0-DBFE-4C28-92AD-0372EE2E9361}"/>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549C5767-6691-4FDF-BE5E-05E3DDAAC997}"/>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64C4EEDE-ABDC-4E43-9337-82560057DB78}"/>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6AB37DE7-377D-4AD8-AB67-E329EA68F971}"/>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F557101F-ACB8-4C7B-ABB7-87983AD90670}"/>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0020220D-8494-446F-ADF6-C2895483A92F}"/>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133350</xdr:rowOff>
    </xdr:from>
    <xdr:to>
      <xdr:col>28</xdr:col>
      <xdr:colOff>114300</xdr:colOff>
      <xdr:row>41</xdr:row>
      <xdr:rowOff>133350</xdr:rowOff>
    </xdr:to>
    <xdr:cxnSp macro="">
      <xdr:nvCxnSpPr>
        <xdr:cNvPr id="44" name="直線コネクタ 43">
          <a:extLst>
            <a:ext uri="{FF2B5EF4-FFF2-40B4-BE49-F238E27FC236}">
              <a16:creationId xmlns:a16="http://schemas.microsoft.com/office/drawing/2014/main" id="{1F9D50EC-5851-4135-85ED-AB90DEF40B4C}"/>
            </a:ext>
          </a:extLst>
        </xdr:cNvPr>
        <xdr:cNvCxnSpPr/>
      </xdr:nvCxnSpPr>
      <xdr:spPr>
        <a:xfrm>
          <a:off x="685800" y="67722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40</xdr:row>
      <xdr:rowOff>162577</xdr:rowOff>
    </xdr:from>
    <xdr:ext cx="403059" cy="259045"/>
    <xdr:sp macro="" textlink="">
      <xdr:nvSpPr>
        <xdr:cNvPr id="45" name="テキスト ボックス 44">
          <a:extLst>
            <a:ext uri="{FF2B5EF4-FFF2-40B4-BE49-F238E27FC236}">
              <a16:creationId xmlns:a16="http://schemas.microsoft.com/office/drawing/2014/main" id="{86EA0339-9B9C-4AC4-8075-FE7B4E654A0D}"/>
            </a:ext>
          </a:extLst>
        </xdr:cNvPr>
        <xdr:cNvSpPr txBox="1"/>
      </xdr:nvSpPr>
      <xdr:spPr>
        <a:xfrm>
          <a:off x="339891" y="663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19050</xdr:rowOff>
    </xdr:from>
    <xdr:to>
      <xdr:col>28</xdr:col>
      <xdr:colOff>114300</xdr:colOff>
      <xdr:row>39</xdr:row>
      <xdr:rowOff>19050</xdr:rowOff>
    </xdr:to>
    <xdr:cxnSp macro="">
      <xdr:nvCxnSpPr>
        <xdr:cNvPr id="46" name="直線コネクタ 45">
          <a:extLst>
            <a:ext uri="{FF2B5EF4-FFF2-40B4-BE49-F238E27FC236}">
              <a16:creationId xmlns:a16="http://schemas.microsoft.com/office/drawing/2014/main" id="{789B2E8B-426D-42BC-9235-19D0D6EDF45F}"/>
            </a:ext>
          </a:extLst>
        </xdr:cNvPr>
        <xdr:cNvCxnSpPr/>
      </xdr:nvCxnSpPr>
      <xdr:spPr>
        <a:xfrm>
          <a:off x="685800" y="6334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38</xdr:row>
      <xdr:rowOff>48277</xdr:rowOff>
    </xdr:from>
    <xdr:ext cx="403059" cy="259045"/>
    <xdr:sp macro="" textlink="">
      <xdr:nvSpPr>
        <xdr:cNvPr id="47" name="テキスト ボックス 46">
          <a:extLst>
            <a:ext uri="{FF2B5EF4-FFF2-40B4-BE49-F238E27FC236}">
              <a16:creationId xmlns:a16="http://schemas.microsoft.com/office/drawing/2014/main" id="{B6FCA8E7-1805-4629-BFF2-83FB783A851D}"/>
            </a:ext>
          </a:extLst>
        </xdr:cNvPr>
        <xdr:cNvSpPr txBox="1"/>
      </xdr:nvSpPr>
      <xdr:spPr>
        <a:xfrm>
          <a:off x="339891" y="6198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76200</xdr:rowOff>
    </xdr:from>
    <xdr:to>
      <xdr:col>28</xdr:col>
      <xdr:colOff>114300</xdr:colOff>
      <xdr:row>36</xdr:row>
      <xdr:rowOff>76200</xdr:rowOff>
    </xdr:to>
    <xdr:cxnSp macro="">
      <xdr:nvCxnSpPr>
        <xdr:cNvPr id="48" name="直線コネクタ 47">
          <a:extLst>
            <a:ext uri="{FF2B5EF4-FFF2-40B4-BE49-F238E27FC236}">
              <a16:creationId xmlns:a16="http://schemas.microsoft.com/office/drawing/2014/main" id="{95A99290-5D6B-40FF-866F-FB44FE175FA2}"/>
            </a:ext>
          </a:extLst>
        </xdr:cNvPr>
        <xdr:cNvCxnSpPr/>
      </xdr:nvCxnSpPr>
      <xdr:spPr>
        <a:xfrm>
          <a:off x="685800" y="590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105427</xdr:rowOff>
    </xdr:from>
    <xdr:ext cx="403059" cy="259045"/>
    <xdr:sp macro="" textlink="">
      <xdr:nvSpPr>
        <xdr:cNvPr id="49" name="テキスト ボックス 48">
          <a:extLst>
            <a:ext uri="{FF2B5EF4-FFF2-40B4-BE49-F238E27FC236}">
              <a16:creationId xmlns:a16="http://schemas.microsoft.com/office/drawing/2014/main" id="{104FDC59-0595-498A-AEC8-C20F3D58300A}"/>
            </a:ext>
          </a:extLst>
        </xdr:cNvPr>
        <xdr:cNvSpPr txBox="1"/>
      </xdr:nvSpPr>
      <xdr:spPr>
        <a:xfrm>
          <a:off x="339891" y="576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133350</xdr:rowOff>
    </xdr:from>
    <xdr:to>
      <xdr:col>28</xdr:col>
      <xdr:colOff>114300</xdr:colOff>
      <xdr:row>33</xdr:row>
      <xdr:rowOff>133350</xdr:rowOff>
    </xdr:to>
    <xdr:cxnSp macro="">
      <xdr:nvCxnSpPr>
        <xdr:cNvPr id="50" name="直線コネクタ 49">
          <a:extLst>
            <a:ext uri="{FF2B5EF4-FFF2-40B4-BE49-F238E27FC236}">
              <a16:creationId xmlns:a16="http://schemas.microsoft.com/office/drawing/2014/main" id="{96052D66-8DF5-4B1D-BF8C-9CDC8A055AB2}"/>
            </a:ext>
          </a:extLst>
        </xdr:cNvPr>
        <xdr:cNvCxnSpPr/>
      </xdr:nvCxnSpPr>
      <xdr:spPr>
        <a:xfrm>
          <a:off x="685800" y="54768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162577</xdr:rowOff>
    </xdr:from>
    <xdr:ext cx="403059" cy="259045"/>
    <xdr:sp macro="" textlink="">
      <xdr:nvSpPr>
        <xdr:cNvPr id="51" name="テキスト ボックス 50">
          <a:extLst>
            <a:ext uri="{FF2B5EF4-FFF2-40B4-BE49-F238E27FC236}">
              <a16:creationId xmlns:a16="http://schemas.microsoft.com/office/drawing/2014/main" id="{F24F0A88-3933-4311-99C4-50B8806C1B42}"/>
            </a:ext>
          </a:extLst>
        </xdr:cNvPr>
        <xdr:cNvSpPr txBox="1"/>
      </xdr:nvSpPr>
      <xdr:spPr>
        <a:xfrm>
          <a:off x="339891" y="534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2" name="直線コネクタ 51">
          <a:extLst>
            <a:ext uri="{FF2B5EF4-FFF2-40B4-BE49-F238E27FC236}">
              <a16:creationId xmlns:a16="http://schemas.microsoft.com/office/drawing/2014/main" id="{7CDAD472-954C-46F0-B0B3-76F750FF16F5}"/>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3" name="テキスト ボックス 52">
          <a:extLst>
            <a:ext uri="{FF2B5EF4-FFF2-40B4-BE49-F238E27FC236}">
              <a16:creationId xmlns:a16="http://schemas.microsoft.com/office/drawing/2014/main" id="{96E205FF-3AFF-45AC-88F7-2DAB5CEF352E}"/>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4" name="【体育館・プール】&#10;有形固定資産減価償却率グラフ枠">
          <a:extLst>
            <a:ext uri="{FF2B5EF4-FFF2-40B4-BE49-F238E27FC236}">
              <a16:creationId xmlns:a16="http://schemas.microsoft.com/office/drawing/2014/main" id="{B575D437-F927-4547-B679-D074455A1C64}"/>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21336</xdr:rowOff>
    </xdr:from>
    <xdr:to>
      <xdr:col>24</xdr:col>
      <xdr:colOff>62865</xdr:colOff>
      <xdr:row>35</xdr:row>
      <xdr:rowOff>101346</xdr:rowOff>
    </xdr:to>
    <xdr:cxnSp macro="">
      <xdr:nvCxnSpPr>
        <xdr:cNvPr id="55" name="直線コネクタ 54">
          <a:extLst>
            <a:ext uri="{FF2B5EF4-FFF2-40B4-BE49-F238E27FC236}">
              <a16:creationId xmlns:a16="http://schemas.microsoft.com/office/drawing/2014/main" id="{B5775208-9489-4A1F-9EFE-501DE316F7A0}"/>
            </a:ext>
          </a:extLst>
        </xdr:cNvPr>
        <xdr:cNvCxnSpPr/>
      </xdr:nvCxnSpPr>
      <xdr:spPr>
        <a:xfrm flipV="1">
          <a:off x="4179570" y="5526786"/>
          <a:ext cx="1270" cy="2451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105173</xdr:rowOff>
    </xdr:from>
    <xdr:ext cx="405111" cy="259045"/>
    <xdr:sp macro="" textlink="">
      <xdr:nvSpPr>
        <xdr:cNvPr id="56" name="【体育館・プール】&#10;有形固定資産減価償却率最小値テキスト">
          <a:extLst>
            <a:ext uri="{FF2B5EF4-FFF2-40B4-BE49-F238E27FC236}">
              <a16:creationId xmlns:a16="http://schemas.microsoft.com/office/drawing/2014/main" id="{B8BC9D11-D700-49A9-B5F9-255AF5D6B73D}"/>
            </a:ext>
          </a:extLst>
        </xdr:cNvPr>
        <xdr:cNvSpPr txBox="1"/>
      </xdr:nvSpPr>
      <xdr:spPr>
        <a:xfrm>
          <a:off x="4229100" y="57693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35</xdr:row>
      <xdr:rowOff>101346</xdr:rowOff>
    </xdr:from>
    <xdr:to>
      <xdr:col>24</xdr:col>
      <xdr:colOff>152400</xdr:colOff>
      <xdr:row>35</xdr:row>
      <xdr:rowOff>101346</xdr:rowOff>
    </xdr:to>
    <xdr:cxnSp macro="">
      <xdr:nvCxnSpPr>
        <xdr:cNvPr id="57" name="直線コネクタ 56">
          <a:extLst>
            <a:ext uri="{FF2B5EF4-FFF2-40B4-BE49-F238E27FC236}">
              <a16:creationId xmlns:a16="http://schemas.microsoft.com/office/drawing/2014/main" id="{28CB617E-A4FD-462C-8273-F847DBC273E2}"/>
            </a:ext>
          </a:extLst>
        </xdr:cNvPr>
        <xdr:cNvCxnSpPr/>
      </xdr:nvCxnSpPr>
      <xdr:spPr>
        <a:xfrm>
          <a:off x="4105275" y="577189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139463</xdr:rowOff>
    </xdr:from>
    <xdr:ext cx="405111" cy="259045"/>
    <xdr:sp macro="" textlink="">
      <xdr:nvSpPr>
        <xdr:cNvPr id="58" name="【体育館・プール】&#10;有形固定資産減価償却率最大値テキスト">
          <a:extLst>
            <a:ext uri="{FF2B5EF4-FFF2-40B4-BE49-F238E27FC236}">
              <a16:creationId xmlns:a16="http://schemas.microsoft.com/office/drawing/2014/main" id="{6A3F9E32-B67E-4952-B1BA-D7B22DE7E2AC}"/>
            </a:ext>
          </a:extLst>
        </xdr:cNvPr>
        <xdr:cNvSpPr txBox="1"/>
      </xdr:nvSpPr>
      <xdr:spPr>
        <a:xfrm>
          <a:off x="4229100" y="53242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21336</xdr:rowOff>
    </xdr:from>
    <xdr:to>
      <xdr:col>24</xdr:col>
      <xdr:colOff>152400</xdr:colOff>
      <xdr:row>34</xdr:row>
      <xdr:rowOff>21336</xdr:rowOff>
    </xdr:to>
    <xdr:cxnSp macro="">
      <xdr:nvCxnSpPr>
        <xdr:cNvPr id="59" name="直線コネクタ 58">
          <a:extLst>
            <a:ext uri="{FF2B5EF4-FFF2-40B4-BE49-F238E27FC236}">
              <a16:creationId xmlns:a16="http://schemas.microsoft.com/office/drawing/2014/main" id="{F8B0F4A2-A522-4EE5-B389-357AEC0CE69B}"/>
            </a:ext>
          </a:extLst>
        </xdr:cNvPr>
        <xdr:cNvCxnSpPr/>
      </xdr:nvCxnSpPr>
      <xdr:spPr>
        <a:xfrm>
          <a:off x="4105275" y="552678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107713</xdr:rowOff>
    </xdr:from>
    <xdr:ext cx="405111" cy="259045"/>
    <xdr:sp macro="" textlink="">
      <xdr:nvSpPr>
        <xdr:cNvPr id="60" name="【体育館・プール】&#10;有形固定資産減価償却率平均値テキスト">
          <a:extLst>
            <a:ext uri="{FF2B5EF4-FFF2-40B4-BE49-F238E27FC236}">
              <a16:creationId xmlns:a16="http://schemas.microsoft.com/office/drawing/2014/main" id="{1032DCA0-F338-4D25-81E6-5142112210B1}"/>
            </a:ext>
          </a:extLst>
        </xdr:cNvPr>
        <xdr:cNvSpPr txBox="1"/>
      </xdr:nvSpPr>
      <xdr:spPr>
        <a:xfrm>
          <a:off x="4229100" y="544806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84836</xdr:rowOff>
    </xdr:from>
    <xdr:to>
      <xdr:col>24</xdr:col>
      <xdr:colOff>114300</xdr:colOff>
      <xdr:row>35</xdr:row>
      <xdr:rowOff>14986</xdr:rowOff>
    </xdr:to>
    <xdr:sp macro="" textlink="">
      <xdr:nvSpPr>
        <xdr:cNvPr id="61" name="フローチャート: 判断 60">
          <a:extLst>
            <a:ext uri="{FF2B5EF4-FFF2-40B4-BE49-F238E27FC236}">
              <a16:creationId xmlns:a16="http://schemas.microsoft.com/office/drawing/2014/main" id="{77C34FC1-B2D0-4283-9CEF-E41207AE5AFC}"/>
            </a:ext>
          </a:extLst>
        </xdr:cNvPr>
        <xdr:cNvSpPr/>
      </xdr:nvSpPr>
      <xdr:spPr>
        <a:xfrm>
          <a:off x="4124325" y="559346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34</xdr:row>
      <xdr:rowOff>89408</xdr:rowOff>
    </xdr:from>
    <xdr:to>
      <xdr:col>20</xdr:col>
      <xdr:colOff>38100</xdr:colOff>
      <xdr:row>35</xdr:row>
      <xdr:rowOff>19558</xdr:rowOff>
    </xdr:to>
    <xdr:sp macro="" textlink="">
      <xdr:nvSpPr>
        <xdr:cNvPr id="62" name="フローチャート: 判断 61">
          <a:extLst>
            <a:ext uri="{FF2B5EF4-FFF2-40B4-BE49-F238E27FC236}">
              <a16:creationId xmlns:a16="http://schemas.microsoft.com/office/drawing/2014/main" id="{0128FAFC-A0EA-499A-8FE7-B9383087E842}"/>
            </a:ext>
          </a:extLst>
        </xdr:cNvPr>
        <xdr:cNvSpPr/>
      </xdr:nvSpPr>
      <xdr:spPr>
        <a:xfrm>
          <a:off x="3381375" y="559168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34</xdr:row>
      <xdr:rowOff>121412</xdr:rowOff>
    </xdr:from>
    <xdr:to>
      <xdr:col>15</xdr:col>
      <xdr:colOff>101600</xdr:colOff>
      <xdr:row>35</xdr:row>
      <xdr:rowOff>51562</xdr:rowOff>
    </xdr:to>
    <xdr:sp macro="" textlink="">
      <xdr:nvSpPr>
        <xdr:cNvPr id="63" name="フローチャート: 判断 62">
          <a:extLst>
            <a:ext uri="{FF2B5EF4-FFF2-40B4-BE49-F238E27FC236}">
              <a16:creationId xmlns:a16="http://schemas.microsoft.com/office/drawing/2014/main" id="{85948A53-1C10-48A0-899D-6B12657A63F1}"/>
            </a:ext>
          </a:extLst>
        </xdr:cNvPr>
        <xdr:cNvSpPr/>
      </xdr:nvSpPr>
      <xdr:spPr>
        <a:xfrm>
          <a:off x="2571750" y="563003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34</xdr:row>
      <xdr:rowOff>125984</xdr:rowOff>
    </xdr:from>
    <xdr:to>
      <xdr:col>10</xdr:col>
      <xdr:colOff>165100</xdr:colOff>
      <xdr:row>35</xdr:row>
      <xdr:rowOff>56134</xdr:rowOff>
    </xdr:to>
    <xdr:sp macro="" textlink="">
      <xdr:nvSpPr>
        <xdr:cNvPr id="64" name="フローチャート: 判断 63">
          <a:extLst>
            <a:ext uri="{FF2B5EF4-FFF2-40B4-BE49-F238E27FC236}">
              <a16:creationId xmlns:a16="http://schemas.microsoft.com/office/drawing/2014/main" id="{113AE08E-33CC-463D-861B-D3C13FFECF9A}"/>
            </a:ext>
          </a:extLst>
        </xdr:cNvPr>
        <xdr:cNvSpPr/>
      </xdr:nvSpPr>
      <xdr:spPr>
        <a:xfrm>
          <a:off x="1781175" y="562825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34</xdr:row>
      <xdr:rowOff>98552</xdr:rowOff>
    </xdr:from>
    <xdr:to>
      <xdr:col>6</xdr:col>
      <xdr:colOff>38100</xdr:colOff>
      <xdr:row>35</xdr:row>
      <xdr:rowOff>28702</xdr:rowOff>
    </xdr:to>
    <xdr:sp macro="" textlink="">
      <xdr:nvSpPr>
        <xdr:cNvPr id="65" name="フローチャート: 判断 64">
          <a:extLst>
            <a:ext uri="{FF2B5EF4-FFF2-40B4-BE49-F238E27FC236}">
              <a16:creationId xmlns:a16="http://schemas.microsoft.com/office/drawing/2014/main" id="{AF18805B-5BC8-444F-98BC-7E2C99976839}"/>
            </a:ext>
          </a:extLst>
        </xdr:cNvPr>
        <xdr:cNvSpPr/>
      </xdr:nvSpPr>
      <xdr:spPr>
        <a:xfrm>
          <a:off x="981075" y="560717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6" name="テキスト ボックス 65">
          <a:extLst>
            <a:ext uri="{FF2B5EF4-FFF2-40B4-BE49-F238E27FC236}">
              <a16:creationId xmlns:a16="http://schemas.microsoft.com/office/drawing/2014/main" id="{BC6A84B9-97D6-4B92-A5FF-D168ED968005}"/>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67" name="テキスト ボックス 66">
          <a:extLst>
            <a:ext uri="{FF2B5EF4-FFF2-40B4-BE49-F238E27FC236}">
              <a16:creationId xmlns:a16="http://schemas.microsoft.com/office/drawing/2014/main" id="{D65208F1-BEA4-4327-BC61-AC4896633126}"/>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68" name="テキスト ボックス 67">
          <a:extLst>
            <a:ext uri="{FF2B5EF4-FFF2-40B4-BE49-F238E27FC236}">
              <a16:creationId xmlns:a16="http://schemas.microsoft.com/office/drawing/2014/main" id="{3547FBC1-9724-42B7-B7F1-8A5E4CFE709D}"/>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31BC50EA-C2DB-4D4B-A5A4-DC60FF30D5A1}"/>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BB506FAC-E6D3-4DC4-ADF7-F4F118F04482}"/>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50546</xdr:rowOff>
    </xdr:from>
    <xdr:to>
      <xdr:col>24</xdr:col>
      <xdr:colOff>114300</xdr:colOff>
      <xdr:row>35</xdr:row>
      <xdr:rowOff>152146</xdr:rowOff>
    </xdr:to>
    <xdr:sp macro="" textlink="">
      <xdr:nvSpPr>
        <xdr:cNvPr id="71" name="楕円 70">
          <a:extLst>
            <a:ext uri="{FF2B5EF4-FFF2-40B4-BE49-F238E27FC236}">
              <a16:creationId xmlns:a16="http://schemas.microsoft.com/office/drawing/2014/main" id="{F51807A2-F0CA-43AE-8BD6-4BDE4F79E1E9}"/>
            </a:ext>
          </a:extLst>
        </xdr:cNvPr>
        <xdr:cNvSpPr/>
      </xdr:nvSpPr>
      <xdr:spPr>
        <a:xfrm>
          <a:off x="4124325" y="571474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136923</xdr:rowOff>
    </xdr:from>
    <xdr:ext cx="405111" cy="259045"/>
    <xdr:sp macro="" textlink="">
      <xdr:nvSpPr>
        <xdr:cNvPr id="72" name="【体育館・プール】&#10;有形固定資産減価償却率該当値テキスト">
          <a:extLst>
            <a:ext uri="{FF2B5EF4-FFF2-40B4-BE49-F238E27FC236}">
              <a16:creationId xmlns:a16="http://schemas.microsoft.com/office/drawing/2014/main" id="{68DB3B1F-6D20-4DB3-B5EC-6827B397439C}"/>
            </a:ext>
          </a:extLst>
        </xdr:cNvPr>
        <xdr:cNvSpPr txBox="1"/>
      </xdr:nvSpPr>
      <xdr:spPr>
        <a:xfrm>
          <a:off x="4229100" y="56455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39116</xdr:rowOff>
    </xdr:from>
    <xdr:to>
      <xdr:col>20</xdr:col>
      <xdr:colOff>38100</xdr:colOff>
      <xdr:row>36</xdr:row>
      <xdr:rowOff>140716</xdr:rowOff>
    </xdr:to>
    <xdr:sp macro="" textlink="">
      <xdr:nvSpPr>
        <xdr:cNvPr id="73" name="楕円 72">
          <a:extLst>
            <a:ext uri="{FF2B5EF4-FFF2-40B4-BE49-F238E27FC236}">
              <a16:creationId xmlns:a16="http://schemas.microsoft.com/office/drawing/2014/main" id="{FE44BA21-2431-47A9-9FC3-99A153872EC0}"/>
            </a:ext>
          </a:extLst>
        </xdr:cNvPr>
        <xdr:cNvSpPr/>
      </xdr:nvSpPr>
      <xdr:spPr>
        <a:xfrm>
          <a:off x="3381375" y="586841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35</xdr:row>
      <xdr:rowOff>101346</xdr:rowOff>
    </xdr:from>
    <xdr:to>
      <xdr:col>24</xdr:col>
      <xdr:colOff>63500</xdr:colOff>
      <xdr:row>36</xdr:row>
      <xdr:rowOff>89916</xdr:rowOff>
    </xdr:to>
    <xdr:cxnSp macro="">
      <xdr:nvCxnSpPr>
        <xdr:cNvPr id="74" name="直線コネクタ 73">
          <a:extLst>
            <a:ext uri="{FF2B5EF4-FFF2-40B4-BE49-F238E27FC236}">
              <a16:creationId xmlns:a16="http://schemas.microsoft.com/office/drawing/2014/main" id="{BF8BBFDB-26AC-4309-BF8C-1C10C1C37319}"/>
            </a:ext>
          </a:extLst>
        </xdr:cNvPr>
        <xdr:cNvCxnSpPr/>
      </xdr:nvCxnSpPr>
      <xdr:spPr>
        <a:xfrm flipV="1">
          <a:off x="3429000" y="5771896"/>
          <a:ext cx="752475" cy="144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41402</xdr:rowOff>
    </xdr:from>
    <xdr:to>
      <xdr:col>15</xdr:col>
      <xdr:colOff>101600</xdr:colOff>
      <xdr:row>37</xdr:row>
      <xdr:rowOff>143002</xdr:rowOff>
    </xdr:to>
    <xdr:sp macro="" textlink="">
      <xdr:nvSpPr>
        <xdr:cNvPr id="75" name="楕円 74">
          <a:extLst>
            <a:ext uri="{FF2B5EF4-FFF2-40B4-BE49-F238E27FC236}">
              <a16:creationId xmlns:a16="http://schemas.microsoft.com/office/drawing/2014/main" id="{942665F6-AFFB-4F15-BD88-5F1EF240AA90}"/>
            </a:ext>
          </a:extLst>
        </xdr:cNvPr>
        <xdr:cNvSpPr/>
      </xdr:nvSpPr>
      <xdr:spPr>
        <a:xfrm>
          <a:off x="2571750" y="603580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89916</xdr:rowOff>
    </xdr:from>
    <xdr:to>
      <xdr:col>19</xdr:col>
      <xdr:colOff>177800</xdr:colOff>
      <xdr:row>37</xdr:row>
      <xdr:rowOff>92202</xdr:rowOff>
    </xdr:to>
    <xdr:cxnSp macro="">
      <xdr:nvCxnSpPr>
        <xdr:cNvPr id="76" name="直線コネクタ 75">
          <a:extLst>
            <a:ext uri="{FF2B5EF4-FFF2-40B4-BE49-F238E27FC236}">
              <a16:creationId xmlns:a16="http://schemas.microsoft.com/office/drawing/2014/main" id="{5C73EE92-90A1-46D7-9442-7880A39EFB9F}"/>
            </a:ext>
          </a:extLst>
        </xdr:cNvPr>
        <xdr:cNvCxnSpPr/>
      </xdr:nvCxnSpPr>
      <xdr:spPr>
        <a:xfrm flipV="1">
          <a:off x="2619375" y="5916041"/>
          <a:ext cx="809625" cy="1673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39</xdr:row>
      <xdr:rowOff>59690</xdr:rowOff>
    </xdr:from>
    <xdr:to>
      <xdr:col>10</xdr:col>
      <xdr:colOff>165100</xdr:colOff>
      <xdr:row>39</xdr:row>
      <xdr:rowOff>161290</xdr:rowOff>
    </xdr:to>
    <xdr:sp macro="" textlink="">
      <xdr:nvSpPr>
        <xdr:cNvPr id="77" name="楕円 76">
          <a:extLst>
            <a:ext uri="{FF2B5EF4-FFF2-40B4-BE49-F238E27FC236}">
              <a16:creationId xmlns:a16="http://schemas.microsoft.com/office/drawing/2014/main" id="{33DEA75F-9072-45C6-91CA-74A9545E2A3E}"/>
            </a:ext>
          </a:extLst>
        </xdr:cNvPr>
        <xdr:cNvSpPr/>
      </xdr:nvSpPr>
      <xdr:spPr>
        <a:xfrm>
          <a:off x="1781175" y="637476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92202</xdr:rowOff>
    </xdr:from>
    <xdr:to>
      <xdr:col>15</xdr:col>
      <xdr:colOff>50800</xdr:colOff>
      <xdr:row>39</xdr:row>
      <xdr:rowOff>110490</xdr:rowOff>
    </xdr:to>
    <xdr:cxnSp macro="">
      <xdr:nvCxnSpPr>
        <xdr:cNvPr id="78" name="直線コネクタ 77">
          <a:extLst>
            <a:ext uri="{FF2B5EF4-FFF2-40B4-BE49-F238E27FC236}">
              <a16:creationId xmlns:a16="http://schemas.microsoft.com/office/drawing/2014/main" id="{11B6154F-306E-4360-BB97-22DF21590E10}"/>
            </a:ext>
          </a:extLst>
        </xdr:cNvPr>
        <xdr:cNvCxnSpPr/>
      </xdr:nvCxnSpPr>
      <xdr:spPr>
        <a:xfrm flipV="1">
          <a:off x="1828800" y="6083427"/>
          <a:ext cx="790575" cy="338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39</xdr:row>
      <xdr:rowOff>96266</xdr:rowOff>
    </xdr:from>
    <xdr:to>
      <xdr:col>6</xdr:col>
      <xdr:colOff>38100</xdr:colOff>
      <xdr:row>40</xdr:row>
      <xdr:rowOff>26416</xdr:rowOff>
    </xdr:to>
    <xdr:sp macro="" textlink="">
      <xdr:nvSpPr>
        <xdr:cNvPr id="79" name="楕円 78">
          <a:extLst>
            <a:ext uri="{FF2B5EF4-FFF2-40B4-BE49-F238E27FC236}">
              <a16:creationId xmlns:a16="http://schemas.microsoft.com/office/drawing/2014/main" id="{BD004754-1CF7-4800-A3EA-C73AA4F726C7}"/>
            </a:ext>
          </a:extLst>
        </xdr:cNvPr>
        <xdr:cNvSpPr/>
      </xdr:nvSpPr>
      <xdr:spPr>
        <a:xfrm>
          <a:off x="981075" y="641134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39</xdr:row>
      <xdr:rowOff>110490</xdr:rowOff>
    </xdr:from>
    <xdr:to>
      <xdr:col>10</xdr:col>
      <xdr:colOff>114300</xdr:colOff>
      <xdr:row>39</xdr:row>
      <xdr:rowOff>147066</xdr:rowOff>
    </xdr:to>
    <xdr:cxnSp macro="">
      <xdr:nvCxnSpPr>
        <xdr:cNvPr id="80" name="直線コネクタ 79">
          <a:extLst>
            <a:ext uri="{FF2B5EF4-FFF2-40B4-BE49-F238E27FC236}">
              <a16:creationId xmlns:a16="http://schemas.microsoft.com/office/drawing/2014/main" id="{4F4C55FB-E18B-4A4C-9494-B680042B503A}"/>
            </a:ext>
          </a:extLst>
        </xdr:cNvPr>
        <xdr:cNvCxnSpPr/>
      </xdr:nvCxnSpPr>
      <xdr:spPr>
        <a:xfrm flipV="1">
          <a:off x="1028700" y="6422390"/>
          <a:ext cx="8001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33</xdr:row>
      <xdr:rowOff>36085</xdr:rowOff>
    </xdr:from>
    <xdr:ext cx="405111" cy="259045"/>
    <xdr:sp macro="" textlink="">
      <xdr:nvSpPr>
        <xdr:cNvPr id="81" name="n_1aveValue【体育館・プール】&#10;有形固定資産減価償却率">
          <a:extLst>
            <a:ext uri="{FF2B5EF4-FFF2-40B4-BE49-F238E27FC236}">
              <a16:creationId xmlns:a16="http://schemas.microsoft.com/office/drawing/2014/main" id="{A97F224D-DA46-43DF-BDD1-A44A4BFF0D1D}"/>
            </a:ext>
          </a:extLst>
        </xdr:cNvPr>
        <xdr:cNvSpPr txBox="1"/>
      </xdr:nvSpPr>
      <xdr:spPr>
        <a:xfrm>
          <a:off x="3239144" y="53796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33</xdr:row>
      <xdr:rowOff>68089</xdr:rowOff>
    </xdr:from>
    <xdr:ext cx="405111" cy="259045"/>
    <xdr:sp macro="" textlink="">
      <xdr:nvSpPr>
        <xdr:cNvPr id="82" name="n_2aveValue【体育館・プール】&#10;有形固定資産減価償却率">
          <a:extLst>
            <a:ext uri="{FF2B5EF4-FFF2-40B4-BE49-F238E27FC236}">
              <a16:creationId xmlns:a16="http://schemas.microsoft.com/office/drawing/2014/main" id="{FCEF71DC-84D6-42B3-9DB8-7D28A7194ABA}"/>
            </a:ext>
          </a:extLst>
        </xdr:cNvPr>
        <xdr:cNvSpPr txBox="1"/>
      </xdr:nvSpPr>
      <xdr:spPr>
        <a:xfrm>
          <a:off x="2439044" y="54084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33</xdr:row>
      <xdr:rowOff>72661</xdr:rowOff>
    </xdr:from>
    <xdr:ext cx="405111" cy="259045"/>
    <xdr:sp macro="" textlink="">
      <xdr:nvSpPr>
        <xdr:cNvPr id="83" name="n_3aveValue【体育館・プール】&#10;有形固定資産減価償却率">
          <a:extLst>
            <a:ext uri="{FF2B5EF4-FFF2-40B4-BE49-F238E27FC236}">
              <a16:creationId xmlns:a16="http://schemas.microsoft.com/office/drawing/2014/main" id="{3B6AD65D-7826-4C5A-B93A-232DD907076F}"/>
            </a:ext>
          </a:extLst>
        </xdr:cNvPr>
        <xdr:cNvSpPr txBox="1"/>
      </xdr:nvSpPr>
      <xdr:spPr>
        <a:xfrm>
          <a:off x="1648469" y="54130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33</xdr:row>
      <xdr:rowOff>45229</xdr:rowOff>
    </xdr:from>
    <xdr:ext cx="405111" cy="259045"/>
    <xdr:sp macro="" textlink="">
      <xdr:nvSpPr>
        <xdr:cNvPr id="84" name="n_4aveValue【体育館・プール】&#10;有形固定資産減価償却率">
          <a:extLst>
            <a:ext uri="{FF2B5EF4-FFF2-40B4-BE49-F238E27FC236}">
              <a16:creationId xmlns:a16="http://schemas.microsoft.com/office/drawing/2014/main" id="{D051E020-5C7E-41AF-8740-B8A3027B1075}"/>
            </a:ext>
          </a:extLst>
        </xdr:cNvPr>
        <xdr:cNvSpPr txBox="1"/>
      </xdr:nvSpPr>
      <xdr:spPr>
        <a:xfrm>
          <a:off x="848369" y="53919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36</xdr:row>
      <xdr:rowOff>131843</xdr:rowOff>
    </xdr:from>
    <xdr:ext cx="405111" cy="259045"/>
    <xdr:sp macro="" textlink="">
      <xdr:nvSpPr>
        <xdr:cNvPr id="85" name="n_1mainValue【体育館・プール】&#10;有形固定資産減価償却率">
          <a:extLst>
            <a:ext uri="{FF2B5EF4-FFF2-40B4-BE49-F238E27FC236}">
              <a16:creationId xmlns:a16="http://schemas.microsoft.com/office/drawing/2014/main" id="{66F4B114-553D-49DE-98E3-2FBB590CBD7D}"/>
            </a:ext>
          </a:extLst>
        </xdr:cNvPr>
        <xdr:cNvSpPr txBox="1"/>
      </xdr:nvSpPr>
      <xdr:spPr>
        <a:xfrm>
          <a:off x="3239144" y="59611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134129</xdr:rowOff>
    </xdr:from>
    <xdr:ext cx="405111" cy="259045"/>
    <xdr:sp macro="" textlink="">
      <xdr:nvSpPr>
        <xdr:cNvPr id="86" name="n_2mainValue【体育館・プール】&#10;有形固定資産減価償却率">
          <a:extLst>
            <a:ext uri="{FF2B5EF4-FFF2-40B4-BE49-F238E27FC236}">
              <a16:creationId xmlns:a16="http://schemas.microsoft.com/office/drawing/2014/main" id="{B74CFE58-4E81-43BB-9160-6B489F9D1E13}"/>
            </a:ext>
          </a:extLst>
        </xdr:cNvPr>
        <xdr:cNvSpPr txBox="1"/>
      </xdr:nvSpPr>
      <xdr:spPr>
        <a:xfrm>
          <a:off x="2439044" y="61253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152417</xdr:rowOff>
    </xdr:from>
    <xdr:ext cx="405111" cy="259045"/>
    <xdr:sp macro="" textlink="">
      <xdr:nvSpPr>
        <xdr:cNvPr id="87" name="n_3mainValue【体育館・プール】&#10;有形固定資産減価償却率">
          <a:extLst>
            <a:ext uri="{FF2B5EF4-FFF2-40B4-BE49-F238E27FC236}">
              <a16:creationId xmlns:a16="http://schemas.microsoft.com/office/drawing/2014/main" id="{B55680F0-ABB2-4A8B-A70F-E5BAAF8BD0BF}"/>
            </a:ext>
          </a:extLst>
        </xdr:cNvPr>
        <xdr:cNvSpPr txBox="1"/>
      </xdr:nvSpPr>
      <xdr:spPr>
        <a:xfrm>
          <a:off x="1648469" y="6467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17543</xdr:rowOff>
    </xdr:from>
    <xdr:ext cx="405111" cy="259045"/>
    <xdr:sp macro="" textlink="">
      <xdr:nvSpPr>
        <xdr:cNvPr id="88" name="n_4mainValue【体育館・プール】&#10;有形固定資産減価償却率">
          <a:extLst>
            <a:ext uri="{FF2B5EF4-FFF2-40B4-BE49-F238E27FC236}">
              <a16:creationId xmlns:a16="http://schemas.microsoft.com/office/drawing/2014/main" id="{FDA52B4F-FD60-4C8F-B62B-979FA337721E}"/>
            </a:ext>
          </a:extLst>
        </xdr:cNvPr>
        <xdr:cNvSpPr txBox="1"/>
      </xdr:nvSpPr>
      <xdr:spPr>
        <a:xfrm>
          <a:off x="848369" y="64945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89" name="正方形/長方形 88">
          <a:extLst>
            <a:ext uri="{FF2B5EF4-FFF2-40B4-BE49-F238E27FC236}">
              <a16:creationId xmlns:a16="http://schemas.microsoft.com/office/drawing/2014/main" id="{8E7DED75-3984-4F66-B4EF-A87E9CCDCFF3}"/>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0" name="正方形/長方形 89">
          <a:extLst>
            <a:ext uri="{FF2B5EF4-FFF2-40B4-BE49-F238E27FC236}">
              <a16:creationId xmlns:a16="http://schemas.microsoft.com/office/drawing/2014/main" id="{31E4BA7C-DD7E-4443-84C6-AB7DB7F39047}"/>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1" name="正方形/長方形 90">
          <a:extLst>
            <a:ext uri="{FF2B5EF4-FFF2-40B4-BE49-F238E27FC236}">
              <a16:creationId xmlns:a16="http://schemas.microsoft.com/office/drawing/2014/main" id="{DED4A02A-AC11-4A84-912E-BB6D0E1E4E6F}"/>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2" name="正方形/長方形 91">
          <a:extLst>
            <a:ext uri="{FF2B5EF4-FFF2-40B4-BE49-F238E27FC236}">
              <a16:creationId xmlns:a16="http://schemas.microsoft.com/office/drawing/2014/main" id="{E7F26C8C-0C4D-40CB-8BF2-5B67A339716F}"/>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3" name="正方形/長方形 92">
          <a:extLst>
            <a:ext uri="{FF2B5EF4-FFF2-40B4-BE49-F238E27FC236}">
              <a16:creationId xmlns:a16="http://schemas.microsoft.com/office/drawing/2014/main" id="{76C0A20B-7E0E-4E5D-BD15-9F6897A538E9}"/>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4" name="正方形/長方形 93">
          <a:extLst>
            <a:ext uri="{FF2B5EF4-FFF2-40B4-BE49-F238E27FC236}">
              <a16:creationId xmlns:a16="http://schemas.microsoft.com/office/drawing/2014/main" id="{417EBDA5-DBB7-46C8-B7E2-D5420B38F4B0}"/>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5" name="テキスト ボックス 94">
          <a:extLst>
            <a:ext uri="{FF2B5EF4-FFF2-40B4-BE49-F238E27FC236}">
              <a16:creationId xmlns:a16="http://schemas.microsoft.com/office/drawing/2014/main" id="{89D4964D-5B21-4570-8E2D-A8D6671E75E9}"/>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6" name="直線コネクタ 95">
          <a:extLst>
            <a:ext uri="{FF2B5EF4-FFF2-40B4-BE49-F238E27FC236}">
              <a16:creationId xmlns:a16="http://schemas.microsoft.com/office/drawing/2014/main" id="{B98D1568-5846-4D04-AD92-B13814B670A6}"/>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43</xdr:row>
      <xdr:rowOff>105427</xdr:rowOff>
    </xdr:from>
    <xdr:ext cx="467179" cy="259045"/>
    <xdr:sp macro="" textlink="">
      <xdr:nvSpPr>
        <xdr:cNvPr id="97" name="テキスト ボックス 96">
          <a:extLst>
            <a:ext uri="{FF2B5EF4-FFF2-40B4-BE49-F238E27FC236}">
              <a16:creationId xmlns:a16="http://schemas.microsoft.com/office/drawing/2014/main" id="{FA10F286-F59C-4AFE-A69E-C4AB8A409D5E}"/>
            </a:ext>
          </a:extLst>
        </xdr:cNvPr>
        <xdr:cNvSpPr txBox="1"/>
      </xdr:nvSpPr>
      <xdr:spPr>
        <a:xfrm>
          <a:off x="5527221"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42</xdr:row>
      <xdr:rowOff>38100</xdr:rowOff>
    </xdr:from>
    <xdr:to>
      <xdr:col>59</xdr:col>
      <xdr:colOff>50800</xdr:colOff>
      <xdr:row>42</xdr:row>
      <xdr:rowOff>38100</xdr:rowOff>
    </xdr:to>
    <xdr:cxnSp macro="">
      <xdr:nvCxnSpPr>
        <xdr:cNvPr id="98" name="直線コネクタ 97">
          <a:extLst>
            <a:ext uri="{FF2B5EF4-FFF2-40B4-BE49-F238E27FC236}">
              <a16:creationId xmlns:a16="http://schemas.microsoft.com/office/drawing/2014/main" id="{3D493B1E-6CFA-4A27-BE0B-E5A6729F44D0}"/>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99" name="テキスト ボックス 98">
          <a:extLst>
            <a:ext uri="{FF2B5EF4-FFF2-40B4-BE49-F238E27FC236}">
              <a16:creationId xmlns:a16="http://schemas.microsoft.com/office/drawing/2014/main" id="{AE8D4C23-AA6F-45CE-B842-3B38BE32E728}"/>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0" name="直線コネクタ 99">
          <a:extLst>
            <a:ext uri="{FF2B5EF4-FFF2-40B4-BE49-F238E27FC236}">
              <a16:creationId xmlns:a16="http://schemas.microsoft.com/office/drawing/2014/main" id="{9D0EB7C6-D202-4EB2-8EE8-7327CA34FFFD}"/>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1" name="テキスト ボックス 100">
          <a:extLst>
            <a:ext uri="{FF2B5EF4-FFF2-40B4-BE49-F238E27FC236}">
              <a16:creationId xmlns:a16="http://schemas.microsoft.com/office/drawing/2014/main" id="{442D2B74-FBA1-4568-870A-A5CF923F9838}"/>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2" name="直線コネクタ 101">
          <a:extLst>
            <a:ext uri="{FF2B5EF4-FFF2-40B4-BE49-F238E27FC236}">
              <a16:creationId xmlns:a16="http://schemas.microsoft.com/office/drawing/2014/main" id="{CCE10DFA-8894-4B79-8DB3-4FCA15759DAA}"/>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3" name="テキスト ボックス 102">
          <a:extLst>
            <a:ext uri="{FF2B5EF4-FFF2-40B4-BE49-F238E27FC236}">
              <a16:creationId xmlns:a16="http://schemas.microsoft.com/office/drawing/2014/main" id="{A2D7D73D-979C-4A1D-9A87-B59CA97FD1E1}"/>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4" name="直線コネクタ 103">
          <a:extLst>
            <a:ext uri="{FF2B5EF4-FFF2-40B4-BE49-F238E27FC236}">
              <a16:creationId xmlns:a16="http://schemas.microsoft.com/office/drawing/2014/main" id="{9DA369D3-101B-437C-B2AB-59FECA9FE5BB}"/>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5" name="テキスト ボックス 104">
          <a:extLst>
            <a:ext uri="{FF2B5EF4-FFF2-40B4-BE49-F238E27FC236}">
              <a16:creationId xmlns:a16="http://schemas.microsoft.com/office/drawing/2014/main" id="{DAD870AA-3423-4AD1-9582-D75119A39BB1}"/>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6" name="直線コネクタ 105">
          <a:extLst>
            <a:ext uri="{FF2B5EF4-FFF2-40B4-BE49-F238E27FC236}">
              <a16:creationId xmlns:a16="http://schemas.microsoft.com/office/drawing/2014/main" id="{9B5D97EC-7868-44DD-97A3-886A75AFAAD0}"/>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7" name="テキスト ボックス 106">
          <a:extLst>
            <a:ext uri="{FF2B5EF4-FFF2-40B4-BE49-F238E27FC236}">
              <a16:creationId xmlns:a16="http://schemas.microsoft.com/office/drawing/2014/main" id="{427D791E-C53E-4B76-85C8-F9446EA16359}"/>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08" name="直線コネクタ 107">
          <a:extLst>
            <a:ext uri="{FF2B5EF4-FFF2-40B4-BE49-F238E27FC236}">
              <a16:creationId xmlns:a16="http://schemas.microsoft.com/office/drawing/2014/main" id="{BFC1710B-2BA2-4356-A39D-26F66DACD717}"/>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09" name="テキスト ボックス 108">
          <a:extLst>
            <a:ext uri="{FF2B5EF4-FFF2-40B4-BE49-F238E27FC236}">
              <a16:creationId xmlns:a16="http://schemas.microsoft.com/office/drawing/2014/main" id="{53172400-47E7-4083-9E24-AB785C89DEB0}"/>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0" name="【体育館・プール】&#10;一人当たり面積グラフ枠">
          <a:extLst>
            <a:ext uri="{FF2B5EF4-FFF2-40B4-BE49-F238E27FC236}">
              <a16:creationId xmlns:a16="http://schemas.microsoft.com/office/drawing/2014/main" id="{261A9711-3D98-426D-9BB5-7AAD4CB901AF}"/>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57150</xdr:rowOff>
    </xdr:from>
    <xdr:to>
      <xdr:col>54</xdr:col>
      <xdr:colOff>189865</xdr:colOff>
      <xdr:row>40</xdr:row>
      <xdr:rowOff>114300</xdr:rowOff>
    </xdr:to>
    <xdr:cxnSp macro="">
      <xdr:nvCxnSpPr>
        <xdr:cNvPr id="111" name="直線コネクタ 110">
          <a:extLst>
            <a:ext uri="{FF2B5EF4-FFF2-40B4-BE49-F238E27FC236}">
              <a16:creationId xmlns:a16="http://schemas.microsoft.com/office/drawing/2014/main" id="{81131BC7-C48D-4A66-A9C0-26F3E5D5902C}"/>
            </a:ext>
          </a:extLst>
        </xdr:cNvPr>
        <xdr:cNvCxnSpPr/>
      </xdr:nvCxnSpPr>
      <xdr:spPr>
        <a:xfrm flipV="1">
          <a:off x="9427845" y="5400675"/>
          <a:ext cx="1270" cy="11906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118127</xdr:rowOff>
    </xdr:from>
    <xdr:ext cx="469744" cy="259045"/>
    <xdr:sp macro="" textlink="">
      <xdr:nvSpPr>
        <xdr:cNvPr id="112" name="【体育館・プール】&#10;一人当たり面積最小値テキスト">
          <a:extLst>
            <a:ext uri="{FF2B5EF4-FFF2-40B4-BE49-F238E27FC236}">
              <a16:creationId xmlns:a16="http://schemas.microsoft.com/office/drawing/2014/main" id="{CF58A732-B330-487F-BB7C-639C4D117FAF}"/>
            </a:ext>
          </a:extLst>
        </xdr:cNvPr>
        <xdr:cNvSpPr txBox="1"/>
      </xdr:nvSpPr>
      <xdr:spPr>
        <a:xfrm>
          <a:off x="9477375" y="659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40</xdr:row>
      <xdr:rowOff>114300</xdr:rowOff>
    </xdr:from>
    <xdr:to>
      <xdr:col>55</xdr:col>
      <xdr:colOff>88900</xdr:colOff>
      <xdr:row>40</xdr:row>
      <xdr:rowOff>114300</xdr:rowOff>
    </xdr:to>
    <xdr:cxnSp macro="">
      <xdr:nvCxnSpPr>
        <xdr:cNvPr id="113" name="直線コネクタ 112">
          <a:extLst>
            <a:ext uri="{FF2B5EF4-FFF2-40B4-BE49-F238E27FC236}">
              <a16:creationId xmlns:a16="http://schemas.microsoft.com/office/drawing/2014/main" id="{612D5CAC-CB1D-431F-A3BB-6902FE58F639}"/>
            </a:ext>
          </a:extLst>
        </xdr:cNvPr>
        <xdr:cNvCxnSpPr/>
      </xdr:nvCxnSpPr>
      <xdr:spPr>
        <a:xfrm>
          <a:off x="9363075" y="65913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3827</xdr:rowOff>
    </xdr:from>
    <xdr:ext cx="469744" cy="259045"/>
    <xdr:sp macro="" textlink="">
      <xdr:nvSpPr>
        <xdr:cNvPr id="114" name="【体育館・プール】&#10;一人当たり面積最大値テキスト">
          <a:extLst>
            <a:ext uri="{FF2B5EF4-FFF2-40B4-BE49-F238E27FC236}">
              <a16:creationId xmlns:a16="http://schemas.microsoft.com/office/drawing/2014/main" id="{95E75C8E-5FA2-4DF3-AA84-96284F7431EF}"/>
            </a:ext>
          </a:extLst>
        </xdr:cNvPr>
        <xdr:cNvSpPr txBox="1"/>
      </xdr:nvSpPr>
      <xdr:spPr>
        <a:xfrm>
          <a:off x="9477375" y="5188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57150</xdr:rowOff>
    </xdr:from>
    <xdr:to>
      <xdr:col>55</xdr:col>
      <xdr:colOff>88900</xdr:colOff>
      <xdr:row>33</xdr:row>
      <xdr:rowOff>57150</xdr:rowOff>
    </xdr:to>
    <xdr:cxnSp macro="">
      <xdr:nvCxnSpPr>
        <xdr:cNvPr id="115" name="直線コネクタ 114">
          <a:extLst>
            <a:ext uri="{FF2B5EF4-FFF2-40B4-BE49-F238E27FC236}">
              <a16:creationId xmlns:a16="http://schemas.microsoft.com/office/drawing/2014/main" id="{C345F498-B750-4588-924D-CC429D1F6154}"/>
            </a:ext>
          </a:extLst>
        </xdr:cNvPr>
        <xdr:cNvCxnSpPr/>
      </xdr:nvCxnSpPr>
      <xdr:spPr>
        <a:xfrm>
          <a:off x="9363075" y="54006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22877</xdr:rowOff>
    </xdr:from>
    <xdr:ext cx="469744" cy="259045"/>
    <xdr:sp macro="" textlink="">
      <xdr:nvSpPr>
        <xdr:cNvPr id="116" name="【体育館・プール】&#10;一人当たり面積平均値テキスト">
          <a:extLst>
            <a:ext uri="{FF2B5EF4-FFF2-40B4-BE49-F238E27FC236}">
              <a16:creationId xmlns:a16="http://schemas.microsoft.com/office/drawing/2014/main" id="{A3EDBA4E-7088-4A87-B261-4E9ABCE2FA56}"/>
            </a:ext>
          </a:extLst>
        </xdr:cNvPr>
        <xdr:cNvSpPr txBox="1"/>
      </xdr:nvSpPr>
      <xdr:spPr>
        <a:xfrm>
          <a:off x="9477375" y="60172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44450</xdr:rowOff>
    </xdr:from>
    <xdr:to>
      <xdr:col>55</xdr:col>
      <xdr:colOff>50800</xdr:colOff>
      <xdr:row>37</xdr:row>
      <xdr:rowOff>146050</xdr:rowOff>
    </xdr:to>
    <xdr:sp macro="" textlink="">
      <xdr:nvSpPr>
        <xdr:cNvPr id="117" name="フローチャート: 判断 116">
          <a:extLst>
            <a:ext uri="{FF2B5EF4-FFF2-40B4-BE49-F238E27FC236}">
              <a16:creationId xmlns:a16="http://schemas.microsoft.com/office/drawing/2014/main" id="{92A772AC-61B1-469C-8E1B-4E19CEDD8607}"/>
            </a:ext>
          </a:extLst>
        </xdr:cNvPr>
        <xdr:cNvSpPr/>
      </xdr:nvSpPr>
      <xdr:spPr>
        <a:xfrm>
          <a:off x="9401175" y="603885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44450</xdr:rowOff>
    </xdr:from>
    <xdr:to>
      <xdr:col>50</xdr:col>
      <xdr:colOff>165100</xdr:colOff>
      <xdr:row>37</xdr:row>
      <xdr:rowOff>146050</xdr:rowOff>
    </xdr:to>
    <xdr:sp macro="" textlink="">
      <xdr:nvSpPr>
        <xdr:cNvPr id="118" name="フローチャート: 判断 117">
          <a:extLst>
            <a:ext uri="{FF2B5EF4-FFF2-40B4-BE49-F238E27FC236}">
              <a16:creationId xmlns:a16="http://schemas.microsoft.com/office/drawing/2014/main" id="{6FA02EF3-949B-470E-AEF7-84668DD23822}"/>
            </a:ext>
          </a:extLst>
        </xdr:cNvPr>
        <xdr:cNvSpPr/>
      </xdr:nvSpPr>
      <xdr:spPr>
        <a:xfrm>
          <a:off x="8639175" y="60388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37</xdr:row>
      <xdr:rowOff>82550</xdr:rowOff>
    </xdr:from>
    <xdr:to>
      <xdr:col>46</xdr:col>
      <xdr:colOff>38100</xdr:colOff>
      <xdr:row>38</xdr:row>
      <xdr:rowOff>12700</xdr:rowOff>
    </xdr:to>
    <xdr:sp macro="" textlink="">
      <xdr:nvSpPr>
        <xdr:cNvPr id="119" name="フローチャート: 判断 118">
          <a:extLst>
            <a:ext uri="{FF2B5EF4-FFF2-40B4-BE49-F238E27FC236}">
              <a16:creationId xmlns:a16="http://schemas.microsoft.com/office/drawing/2014/main" id="{C62F3842-4F9F-4008-B37B-BBBF8A7A8D03}"/>
            </a:ext>
          </a:extLst>
        </xdr:cNvPr>
        <xdr:cNvSpPr/>
      </xdr:nvSpPr>
      <xdr:spPr>
        <a:xfrm>
          <a:off x="7839075" y="6076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25400</xdr:rowOff>
    </xdr:from>
    <xdr:to>
      <xdr:col>41</xdr:col>
      <xdr:colOff>101600</xdr:colOff>
      <xdr:row>40</xdr:row>
      <xdr:rowOff>127000</xdr:rowOff>
    </xdr:to>
    <xdr:sp macro="" textlink="">
      <xdr:nvSpPr>
        <xdr:cNvPr id="120" name="フローチャート: 判断 119">
          <a:extLst>
            <a:ext uri="{FF2B5EF4-FFF2-40B4-BE49-F238E27FC236}">
              <a16:creationId xmlns:a16="http://schemas.microsoft.com/office/drawing/2014/main" id="{3E95EACA-24A5-420D-8DB3-004074A3819A}"/>
            </a:ext>
          </a:extLst>
        </xdr:cNvPr>
        <xdr:cNvSpPr/>
      </xdr:nvSpPr>
      <xdr:spPr>
        <a:xfrm>
          <a:off x="7029450" y="65055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25400</xdr:rowOff>
    </xdr:from>
    <xdr:to>
      <xdr:col>36</xdr:col>
      <xdr:colOff>165100</xdr:colOff>
      <xdr:row>40</xdr:row>
      <xdr:rowOff>127000</xdr:rowOff>
    </xdr:to>
    <xdr:sp macro="" textlink="">
      <xdr:nvSpPr>
        <xdr:cNvPr id="121" name="フローチャート: 判断 120">
          <a:extLst>
            <a:ext uri="{FF2B5EF4-FFF2-40B4-BE49-F238E27FC236}">
              <a16:creationId xmlns:a16="http://schemas.microsoft.com/office/drawing/2014/main" id="{FE8256F3-82A9-41A1-9139-0978700943E8}"/>
            </a:ext>
          </a:extLst>
        </xdr:cNvPr>
        <xdr:cNvSpPr/>
      </xdr:nvSpPr>
      <xdr:spPr>
        <a:xfrm>
          <a:off x="6238875" y="65055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2" name="テキスト ボックス 121">
          <a:extLst>
            <a:ext uri="{FF2B5EF4-FFF2-40B4-BE49-F238E27FC236}">
              <a16:creationId xmlns:a16="http://schemas.microsoft.com/office/drawing/2014/main" id="{45546EFB-3395-4E9F-B0D5-988A33802211}"/>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3" name="テキスト ボックス 122">
          <a:extLst>
            <a:ext uri="{FF2B5EF4-FFF2-40B4-BE49-F238E27FC236}">
              <a16:creationId xmlns:a16="http://schemas.microsoft.com/office/drawing/2014/main" id="{45CF63F9-0E01-4489-9C3D-300CD5547848}"/>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DC45576F-2D9F-41B9-A7B0-36FDFAB779EB}"/>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89D70ED6-9BCA-4D22-9F86-14F4785D96EF}"/>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04A42E9B-40FC-409A-A9C5-3855C07FF41B}"/>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6350</xdr:rowOff>
    </xdr:from>
    <xdr:to>
      <xdr:col>55</xdr:col>
      <xdr:colOff>50800</xdr:colOff>
      <xdr:row>33</xdr:row>
      <xdr:rowOff>107950</xdr:rowOff>
    </xdr:to>
    <xdr:sp macro="" textlink="">
      <xdr:nvSpPr>
        <xdr:cNvPr id="127" name="楕円 126">
          <a:extLst>
            <a:ext uri="{FF2B5EF4-FFF2-40B4-BE49-F238E27FC236}">
              <a16:creationId xmlns:a16="http://schemas.microsoft.com/office/drawing/2014/main" id="{B4ED8C5D-C707-4959-8517-754D36D4C869}"/>
            </a:ext>
          </a:extLst>
        </xdr:cNvPr>
        <xdr:cNvSpPr/>
      </xdr:nvSpPr>
      <xdr:spPr>
        <a:xfrm>
          <a:off x="9401175" y="53530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130827</xdr:rowOff>
    </xdr:from>
    <xdr:ext cx="469744" cy="259045"/>
    <xdr:sp macro="" textlink="">
      <xdr:nvSpPr>
        <xdr:cNvPr id="128" name="【体育館・プール】&#10;一人当たり面積該当値テキスト">
          <a:extLst>
            <a:ext uri="{FF2B5EF4-FFF2-40B4-BE49-F238E27FC236}">
              <a16:creationId xmlns:a16="http://schemas.microsoft.com/office/drawing/2014/main" id="{2C043D94-EA3E-43E8-90E7-F048E11151BC}"/>
            </a:ext>
          </a:extLst>
        </xdr:cNvPr>
        <xdr:cNvSpPr txBox="1"/>
      </xdr:nvSpPr>
      <xdr:spPr>
        <a:xfrm>
          <a:off x="9477375" y="5312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33</xdr:row>
      <xdr:rowOff>44450</xdr:rowOff>
    </xdr:from>
    <xdr:to>
      <xdr:col>50</xdr:col>
      <xdr:colOff>165100</xdr:colOff>
      <xdr:row>33</xdr:row>
      <xdr:rowOff>146050</xdr:rowOff>
    </xdr:to>
    <xdr:sp macro="" textlink="">
      <xdr:nvSpPr>
        <xdr:cNvPr id="129" name="楕円 128">
          <a:extLst>
            <a:ext uri="{FF2B5EF4-FFF2-40B4-BE49-F238E27FC236}">
              <a16:creationId xmlns:a16="http://schemas.microsoft.com/office/drawing/2014/main" id="{5EA7561D-AEB0-4E1E-9378-1C77215CB0FB}"/>
            </a:ext>
          </a:extLst>
        </xdr:cNvPr>
        <xdr:cNvSpPr/>
      </xdr:nvSpPr>
      <xdr:spPr>
        <a:xfrm>
          <a:off x="8639175" y="53911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33</xdr:row>
      <xdr:rowOff>57150</xdr:rowOff>
    </xdr:from>
    <xdr:to>
      <xdr:col>55</xdr:col>
      <xdr:colOff>0</xdr:colOff>
      <xdr:row>33</xdr:row>
      <xdr:rowOff>95250</xdr:rowOff>
    </xdr:to>
    <xdr:cxnSp macro="">
      <xdr:nvCxnSpPr>
        <xdr:cNvPr id="130" name="直線コネクタ 129">
          <a:extLst>
            <a:ext uri="{FF2B5EF4-FFF2-40B4-BE49-F238E27FC236}">
              <a16:creationId xmlns:a16="http://schemas.microsoft.com/office/drawing/2014/main" id="{610863CA-3EEC-43E4-A38A-475AD452DF58}"/>
            </a:ext>
          </a:extLst>
        </xdr:cNvPr>
        <xdr:cNvCxnSpPr/>
      </xdr:nvCxnSpPr>
      <xdr:spPr>
        <a:xfrm flipV="1">
          <a:off x="8686800" y="5400675"/>
          <a:ext cx="74295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33</xdr:row>
      <xdr:rowOff>44450</xdr:rowOff>
    </xdr:from>
    <xdr:to>
      <xdr:col>46</xdr:col>
      <xdr:colOff>38100</xdr:colOff>
      <xdr:row>33</xdr:row>
      <xdr:rowOff>146050</xdr:rowOff>
    </xdr:to>
    <xdr:sp macro="" textlink="">
      <xdr:nvSpPr>
        <xdr:cNvPr id="131" name="楕円 130">
          <a:extLst>
            <a:ext uri="{FF2B5EF4-FFF2-40B4-BE49-F238E27FC236}">
              <a16:creationId xmlns:a16="http://schemas.microsoft.com/office/drawing/2014/main" id="{1DF41DE4-488F-4536-91DC-0B7FC5A6FE72}"/>
            </a:ext>
          </a:extLst>
        </xdr:cNvPr>
        <xdr:cNvSpPr/>
      </xdr:nvSpPr>
      <xdr:spPr>
        <a:xfrm>
          <a:off x="7839075" y="53911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33</xdr:row>
      <xdr:rowOff>95250</xdr:rowOff>
    </xdr:from>
    <xdr:to>
      <xdr:col>50</xdr:col>
      <xdr:colOff>114300</xdr:colOff>
      <xdr:row>33</xdr:row>
      <xdr:rowOff>95250</xdr:rowOff>
    </xdr:to>
    <xdr:cxnSp macro="">
      <xdr:nvCxnSpPr>
        <xdr:cNvPr id="132" name="直線コネクタ 131">
          <a:extLst>
            <a:ext uri="{FF2B5EF4-FFF2-40B4-BE49-F238E27FC236}">
              <a16:creationId xmlns:a16="http://schemas.microsoft.com/office/drawing/2014/main" id="{6B2A0E04-0AE5-406B-9294-7FF075D2A60E}"/>
            </a:ext>
          </a:extLst>
        </xdr:cNvPr>
        <xdr:cNvCxnSpPr/>
      </xdr:nvCxnSpPr>
      <xdr:spPr>
        <a:xfrm>
          <a:off x="7886700" y="54387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44450</xdr:rowOff>
    </xdr:from>
    <xdr:to>
      <xdr:col>41</xdr:col>
      <xdr:colOff>101600</xdr:colOff>
      <xdr:row>39</xdr:row>
      <xdr:rowOff>146050</xdr:rowOff>
    </xdr:to>
    <xdr:sp macro="" textlink="">
      <xdr:nvSpPr>
        <xdr:cNvPr id="133" name="楕円 132">
          <a:extLst>
            <a:ext uri="{FF2B5EF4-FFF2-40B4-BE49-F238E27FC236}">
              <a16:creationId xmlns:a16="http://schemas.microsoft.com/office/drawing/2014/main" id="{43603A37-2186-4128-81A5-22A761545A61}"/>
            </a:ext>
          </a:extLst>
        </xdr:cNvPr>
        <xdr:cNvSpPr/>
      </xdr:nvSpPr>
      <xdr:spPr>
        <a:xfrm>
          <a:off x="7029450" y="63627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33</xdr:row>
      <xdr:rowOff>95250</xdr:rowOff>
    </xdr:from>
    <xdr:to>
      <xdr:col>45</xdr:col>
      <xdr:colOff>177800</xdr:colOff>
      <xdr:row>39</xdr:row>
      <xdr:rowOff>95250</xdr:rowOff>
    </xdr:to>
    <xdr:cxnSp macro="">
      <xdr:nvCxnSpPr>
        <xdr:cNvPr id="134" name="直線コネクタ 133">
          <a:extLst>
            <a:ext uri="{FF2B5EF4-FFF2-40B4-BE49-F238E27FC236}">
              <a16:creationId xmlns:a16="http://schemas.microsoft.com/office/drawing/2014/main" id="{D358F206-023C-4E6C-AB4C-969E6D3FC399}"/>
            </a:ext>
          </a:extLst>
        </xdr:cNvPr>
        <xdr:cNvCxnSpPr/>
      </xdr:nvCxnSpPr>
      <xdr:spPr>
        <a:xfrm flipV="1">
          <a:off x="7077075" y="5438775"/>
          <a:ext cx="809625" cy="971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44450</xdr:rowOff>
    </xdr:from>
    <xdr:to>
      <xdr:col>36</xdr:col>
      <xdr:colOff>165100</xdr:colOff>
      <xdr:row>39</xdr:row>
      <xdr:rowOff>146050</xdr:rowOff>
    </xdr:to>
    <xdr:sp macro="" textlink="">
      <xdr:nvSpPr>
        <xdr:cNvPr id="135" name="楕円 134">
          <a:extLst>
            <a:ext uri="{FF2B5EF4-FFF2-40B4-BE49-F238E27FC236}">
              <a16:creationId xmlns:a16="http://schemas.microsoft.com/office/drawing/2014/main" id="{549E331F-5BFB-4DEB-A6E1-72A711E335DC}"/>
            </a:ext>
          </a:extLst>
        </xdr:cNvPr>
        <xdr:cNvSpPr/>
      </xdr:nvSpPr>
      <xdr:spPr>
        <a:xfrm>
          <a:off x="6238875" y="63627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95250</xdr:rowOff>
    </xdr:from>
    <xdr:to>
      <xdr:col>41</xdr:col>
      <xdr:colOff>50800</xdr:colOff>
      <xdr:row>39</xdr:row>
      <xdr:rowOff>95250</xdr:rowOff>
    </xdr:to>
    <xdr:cxnSp macro="">
      <xdr:nvCxnSpPr>
        <xdr:cNvPr id="136" name="直線コネクタ 135">
          <a:extLst>
            <a:ext uri="{FF2B5EF4-FFF2-40B4-BE49-F238E27FC236}">
              <a16:creationId xmlns:a16="http://schemas.microsoft.com/office/drawing/2014/main" id="{F228BE72-4AB1-441F-84B1-39DF8633BA34}"/>
            </a:ext>
          </a:extLst>
        </xdr:cNvPr>
        <xdr:cNvCxnSpPr/>
      </xdr:nvCxnSpPr>
      <xdr:spPr>
        <a:xfrm>
          <a:off x="6286500" y="64103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37</xdr:row>
      <xdr:rowOff>137177</xdr:rowOff>
    </xdr:from>
    <xdr:ext cx="469744" cy="259045"/>
    <xdr:sp macro="" textlink="">
      <xdr:nvSpPr>
        <xdr:cNvPr id="137" name="n_1aveValue【体育館・プール】&#10;一人当たり面積">
          <a:extLst>
            <a:ext uri="{FF2B5EF4-FFF2-40B4-BE49-F238E27FC236}">
              <a16:creationId xmlns:a16="http://schemas.microsoft.com/office/drawing/2014/main" id="{7AEA7A2E-451D-4C08-A818-15EDFB1A2DCA}"/>
            </a:ext>
          </a:extLst>
        </xdr:cNvPr>
        <xdr:cNvSpPr txBox="1"/>
      </xdr:nvSpPr>
      <xdr:spPr>
        <a:xfrm>
          <a:off x="8458277" y="6131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38</xdr:row>
      <xdr:rowOff>3827</xdr:rowOff>
    </xdr:from>
    <xdr:ext cx="469744" cy="259045"/>
    <xdr:sp macro="" textlink="">
      <xdr:nvSpPr>
        <xdr:cNvPr id="138" name="n_2aveValue【体育館・プール】&#10;一人当たり面積">
          <a:extLst>
            <a:ext uri="{FF2B5EF4-FFF2-40B4-BE49-F238E27FC236}">
              <a16:creationId xmlns:a16="http://schemas.microsoft.com/office/drawing/2014/main" id="{35E973C1-CA05-4986-B1DC-A8839F40F4E3}"/>
            </a:ext>
          </a:extLst>
        </xdr:cNvPr>
        <xdr:cNvSpPr txBox="1"/>
      </xdr:nvSpPr>
      <xdr:spPr>
        <a:xfrm>
          <a:off x="7677227" y="6160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118127</xdr:rowOff>
    </xdr:from>
    <xdr:ext cx="469744" cy="259045"/>
    <xdr:sp macro="" textlink="">
      <xdr:nvSpPr>
        <xdr:cNvPr id="139" name="n_3aveValue【体育館・プール】&#10;一人当たり面積">
          <a:extLst>
            <a:ext uri="{FF2B5EF4-FFF2-40B4-BE49-F238E27FC236}">
              <a16:creationId xmlns:a16="http://schemas.microsoft.com/office/drawing/2014/main" id="{494D0087-E872-423F-A200-BC53D5CD85BF}"/>
            </a:ext>
          </a:extLst>
        </xdr:cNvPr>
        <xdr:cNvSpPr txBox="1"/>
      </xdr:nvSpPr>
      <xdr:spPr>
        <a:xfrm>
          <a:off x="6867602" y="659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118127</xdr:rowOff>
    </xdr:from>
    <xdr:ext cx="469744" cy="259045"/>
    <xdr:sp macro="" textlink="">
      <xdr:nvSpPr>
        <xdr:cNvPr id="140" name="n_4aveValue【体育館・プール】&#10;一人当たり面積">
          <a:extLst>
            <a:ext uri="{FF2B5EF4-FFF2-40B4-BE49-F238E27FC236}">
              <a16:creationId xmlns:a16="http://schemas.microsoft.com/office/drawing/2014/main" id="{D0F5F074-E110-4E70-A1F1-4B860E459567}"/>
            </a:ext>
          </a:extLst>
        </xdr:cNvPr>
        <xdr:cNvSpPr txBox="1"/>
      </xdr:nvSpPr>
      <xdr:spPr>
        <a:xfrm>
          <a:off x="6067502" y="659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31</xdr:row>
      <xdr:rowOff>162577</xdr:rowOff>
    </xdr:from>
    <xdr:ext cx="469744" cy="259045"/>
    <xdr:sp macro="" textlink="">
      <xdr:nvSpPr>
        <xdr:cNvPr id="141" name="n_1mainValue【体育館・プール】&#10;一人当たり面積">
          <a:extLst>
            <a:ext uri="{FF2B5EF4-FFF2-40B4-BE49-F238E27FC236}">
              <a16:creationId xmlns:a16="http://schemas.microsoft.com/office/drawing/2014/main" id="{439379DD-A09D-4498-BE0C-03F01435515F}"/>
            </a:ext>
          </a:extLst>
        </xdr:cNvPr>
        <xdr:cNvSpPr txBox="1"/>
      </xdr:nvSpPr>
      <xdr:spPr>
        <a:xfrm>
          <a:off x="8458277" y="5179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31</xdr:row>
      <xdr:rowOff>162577</xdr:rowOff>
    </xdr:from>
    <xdr:ext cx="469744" cy="259045"/>
    <xdr:sp macro="" textlink="">
      <xdr:nvSpPr>
        <xdr:cNvPr id="142" name="n_2mainValue【体育館・プール】&#10;一人当たり面積">
          <a:extLst>
            <a:ext uri="{FF2B5EF4-FFF2-40B4-BE49-F238E27FC236}">
              <a16:creationId xmlns:a16="http://schemas.microsoft.com/office/drawing/2014/main" id="{0095ABC6-28F6-432B-8CC9-27DD3DBBAC92}"/>
            </a:ext>
          </a:extLst>
        </xdr:cNvPr>
        <xdr:cNvSpPr txBox="1"/>
      </xdr:nvSpPr>
      <xdr:spPr>
        <a:xfrm>
          <a:off x="7677227" y="5179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37</xdr:row>
      <xdr:rowOff>162577</xdr:rowOff>
    </xdr:from>
    <xdr:ext cx="469744" cy="259045"/>
    <xdr:sp macro="" textlink="">
      <xdr:nvSpPr>
        <xdr:cNvPr id="143" name="n_3mainValue【体育館・プール】&#10;一人当たり面積">
          <a:extLst>
            <a:ext uri="{FF2B5EF4-FFF2-40B4-BE49-F238E27FC236}">
              <a16:creationId xmlns:a16="http://schemas.microsoft.com/office/drawing/2014/main" id="{E99F31C7-4E57-4C1A-BDA1-742E9C2D1410}"/>
            </a:ext>
          </a:extLst>
        </xdr:cNvPr>
        <xdr:cNvSpPr txBox="1"/>
      </xdr:nvSpPr>
      <xdr:spPr>
        <a:xfrm>
          <a:off x="68676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162577</xdr:rowOff>
    </xdr:from>
    <xdr:ext cx="469744" cy="259045"/>
    <xdr:sp macro="" textlink="">
      <xdr:nvSpPr>
        <xdr:cNvPr id="144" name="n_4mainValue【体育館・プール】&#10;一人当たり面積">
          <a:extLst>
            <a:ext uri="{FF2B5EF4-FFF2-40B4-BE49-F238E27FC236}">
              <a16:creationId xmlns:a16="http://schemas.microsoft.com/office/drawing/2014/main" id="{DF6F6A7C-19A5-40AD-9E31-1F8488811BB8}"/>
            </a:ext>
          </a:extLst>
        </xdr:cNvPr>
        <xdr:cNvSpPr txBox="1"/>
      </xdr:nvSpPr>
      <xdr:spPr>
        <a:xfrm>
          <a:off x="6067502"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5" name="正方形/長方形 144">
          <a:extLst>
            <a:ext uri="{FF2B5EF4-FFF2-40B4-BE49-F238E27FC236}">
              <a16:creationId xmlns:a16="http://schemas.microsoft.com/office/drawing/2014/main" id="{F3C8B858-414F-46BA-A1A4-F534F034D9E1}"/>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6" name="正方形/長方形 145">
          <a:extLst>
            <a:ext uri="{FF2B5EF4-FFF2-40B4-BE49-F238E27FC236}">
              <a16:creationId xmlns:a16="http://schemas.microsoft.com/office/drawing/2014/main" id="{A4396CBF-DBFD-441B-BFBF-007291757854}"/>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7" name="正方形/長方形 146">
          <a:extLst>
            <a:ext uri="{FF2B5EF4-FFF2-40B4-BE49-F238E27FC236}">
              <a16:creationId xmlns:a16="http://schemas.microsoft.com/office/drawing/2014/main" id="{AFB89423-6307-420F-B12B-0D697686A7AA}"/>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48" name="正方形/長方形 147">
          <a:extLst>
            <a:ext uri="{FF2B5EF4-FFF2-40B4-BE49-F238E27FC236}">
              <a16:creationId xmlns:a16="http://schemas.microsoft.com/office/drawing/2014/main" id="{2CB4ED1B-20BD-4E09-AB5C-B9BC8F3188C2}"/>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49" name="正方形/長方形 148">
          <a:extLst>
            <a:ext uri="{FF2B5EF4-FFF2-40B4-BE49-F238E27FC236}">
              <a16:creationId xmlns:a16="http://schemas.microsoft.com/office/drawing/2014/main" id="{6CCB74D7-2EF0-4D42-95B8-D6843A5B1EB5}"/>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0" name="正方形/長方形 149">
          <a:extLst>
            <a:ext uri="{FF2B5EF4-FFF2-40B4-BE49-F238E27FC236}">
              <a16:creationId xmlns:a16="http://schemas.microsoft.com/office/drawing/2014/main" id="{342F31C1-63B8-490B-80D7-87C0DC04C7E7}"/>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1" name="テキスト ボックス 150">
          <a:extLst>
            <a:ext uri="{FF2B5EF4-FFF2-40B4-BE49-F238E27FC236}">
              <a16:creationId xmlns:a16="http://schemas.microsoft.com/office/drawing/2014/main" id="{E17328A0-8EF3-4262-8E67-73672709E6D7}"/>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2" name="直線コネクタ 151">
          <a:extLst>
            <a:ext uri="{FF2B5EF4-FFF2-40B4-BE49-F238E27FC236}">
              <a16:creationId xmlns:a16="http://schemas.microsoft.com/office/drawing/2014/main" id="{C3255F7B-5D83-411C-867A-B94640A84093}"/>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3" name="テキスト ボックス 152">
          <a:extLst>
            <a:ext uri="{FF2B5EF4-FFF2-40B4-BE49-F238E27FC236}">
              <a16:creationId xmlns:a16="http://schemas.microsoft.com/office/drawing/2014/main" id="{DC4519DB-15D9-4199-99D6-5B6146215F6C}"/>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4" name="直線コネクタ 153">
          <a:extLst>
            <a:ext uri="{FF2B5EF4-FFF2-40B4-BE49-F238E27FC236}">
              <a16:creationId xmlns:a16="http://schemas.microsoft.com/office/drawing/2014/main" id="{F1A00FF7-5AB2-4430-8EB2-3A8997DA522B}"/>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5" name="テキスト ボックス 154">
          <a:extLst>
            <a:ext uri="{FF2B5EF4-FFF2-40B4-BE49-F238E27FC236}">
              <a16:creationId xmlns:a16="http://schemas.microsoft.com/office/drawing/2014/main" id="{0DC96B2E-BEA2-4777-80E7-3A92564D613B}"/>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6" name="直線コネクタ 155">
          <a:extLst>
            <a:ext uri="{FF2B5EF4-FFF2-40B4-BE49-F238E27FC236}">
              <a16:creationId xmlns:a16="http://schemas.microsoft.com/office/drawing/2014/main" id="{7CFAD43A-8CA2-4818-86B0-BE3D2C9085C8}"/>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7" name="テキスト ボックス 156">
          <a:extLst>
            <a:ext uri="{FF2B5EF4-FFF2-40B4-BE49-F238E27FC236}">
              <a16:creationId xmlns:a16="http://schemas.microsoft.com/office/drawing/2014/main" id="{B0D5C765-81A0-4ACB-8F33-70AB6293DF8C}"/>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58" name="直線コネクタ 157">
          <a:extLst>
            <a:ext uri="{FF2B5EF4-FFF2-40B4-BE49-F238E27FC236}">
              <a16:creationId xmlns:a16="http://schemas.microsoft.com/office/drawing/2014/main" id="{A89A0CD9-6EAC-490C-A10B-B66C0A2201CB}"/>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59" name="テキスト ボックス 158">
          <a:extLst>
            <a:ext uri="{FF2B5EF4-FFF2-40B4-BE49-F238E27FC236}">
              <a16:creationId xmlns:a16="http://schemas.microsoft.com/office/drawing/2014/main" id="{11758188-01B4-438B-980E-7F3206F750B0}"/>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0" name="直線コネクタ 159">
          <a:extLst>
            <a:ext uri="{FF2B5EF4-FFF2-40B4-BE49-F238E27FC236}">
              <a16:creationId xmlns:a16="http://schemas.microsoft.com/office/drawing/2014/main" id="{7D636C8F-7C19-401C-9AC5-CE8E053D8CFE}"/>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1" name="テキスト ボックス 160">
          <a:extLst>
            <a:ext uri="{FF2B5EF4-FFF2-40B4-BE49-F238E27FC236}">
              <a16:creationId xmlns:a16="http://schemas.microsoft.com/office/drawing/2014/main" id="{25481369-7104-4EEB-A9AB-924940F5163A}"/>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2" name="直線コネクタ 161">
          <a:extLst>
            <a:ext uri="{FF2B5EF4-FFF2-40B4-BE49-F238E27FC236}">
              <a16:creationId xmlns:a16="http://schemas.microsoft.com/office/drawing/2014/main" id="{47617E27-6F8A-438F-9573-BBF3627CC81D}"/>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3" name="テキスト ボックス 162">
          <a:extLst>
            <a:ext uri="{FF2B5EF4-FFF2-40B4-BE49-F238E27FC236}">
              <a16:creationId xmlns:a16="http://schemas.microsoft.com/office/drawing/2014/main" id="{9E2E95AC-381A-45F6-ACAA-85B5261428CB}"/>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4" name="直線コネクタ 163">
          <a:extLst>
            <a:ext uri="{FF2B5EF4-FFF2-40B4-BE49-F238E27FC236}">
              <a16:creationId xmlns:a16="http://schemas.microsoft.com/office/drawing/2014/main" id="{DA2B1132-CE33-4D21-BB92-A4AC9FBF4EF8}"/>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5" name="テキスト ボックス 164">
          <a:extLst>
            <a:ext uri="{FF2B5EF4-FFF2-40B4-BE49-F238E27FC236}">
              <a16:creationId xmlns:a16="http://schemas.microsoft.com/office/drawing/2014/main" id="{71AE437F-32C5-4466-8B78-1B8FC0057A8C}"/>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6" name="【陸上競技場・野球場・球技場】&#10;有形固定資産減価償却率グラフ枠">
          <a:extLst>
            <a:ext uri="{FF2B5EF4-FFF2-40B4-BE49-F238E27FC236}">
              <a16:creationId xmlns:a16="http://schemas.microsoft.com/office/drawing/2014/main" id="{DF96670C-8564-431C-9694-E0A4306FED72}"/>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60</xdr:row>
      <xdr:rowOff>127000</xdr:rowOff>
    </xdr:from>
    <xdr:to>
      <xdr:col>24</xdr:col>
      <xdr:colOff>62865</xdr:colOff>
      <xdr:row>63</xdr:row>
      <xdr:rowOff>133350</xdr:rowOff>
    </xdr:to>
    <xdr:cxnSp macro="">
      <xdr:nvCxnSpPr>
        <xdr:cNvPr id="167" name="直線コネクタ 166">
          <a:extLst>
            <a:ext uri="{FF2B5EF4-FFF2-40B4-BE49-F238E27FC236}">
              <a16:creationId xmlns:a16="http://schemas.microsoft.com/office/drawing/2014/main" id="{6A975A18-9144-44EF-93AF-893C78CD491D}"/>
            </a:ext>
          </a:extLst>
        </xdr:cNvPr>
        <xdr:cNvCxnSpPr/>
      </xdr:nvCxnSpPr>
      <xdr:spPr>
        <a:xfrm flipV="1">
          <a:off x="4179570" y="9839325"/>
          <a:ext cx="1270" cy="4953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63</xdr:row>
      <xdr:rowOff>137177</xdr:rowOff>
    </xdr:from>
    <xdr:ext cx="405111" cy="259045"/>
    <xdr:sp macro="" textlink="">
      <xdr:nvSpPr>
        <xdr:cNvPr id="168" name="【陸上競技場・野球場・球技場】&#10;有形固定資産減価償却率最小値テキスト">
          <a:extLst>
            <a:ext uri="{FF2B5EF4-FFF2-40B4-BE49-F238E27FC236}">
              <a16:creationId xmlns:a16="http://schemas.microsoft.com/office/drawing/2014/main" id="{0120F3C5-341D-4183-9CD6-A18849EAEC9E}"/>
            </a:ext>
          </a:extLst>
        </xdr:cNvPr>
        <xdr:cNvSpPr txBox="1"/>
      </xdr:nvSpPr>
      <xdr:spPr>
        <a:xfrm>
          <a:off x="4229100" y="103416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133350</xdr:rowOff>
    </xdr:from>
    <xdr:to>
      <xdr:col>24</xdr:col>
      <xdr:colOff>152400</xdr:colOff>
      <xdr:row>63</xdr:row>
      <xdr:rowOff>133350</xdr:rowOff>
    </xdr:to>
    <xdr:cxnSp macro="">
      <xdr:nvCxnSpPr>
        <xdr:cNvPr id="169" name="直線コネクタ 168">
          <a:extLst>
            <a:ext uri="{FF2B5EF4-FFF2-40B4-BE49-F238E27FC236}">
              <a16:creationId xmlns:a16="http://schemas.microsoft.com/office/drawing/2014/main" id="{F944ED66-AF13-46AE-9461-CAA8722EF1EC}"/>
            </a:ext>
          </a:extLst>
        </xdr:cNvPr>
        <xdr:cNvCxnSpPr/>
      </xdr:nvCxnSpPr>
      <xdr:spPr>
        <a:xfrm>
          <a:off x="4105275" y="103346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59</xdr:row>
      <xdr:rowOff>73677</xdr:rowOff>
    </xdr:from>
    <xdr:ext cx="405111" cy="259045"/>
    <xdr:sp macro="" textlink="">
      <xdr:nvSpPr>
        <xdr:cNvPr id="170" name="【陸上競技場・野球場・球技場】&#10;有形固定資産減価償却率最大値テキスト">
          <a:extLst>
            <a:ext uri="{FF2B5EF4-FFF2-40B4-BE49-F238E27FC236}">
              <a16:creationId xmlns:a16="http://schemas.microsoft.com/office/drawing/2014/main" id="{AA5845DF-1FA1-4AFD-AAE6-721A0C552D0B}"/>
            </a:ext>
          </a:extLst>
        </xdr:cNvPr>
        <xdr:cNvSpPr txBox="1"/>
      </xdr:nvSpPr>
      <xdr:spPr>
        <a:xfrm>
          <a:off x="4229100" y="9627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60</xdr:row>
      <xdr:rowOff>127000</xdr:rowOff>
    </xdr:from>
    <xdr:to>
      <xdr:col>24</xdr:col>
      <xdr:colOff>152400</xdr:colOff>
      <xdr:row>60</xdr:row>
      <xdr:rowOff>127000</xdr:rowOff>
    </xdr:to>
    <xdr:cxnSp macro="">
      <xdr:nvCxnSpPr>
        <xdr:cNvPr id="171" name="直線コネクタ 170">
          <a:extLst>
            <a:ext uri="{FF2B5EF4-FFF2-40B4-BE49-F238E27FC236}">
              <a16:creationId xmlns:a16="http://schemas.microsoft.com/office/drawing/2014/main" id="{17117F5D-1FDB-4E24-9EEF-605FAC29726C}"/>
            </a:ext>
          </a:extLst>
        </xdr:cNvPr>
        <xdr:cNvCxnSpPr/>
      </xdr:nvCxnSpPr>
      <xdr:spPr>
        <a:xfrm>
          <a:off x="4105275" y="98393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29227</xdr:rowOff>
    </xdr:from>
    <xdr:ext cx="405111" cy="259045"/>
    <xdr:sp macro="" textlink="">
      <xdr:nvSpPr>
        <xdr:cNvPr id="172" name="【陸上競技場・野球場・球技場】&#10;有形固定資産減価償却率平均値テキスト">
          <a:extLst>
            <a:ext uri="{FF2B5EF4-FFF2-40B4-BE49-F238E27FC236}">
              <a16:creationId xmlns:a16="http://schemas.microsoft.com/office/drawing/2014/main" id="{04FEDF22-F0CE-4AC3-B460-A21A9031F09E}"/>
            </a:ext>
          </a:extLst>
        </xdr:cNvPr>
        <xdr:cNvSpPr txBox="1"/>
      </xdr:nvSpPr>
      <xdr:spPr>
        <a:xfrm>
          <a:off x="4229100" y="97415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139700</xdr:rowOff>
    </xdr:from>
    <xdr:to>
      <xdr:col>24</xdr:col>
      <xdr:colOff>114300</xdr:colOff>
      <xdr:row>61</xdr:row>
      <xdr:rowOff>69850</xdr:rowOff>
    </xdr:to>
    <xdr:sp macro="" textlink="">
      <xdr:nvSpPr>
        <xdr:cNvPr id="173" name="フローチャート: 判断 172">
          <a:extLst>
            <a:ext uri="{FF2B5EF4-FFF2-40B4-BE49-F238E27FC236}">
              <a16:creationId xmlns:a16="http://schemas.microsoft.com/office/drawing/2014/main" id="{8B3D01B8-0CCD-476A-BDF1-DF8E3C1672F1}"/>
            </a:ext>
          </a:extLst>
        </xdr:cNvPr>
        <xdr:cNvSpPr/>
      </xdr:nvSpPr>
      <xdr:spPr>
        <a:xfrm>
          <a:off x="4124325" y="98583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59</xdr:row>
      <xdr:rowOff>120650</xdr:rowOff>
    </xdr:from>
    <xdr:to>
      <xdr:col>20</xdr:col>
      <xdr:colOff>38100</xdr:colOff>
      <xdr:row>60</xdr:row>
      <xdr:rowOff>50800</xdr:rowOff>
    </xdr:to>
    <xdr:sp macro="" textlink="">
      <xdr:nvSpPr>
        <xdr:cNvPr id="174" name="フローチャート: 判断 173">
          <a:extLst>
            <a:ext uri="{FF2B5EF4-FFF2-40B4-BE49-F238E27FC236}">
              <a16:creationId xmlns:a16="http://schemas.microsoft.com/office/drawing/2014/main" id="{7078D541-2605-4EDC-8FC3-1821B62FCB7C}"/>
            </a:ext>
          </a:extLst>
        </xdr:cNvPr>
        <xdr:cNvSpPr/>
      </xdr:nvSpPr>
      <xdr:spPr>
        <a:xfrm>
          <a:off x="3381375" y="967740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63500</xdr:rowOff>
    </xdr:from>
    <xdr:to>
      <xdr:col>15</xdr:col>
      <xdr:colOff>101600</xdr:colOff>
      <xdr:row>58</xdr:row>
      <xdr:rowOff>165100</xdr:rowOff>
    </xdr:to>
    <xdr:sp macro="" textlink="">
      <xdr:nvSpPr>
        <xdr:cNvPr id="175" name="フローチャート: 判断 174">
          <a:extLst>
            <a:ext uri="{FF2B5EF4-FFF2-40B4-BE49-F238E27FC236}">
              <a16:creationId xmlns:a16="http://schemas.microsoft.com/office/drawing/2014/main" id="{95113EA8-35F6-4EAA-B204-3776BA5CCFBA}"/>
            </a:ext>
          </a:extLst>
        </xdr:cNvPr>
        <xdr:cNvSpPr/>
      </xdr:nvSpPr>
      <xdr:spPr>
        <a:xfrm>
          <a:off x="2571750" y="94583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56</xdr:row>
      <xdr:rowOff>165100</xdr:rowOff>
    </xdr:from>
    <xdr:to>
      <xdr:col>10</xdr:col>
      <xdr:colOff>165100</xdr:colOff>
      <xdr:row>57</xdr:row>
      <xdr:rowOff>95250</xdr:rowOff>
    </xdr:to>
    <xdr:sp macro="" textlink="">
      <xdr:nvSpPr>
        <xdr:cNvPr id="176" name="フローチャート: 判断 175">
          <a:extLst>
            <a:ext uri="{FF2B5EF4-FFF2-40B4-BE49-F238E27FC236}">
              <a16:creationId xmlns:a16="http://schemas.microsoft.com/office/drawing/2014/main" id="{36A4509D-B0D0-420F-9D18-D4548038502F}"/>
            </a:ext>
          </a:extLst>
        </xdr:cNvPr>
        <xdr:cNvSpPr/>
      </xdr:nvSpPr>
      <xdr:spPr>
        <a:xfrm>
          <a:off x="1781175" y="92297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55</xdr:row>
      <xdr:rowOff>146050</xdr:rowOff>
    </xdr:from>
    <xdr:to>
      <xdr:col>6</xdr:col>
      <xdr:colOff>38100</xdr:colOff>
      <xdr:row>56</xdr:row>
      <xdr:rowOff>76200</xdr:rowOff>
    </xdr:to>
    <xdr:sp macro="" textlink="">
      <xdr:nvSpPr>
        <xdr:cNvPr id="177" name="フローチャート: 判断 176">
          <a:extLst>
            <a:ext uri="{FF2B5EF4-FFF2-40B4-BE49-F238E27FC236}">
              <a16:creationId xmlns:a16="http://schemas.microsoft.com/office/drawing/2014/main" id="{E74287E2-20C0-4101-854C-E14F3D8333E0}"/>
            </a:ext>
          </a:extLst>
        </xdr:cNvPr>
        <xdr:cNvSpPr/>
      </xdr:nvSpPr>
      <xdr:spPr>
        <a:xfrm>
          <a:off x="981075" y="90487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B8380885-8C89-4303-9818-CFDC93CB9A09}"/>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D3049663-F33C-41AF-A4FA-4D5DBB7FAEC5}"/>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43DB0834-BD48-4E46-8A5E-E19AC6D2FFF1}"/>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0D9507FD-EB8E-41D3-B186-E16EC913ECCF}"/>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D282908B-C35C-4FBD-84E9-ACF20D554392}"/>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63</xdr:row>
      <xdr:rowOff>82550</xdr:rowOff>
    </xdr:from>
    <xdr:to>
      <xdr:col>24</xdr:col>
      <xdr:colOff>114300</xdr:colOff>
      <xdr:row>64</xdr:row>
      <xdr:rowOff>12700</xdr:rowOff>
    </xdr:to>
    <xdr:sp macro="" textlink="">
      <xdr:nvSpPr>
        <xdr:cNvPr id="183" name="楕円 182">
          <a:extLst>
            <a:ext uri="{FF2B5EF4-FFF2-40B4-BE49-F238E27FC236}">
              <a16:creationId xmlns:a16="http://schemas.microsoft.com/office/drawing/2014/main" id="{A0129782-E108-4603-9CED-D8DBC3251953}"/>
            </a:ext>
          </a:extLst>
        </xdr:cNvPr>
        <xdr:cNvSpPr/>
      </xdr:nvSpPr>
      <xdr:spPr>
        <a:xfrm>
          <a:off x="4124325" y="102870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62</xdr:row>
      <xdr:rowOff>168927</xdr:rowOff>
    </xdr:from>
    <xdr:ext cx="405111" cy="259045"/>
    <xdr:sp macro="" textlink="">
      <xdr:nvSpPr>
        <xdr:cNvPr id="184" name="【陸上競技場・野球場・球技場】&#10;有形固定資産減価償却率該当値テキスト">
          <a:extLst>
            <a:ext uri="{FF2B5EF4-FFF2-40B4-BE49-F238E27FC236}">
              <a16:creationId xmlns:a16="http://schemas.microsoft.com/office/drawing/2014/main" id="{774896EB-9E38-4E86-BA04-C19E1CDCC85A}"/>
            </a:ext>
          </a:extLst>
        </xdr:cNvPr>
        <xdr:cNvSpPr txBox="1"/>
      </xdr:nvSpPr>
      <xdr:spPr>
        <a:xfrm>
          <a:off x="4229100" y="10198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61</xdr:row>
      <xdr:rowOff>82550</xdr:rowOff>
    </xdr:from>
    <xdr:to>
      <xdr:col>20</xdr:col>
      <xdr:colOff>38100</xdr:colOff>
      <xdr:row>62</xdr:row>
      <xdr:rowOff>12700</xdr:rowOff>
    </xdr:to>
    <xdr:sp macro="" textlink="">
      <xdr:nvSpPr>
        <xdr:cNvPr id="185" name="楕円 184">
          <a:extLst>
            <a:ext uri="{FF2B5EF4-FFF2-40B4-BE49-F238E27FC236}">
              <a16:creationId xmlns:a16="http://schemas.microsoft.com/office/drawing/2014/main" id="{7E28F376-ED5D-4C9F-BE66-B6B798E6E85D}"/>
            </a:ext>
          </a:extLst>
        </xdr:cNvPr>
        <xdr:cNvSpPr/>
      </xdr:nvSpPr>
      <xdr:spPr>
        <a:xfrm>
          <a:off x="3381375" y="99631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61</xdr:row>
      <xdr:rowOff>133350</xdr:rowOff>
    </xdr:from>
    <xdr:to>
      <xdr:col>24</xdr:col>
      <xdr:colOff>63500</xdr:colOff>
      <xdr:row>63</xdr:row>
      <xdr:rowOff>133350</xdr:rowOff>
    </xdr:to>
    <xdr:cxnSp macro="">
      <xdr:nvCxnSpPr>
        <xdr:cNvPr id="186" name="直線コネクタ 185">
          <a:extLst>
            <a:ext uri="{FF2B5EF4-FFF2-40B4-BE49-F238E27FC236}">
              <a16:creationId xmlns:a16="http://schemas.microsoft.com/office/drawing/2014/main" id="{BB951F37-2C9E-4DBF-A4B5-1CE00C3B6B84}"/>
            </a:ext>
          </a:extLst>
        </xdr:cNvPr>
        <xdr:cNvCxnSpPr/>
      </xdr:nvCxnSpPr>
      <xdr:spPr>
        <a:xfrm>
          <a:off x="3429000" y="10010775"/>
          <a:ext cx="752475" cy="323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61</xdr:row>
      <xdr:rowOff>19050</xdr:rowOff>
    </xdr:from>
    <xdr:to>
      <xdr:col>15</xdr:col>
      <xdr:colOff>101600</xdr:colOff>
      <xdr:row>61</xdr:row>
      <xdr:rowOff>120650</xdr:rowOff>
    </xdr:to>
    <xdr:sp macro="" textlink="">
      <xdr:nvSpPr>
        <xdr:cNvPr id="187" name="楕円 186">
          <a:extLst>
            <a:ext uri="{FF2B5EF4-FFF2-40B4-BE49-F238E27FC236}">
              <a16:creationId xmlns:a16="http://schemas.microsoft.com/office/drawing/2014/main" id="{87D1E2A3-0062-4AEA-B6C1-37338B7E772D}"/>
            </a:ext>
          </a:extLst>
        </xdr:cNvPr>
        <xdr:cNvSpPr/>
      </xdr:nvSpPr>
      <xdr:spPr>
        <a:xfrm>
          <a:off x="2571750" y="989647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61</xdr:row>
      <xdr:rowOff>69850</xdr:rowOff>
    </xdr:from>
    <xdr:to>
      <xdr:col>19</xdr:col>
      <xdr:colOff>177800</xdr:colOff>
      <xdr:row>61</xdr:row>
      <xdr:rowOff>133350</xdr:rowOff>
    </xdr:to>
    <xdr:cxnSp macro="">
      <xdr:nvCxnSpPr>
        <xdr:cNvPr id="188" name="直線コネクタ 187">
          <a:extLst>
            <a:ext uri="{FF2B5EF4-FFF2-40B4-BE49-F238E27FC236}">
              <a16:creationId xmlns:a16="http://schemas.microsoft.com/office/drawing/2014/main" id="{0FA9969E-A5B3-411B-9B97-C9552F90A7FF}"/>
            </a:ext>
          </a:extLst>
        </xdr:cNvPr>
        <xdr:cNvCxnSpPr/>
      </xdr:nvCxnSpPr>
      <xdr:spPr>
        <a:xfrm>
          <a:off x="2619375" y="9944100"/>
          <a:ext cx="809625"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158750</xdr:rowOff>
    </xdr:from>
    <xdr:to>
      <xdr:col>10</xdr:col>
      <xdr:colOff>165100</xdr:colOff>
      <xdr:row>60</xdr:row>
      <xdr:rowOff>88900</xdr:rowOff>
    </xdr:to>
    <xdr:sp macro="" textlink="">
      <xdr:nvSpPr>
        <xdr:cNvPr id="189" name="楕円 188">
          <a:extLst>
            <a:ext uri="{FF2B5EF4-FFF2-40B4-BE49-F238E27FC236}">
              <a16:creationId xmlns:a16="http://schemas.microsoft.com/office/drawing/2014/main" id="{3EE2CB68-7213-4C9E-B7D4-84D26230963C}"/>
            </a:ext>
          </a:extLst>
        </xdr:cNvPr>
        <xdr:cNvSpPr/>
      </xdr:nvSpPr>
      <xdr:spPr>
        <a:xfrm>
          <a:off x="1781175" y="97155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60</xdr:row>
      <xdr:rowOff>38100</xdr:rowOff>
    </xdr:from>
    <xdr:to>
      <xdr:col>15</xdr:col>
      <xdr:colOff>50800</xdr:colOff>
      <xdr:row>61</xdr:row>
      <xdr:rowOff>69850</xdr:rowOff>
    </xdr:to>
    <xdr:cxnSp macro="">
      <xdr:nvCxnSpPr>
        <xdr:cNvPr id="190" name="直線コネクタ 189">
          <a:extLst>
            <a:ext uri="{FF2B5EF4-FFF2-40B4-BE49-F238E27FC236}">
              <a16:creationId xmlns:a16="http://schemas.microsoft.com/office/drawing/2014/main" id="{E6FDEEA1-D9A3-419C-B776-21A304EA8892}"/>
            </a:ext>
          </a:extLst>
        </xdr:cNvPr>
        <xdr:cNvCxnSpPr/>
      </xdr:nvCxnSpPr>
      <xdr:spPr>
        <a:xfrm>
          <a:off x="1828800" y="9753600"/>
          <a:ext cx="790575" cy="190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62</xdr:row>
      <xdr:rowOff>139700</xdr:rowOff>
    </xdr:from>
    <xdr:to>
      <xdr:col>6</xdr:col>
      <xdr:colOff>38100</xdr:colOff>
      <xdr:row>63</xdr:row>
      <xdr:rowOff>69850</xdr:rowOff>
    </xdr:to>
    <xdr:sp macro="" textlink="">
      <xdr:nvSpPr>
        <xdr:cNvPr id="191" name="楕円 190">
          <a:extLst>
            <a:ext uri="{FF2B5EF4-FFF2-40B4-BE49-F238E27FC236}">
              <a16:creationId xmlns:a16="http://schemas.microsoft.com/office/drawing/2014/main" id="{1BD75A1E-AD1E-4C32-9C6D-9E3626EAEA21}"/>
            </a:ext>
          </a:extLst>
        </xdr:cNvPr>
        <xdr:cNvSpPr/>
      </xdr:nvSpPr>
      <xdr:spPr>
        <a:xfrm>
          <a:off x="981075" y="101822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60</xdr:row>
      <xdr:rowOff>38100</xdr:rowOff>
    </xdr:from>
    <xdr:to>
      <xdr:col>10</xdr:col>
      <xdr:colOff>114300</xdr:colOff>
      <xdr:row>63</xdr:row>
      <xdr:rowOff>19050</xdr:rowOff>
    </xdr:to>
    <xdr:cxnSp macro="">
      <xdr:nvCxnSpPr>
        <xdr:cNvPr id="192" name="直線コネクタ 191">
          <a:extLst>
            <a:ext uri="{FF2B5EF4-FFF2-40B4-BE49-F238E27FC236}">
              <a16:creationId xmlns:a16="http://schemas.microsoft.com/office/drawing/2014/main" id="{5A188A50-D96C-44E2-BB0C-E404CA960421}"/>
            </a:ext>
          </a:extLst>
        </xdr:cNvPr>
        <xdr:cNvCxnSpPr/>
      </xdr:nvCxnSpPr>
      <xdr:spPr>
        <a:xfrm flipV="1">
          <a:off x="1028700" y="9753600"/>
          <a:ext cx="800100" cy="466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58</xdr:row>
      <xdr:rowOff>67327</xdr:rowOff>
    </xdr:from>
    <xdr:ext cx="405111" cy="259045"/>
    <xdr:sp macro="" textlink="">
      <xdr:nvSpPr>
        <xdr:cNvPr id="193" name="n_1aveValue【陸上競技場・野球場・球技場】&#10;有形固定資産減価償却率">
          <a:extLst>
            <a:ext uri="{FF2B5EF4-FFF2-40B4-BE49-F238E27FC236}">
              <a16:creationId xmlns:a16="http://schemas.microsoft.com/office/drawing/2014/main" id="{3FE63C95-99E3-4855-B28E-5155D716F833}"/>
            </a:ext>
          </a:extLst>
        </xdr:cNvPr>
        <xdr:cNvSpPr txBox="1"/>
      </xdr:nvSpPr>
      <xdr:spPr>
        <a:xfrm>
          <a:off x="3239144" y="9455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10177</xdr:rowOff>
    </xdr:from>
    <xdr:ext cx="405111" cy="259045"/>
    <xdr:sp macro="" textlink="">
      <xdr:nvSpPr>
        <xdr:cNvPr id="194" name="n_2aveValue【陸上競技場・野球場・球技場】&#10;有形固定資産減価償却率">
          <a:extLst>
            <a:ext uri="{FF2B5EF4-FFF2-40B4-BE49-F238E27FC236}">
              <a16:creationId xmlns:a16="http://schemas.microsoft.com/office/drawing/2014/main" id="{FB7980BC-0535-44AE-84E7-545915DB6898}"/>
            </a:ext>
          </a:extLst>
        </xdr:cNvPr>
        <xdr:cNvSpPr txBox="1"/>
      </xdr:nvSpPr>
      <xdr:spPr>
        <a:xfrm>
          <a:off x="2439044" y="9236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111777</xdr:rowOff>
    </xdr:from>
    <xdr:ext cx="405111" cy="259045"/>
    <xdr:sp macro="" textlink="">
      <xdr:nvSpPr>
        <xdr:cNvPr id="195" name="n_3aveValue【陸上競技場・野球場・球技場】&#10;有形固定資産減価償却率">
          <a:extLst>
            <a:ext uri="{FF2B5EF4-FFF2-40B4-BE49-F238E27FC236}">
              <a16:creationId xmlns:a16="http://schemas.microsoft.com/office/drawing/2014/main" id="{79ACE76F-5691-4E65-A354-CCF5B1019DE7}"/>
            </a:ext>
          </a:extLst>
        </xdr:cNvPr>
        <xdr:cNvSpPr txBox="1"/>
      </xdr:nvSpPr>
      <xdr:spPr>
        <a:xfrm>
          <a:off x="1648469" y="90176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54</xdr:row>
      <xdr:rowOff>92727</xdr:rowOff>
    </xdr:from>
    <xdr:ext cx="405111" cy="259045"/>
    <xdr:sp macro="" textlink="">
      <xdr:nvSpPr>
        <xdr:cNvPr id="196" name="n_4aveValue【陸上競技場・野球場・球技場】&#10;有形固定資産減価償却率">
          <a:extLst>
            <a:ext uri="{FF2B5EF4-FFF2-40B4-BE49-F238E27FC236}">
              <a16:creationId xmlns:a16="http://schemas.microsoft.com/office/drawing/2014/main" id="{B96B09EE-C0CA-4EE8-9C9D-16F68FD7748E}"/>
            </a:ext>
          </a:extLst>
        </xdr:cNvPr>
        <xdr:cNvSpPr txBox="1"/>
      </xdr:nvSpPr>
      <xdr:spPr>
        <a:xfrm>
          <a:off x="848369" y="8836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62</xdr:row>
      <xdr:rowOff>3827</xdr:rowOff>
    </xdr:from>
    <xdr:ext cx="405111" cy="259045"/>
    <xdr:sp macro="" textlink="">
      <xdr:nvSpPr>
        <xdr:cNvPr id="197" name="n_1mainValue【陸上競技場・野球場・球技場】&#10;有形固定資産減価償却率">
          <a:extLst>
            <a:ext uri="{FF2B5EF4-FFF2-40B4-BE49-F238E27FC236}">
              <a16:creationId xmlns:a16="http://schemas.microsoft.com/office/drawing/2014/main" id="{042E0305-453E-468A-927F-111E4344C38D}"/>
            </a:ext>
          </a:extLst>
        </xdr:cNvPr>
        <xdr:cNvSpPr txBox="1"/>
      </xdr:nvSpPr>
      <xdr:spPr>
        <a:xfrm>
          <a:off x="3239144" y="10046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111777</xdr:rowOff>
    </xdr:from>
    <xdr:ext cx="405111" cy="259045"/>
    <xdr:sp macro="" textlink="">
      <xdr:nvSpPr>
        <xdr:cNvPr id="198" name="n_2mainValue【陸上競技場・野球場・球技場】&#10;有形固定資産減価償却率">
          <a:extLst>
            <a:ext uri="{FF2B5EF4-FFF2-40B4-BE49-F238E27FC236}">
              <a16:creationId xmlns:a16="http://schemas.microsoft.com/office/drawing/2014/main" id="{EE4D6F07-9E76-45F9-80B2-E4EBE551F131}"/>
            </a:ext>
          </a:extLst>
        </xdr:cNvPr>
        <xdr:cNvSpPr txBox="1"/>
      </xdr:nvSpPr>
      <xdr:spPr>
        <a:xfrm>
          <a:off x="2439044" y="9989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80027</xdr:rowOff>
    </xdr:from>
    <xdr:ext cx="405111" cy="259045"/>
    <xdr:sp macro="" textlink="">
      <xdr:nvSpPr>
        <xdr:cNvPr id="199" name="n_3mainValue【陸上競技場・野球場・球技場】&#10;有形固定資産減価償却率">
          <a:extLst>
            <a:ext uri="{FF2B5EF4-FFF2-40B4-BE49-F238E27FC236}">
              <a16:creationId xmlns:a16="http://schemas.microsoft.com/office/drawing/2014/main" id="{A0CB7DBA-74FA-49A5-B57C-8B3ADCE0277A}"/>
            </a:ext>
          </a:extLst>
        </xdr:cNvPr>
        <xdr:cNvSpPr txBox="1"/>
      </xdr:nvSpPr>
      <xdr:spPr>
        <a:xfrm>
          <a:off x="1648469" y="9798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63</xdr:row>
      <xdr:rowOff>60977</xdr:rowOff>
    </xdr:from>
    <xdr:ext cx="405111" cy="259045"/>
    <xdr:sp macro="" textlink="">
      <xdr:nvSpPr>
        <xdr:cNvPr id="200" name="n_4mainValue【陸上競技場・野球場・球技場】&#10;有形固定資産減価償却率">
          <a:extLst>
            <a:ext uri="{FF2B5EF4-FFF2-40B4-BE49-F238E27FC236}">
              <a16:creationId xmlns:a16="http://schemas.microsoft.com/office/drawing/2014/main" id="{49DF8132-D389-45F2-9E32-23FD8C2C7ED9}"/>
            </a:ext>
          </a:extLst>
        </xdr:cNvPr>
        <xdr:cNvSpPr txBox="1"/>
      </xdr:nvSpPr>
      <xdr:spPr>
        <a:xfrm>
          <a:off x="848369" y="10265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1" name="正方形/長方形 200">
          <a:extLst>
            <a:ext uri="{FF2B5EF4-FFF2-40B4-BE49-F238E27FC236}">
              <a16:creationId xmlns:a16="http://schemas.microsoft.com/office/drawing/2014/main" id="{2369CFA1-7070-4BF2-AFEF-05D4AE2ACC0B}"/>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2" name="正方形/長方形 201">
          <a:extLst>
            <a:ext uri="{FF2B5EF4-FFF2-40B4-BE49-F238E27FC236}">
              <a16:creationId xmlns:a16="http://schemas.microsoft.com/office/drawing/2014/main" id="{9CB69BD5-E7E4-4CF3-875F-CB33B5B5DBFE}"/>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3" name="正方形/長方形 202">
          <a:extLst>
            <a:ext uri="{FF2B5EF4-FFF2-40B4-BE49-F238E27FC236}">
              <a16:creationId xmlns:a16="http://schemas.microsoft.com/office/drawing/2014/main" id="{7AA26B0F-5280-4270-BC9C-58E3B7D902A5}"/>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4" name="正方形/長方形 203">
          <a:extLst>
            <a:ext uri="{FF2B5EF4-FFF2-40B4-BE49-F238E27FC236}">
              <a16:creationId xmlns:a16="http://schemas.microsoft.com/office/drawing/2014/main" id="{356614C0-58A4-423D-B0B0-2B79EA50A032}"/>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5" name="正方形/長方形 204">
          <a:extLst>
            <a:ext uri="{FF2B5EF4-FFF2-40B4-BE49-F238E27FC236}">
              <a16:creationId xmlns:a16="http://schemas.microsoft.com/office/drawing/2014/main" id="{1C4F1ABD-6478-44A2-A640-AC7328C61795}"/>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6" name="正方形/長方形 205">
          <a:extLst>
            <a:ext uri="{FF2B5EF4-FFF2-40B4-BE49-F238E27FC236}">
              <a16:creationId xmlns:a16="http://schemas.microsoft.com/office/drawing/2014/main" id="{FDB51982-E861-430E-99A7-CA3E836172DA}"/>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7" name="テキスト ボックス 206">
          <a:extLst>
            <a:ext uri="{FF2B5EF4-FFF2-40B4-BE49-F238E27FC236}">
              <a16:creationId xmlns:a16="http://schemas.microsoft.com/office/drawing/2014/main" id="{C33F2514-87AD-4A92-AADF-362585756EC6}"/>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8" name="直線コネクタ 207">
          <a:extLst>
            <a:ext uri="{FF2B5EF4-FFF2-40B4-BE49-F238E27FC236}">
              <a16:creationId xmlns:a16="http://schemas.microsoft.com/office/drawing/2014/main" id="{7946C98F-39E3-4694-B76E-011E2ABD95BE}"/>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65</xdr:row>
      <xdr:rowOff>143527</xdr:rowOff>
    </xdr:from>
    <xdr:ext cx="467179" cy="259045"/>
    <xdr:sp macro="" textlink="">
      <xdr:nvSpPr>
        <xdr:cNvPr id="209" name="テキスト ボックス 208">
          <a:extLst>
            <a:ext uri="{FF2B5EF4-FFF2-40B4-BE49-F238E27FC236}">
              <a16:creationId xmlns:a16="http://schemas.microsoft.com/office/drawing/2014/main" id="{EDC652FB-B29A-4962-9528-F844DF74918F}"/>
            </a:ext>
          </a:extLst>
        </xdr:cNvPr>
        <xdr:cNvSpPr txBox="1"/>
      </xdr:nvSpPr>
      <xdr:spPr>
        <a:xfrm>
          <a:off x="5527221"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64</xdr:row>
      <xdr:rowOff>76200</xdr:rowOff>
    </xdr:from>
    <xdr:to>
      <xdr:col>59</xdr:col>
      <xdr:colOff>50800</xdr:colOff>
      <xdr:row>64</xdr:row>
      <xdr:rowOff>76200</xdr:rowOff>
    </xdr:to>
    <xdr:cxnSp macro="">
      <xdr:nvCxnSpPr>
        <xdr:cNvPr id="210" name="直線コネクタ 209">
          <a:extLst>
            <a:ext uri="{FF2B5EF4-FFF2-40B4-BE49-F238E27FC236}">
              <a16:creationId xmlns:a16="http://schemas.microsoft.com/office/drawing/2014/main" id="{029FA342-AAA5-4630-A854-68942CA9C469}"/>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105427</xdr:rowOff>
    </xdr:from>
    <xdr:ext cx="467179" cy="259045"/>
    <xdr:sp macro="" textlink="">
      <xdr:nvSpPr>
        <xdr:cNvPr id="211" name="テキスト ボックス 210">
          <a:extLst>
            <a:ext uri="{FF2B5EF4-FFF2-40B4-BE49-F238E27FC236}">
              <a16:creationId xmlns:a16="http://schemas.microsoft.com/office/drawing/2014/main" id="{B56D9EF8-81DB-4CAD-8A0C-4434FA381CA0}"/>
            </a:ext>
          </a:extLst>
        </xdr:cNvPr>
        <xdr:cNvSpPr txBox="1"/>
      </xdr:nvSpPr>
      <xdr:spPr>
        <a:xfrm>
          <a:off x="5527221"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2" name="直線コネクタ 211">
          <a:extLst>
            <a:ext uri="{FF2B5EF4-FFF2-40B4-BE49-F238E27FC236}">
              <a16:creationId xmlns:a16="http://schemas.microsoft.com/office/drawing/2014/main" id="{65CDCC2A-BAAF-4C2F-B71E-8E6BCBA78A29}"/>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61</xdr:row>
      <xdr:rowOff>67327</xdr:rowOff>
    </xdr:from>
    <xdr:ext cx="467179" cy="259045"/>
    <xdr:sp macro="" textlink="">
      <xdr:nvSpPr>
        <xdr:cNvPr id="213" name="テキスト ボックス 212">
          <a:extLst>
            <a:ext uri="{FF2B5EF4-FFF2-40B4-BE49-F238E27FC236}">
              <a16:creationId xmlns:a16="http://schemas.microsoft.com/office/drawing/2014/main" id="{D49A5D70-789C-4C3A-9634-8839024D798E}"/>
            </a:ext>
          </a:extLst>
        </xdr:cNvPr>
        <xdr:cNvSpPr txBox="1"/>
      </xdr:nvSpPr>
      <xdr:spPr>
        <a:xfrm>
          <a:off x="5527221"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4" name="直線コネクタ 213">
          <a:extLst>
            <a:ext uri="{FF2B5EF4-FFF2-40B4-BE49-F238E27FC236}">
              <a16:creationId xmlns:a16="http://schemas.microsoft.com/office/drawing/2014/main" id="{75825B49-0546-4166-A811-3C6F51A103B2}"/>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59</xdr:row>
      <xdr:rowOff>29227</xdr:rowOff>
    </xdr:from>
    <xdr:ext cx="467179" cy="259045"/>
    <xdr:sp macro="" textlink="">
      <xdr:nvSpPr>
        <xdr:cNvPr id="215" name="テキスト ボックス 214">
          <a:extLst>
            <a:ext uri="{FF2B5EF4-FFF2-40B4-BE49-F238E27FC236}">
              <a16:creationId xmlns:a16="http://schemas.microsoft.com/office/drawing/2014/main" id="{668AE8B1-C02C-41A3-95EC-78D261B730E1}"/>
            </a:ext>
          </a:extLst>
        </xdr:cNvPr>
        <xdr:cNvSpPr txBox="1"/>
      </xdr:nvSpPr>
      <xdr:spPr>
        <a:xfrm>
          <a:off x="5527221"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6" name="直線コネクタ 215">
          <a:extLst>
            <a:ext uri="{FF2B5EF4-FFF2-40B4-BE49-F238E27FC236}">
              <a16:creationId xmlns:a16="http://schemas.microsoft.com/office/drawing/2014/main" id="{96AEF9D8-1DB9-41FF-BD5D-BC471D83A872}"/>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56</xdr:row>
      <xdr:rowOff>162577</xdr:rowOff>
    </xdr:from>
    <xdr:ext cx="467179" cy="259045"/>
    <xdr:sp macro="" textlink="">
      <xdr:nvSpPr>
        <xdr:cNvPr id="217" name="テキスト ボックス 216">
          <a:extLst>
            <a:ext uri="{FF2B5EF4-FFF2-40B4-BE49-F238E27FC236}">
              <a16:creationId xmlns:a16="http://schemas.microsoft.com/office/drawing/2014/main" id="{C7BB9888-0B86-48D8-9B0A-7EC372301887}"/>
            </a:ext>
          </a:extLst>
        </xdr:cNvPr>
        <xdr:cNvSpPr txBox="1"/>
      </xdr:nvSpPr>
      <xdr:spPr>
        <a:xfrm>
          <a:off x="5527221"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18" name="直線コネクタ 217">
          <a:extLst>
            <a:ext uri="{FF2B5EF4-FFF2-40B4-BE49-F238E27FC236}">
              <a16:creationId xmlns:a16="http://schemas.microsoft.com/office/drawing/2014/main" id="{F3C5545E-95BC-41B6-A308-03167D3D1268}"/>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54</xdr:row>
      <xdr:rowOff>124477</xdr:rowOff>
    </xdr:from>
    <xdr:ext cx="467179" cy="259045"/>
    <xdr:sp macro="" textlink="">
      <xdr:nvSpPr>
        <xdr:cNvPr id="219" name="テキスト ボックス 218">
          <a:extLst>
            <a:ext uri="{FF2B5EF4-FFF2-40B4-BE49-F238E27FC236}">
              <a16:creationId xmlns:a16="http://schemas.microsoft.com/office/drawing/2014/main" id="{F32EC5CE-93F5-46D7-A97E-1E7C7EC0EF9D}"/>
            </a:ext>
          </a:extLst>
        </xdr:cNvPr>
        <xdr:cNvSpPr txBox="1"/>
      </xdr:nvSpPr>
      <xdr:spPr>
        <a:xfrm>
          <a:off x="5527221"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0" name="直線コネクタ 219">
          <a:extLst>
            <a:ext uri="{FF2B5EF4-FFF2-40B4-BE49-F238E27FC236}">
              <a16:creationId xmlns:a16="http://schemas.microsoft.com/office/drawing/2014/main" id="{1167B37A-643B-495A-8628-929CE11271DA}"/>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1" name="テキスト ボックス 220">
          <a:extLst>
            <a:ext uri="{FF2B5EF4-FFF2-40B4-BE49-F238E27FC236}">
              <a16:creationId xmlns:a16="http://schemas.microsoft.com/office/drawing/2014/main" id="{F80C8DE1-7C15-47CD-90B6-D7351BC46DA7}"/>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2" name="【陸上競技場・野球場・球技場】&#10;一人当たり面積グラフ枠">
          <a:extLst>
            <a:ext uri="{FF2B5EF4-FFF2-40B4-BE49-F238E27FC236}">
              <a16:creationId xmlns:a16="http://schemas.microsoft.com/office/drawing/2014/main" id="{DF1993C3-B778-4BC2-8087-E280F3328D76}"/>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57150</xdr:rowOff>
    </xdr:from>
    <xdr:to>
      <xdr:col>54</xdr:col>
      <xdr:colOff>189865</xdr:colOff>
      <xdr:row>64</xdr:row>
      <xdr:rowOff>38100</xdr:rowOff>
    </xdr:to>
    <xdr:cxnSp macro="">
      <xdr:nvCxnSpPr>
        <xdr:cNvPr id="223" name="直線コネクタ 222">
          <a:extLst>
            <a:ext uri="{FF2B5EF4-FFF2-40B4-BE49-F238E27FC236}">
              <a16:creationId xmlns:a16="http://schemas.microsoft.com/office/drawing/2014/main" id="{08DB9691-D6A1-4323-BE81-C9BD04B75606}"/>
            </a:ext>
          </a:extLst>
        </xdr:cNvPr>
        <xdr:cNvCxnSpPr/>
      </xdr:nvCxnSpPr>
      <xdr:spPr>
        <a:xfrm flipV="1">
          <a:off x="9427845" y="8963025"/>
          <a:ext cx="1270" cy="14382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64</xdr:row>
      <xdr:rowOff>41927</xdr:rowOff>
    </xdr:from>
    <xdr:ext cx="469744" cy="259045"/>
    <xdr:sp macro="" textlink="">
      <xdr:nvSpPr>
        <xdr:cNvPr id="224" name="【陸上競技場・野球場・球技場】&#10;一人当たり面積最小値テキスト">
          <a:extLst>
            <a:ext uri="{FF2B5EF4-FFF2-40B4-BE49-F238E27FC236}">
              <a16:creationId xmlns:a16="http://schemas.microsoft.com/office/drawing/2014/main" id="{9B529A74-BA26-483D-80DC-4611B3163FE5}"/>
            </a:ext>
          </a:extLst>
        </xdr:cNvPr>
        <xdr:cNvSpPr txBox="1"/>
      </xdr:nvSpPr>
      <xdr:spPr>
        <a:xfrm>
          <a:off x="9477375" y="10408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64</xdr:row>
      <xdr:rowOff>38100</xdr:rowOff>
    </xdr:from>
    <xdr:to>
      <xdr:col>55</xdr:col>
      <xdr:colOff>88900</xdr:colOff>
      <xdr:row>64</xdr:row>
      <xdr:rowOff>38100</xdr:rowOff>
    </xdr:to>
    <xdr:cxnSp macro="">
      <xdr:nvCxnSpPr>
        <xdr:cNvPr id="225" name="直線コネクタ 224">
          <a:extLst>
            <a:ext uri="{FF2B5EF4-FFF2-40B4-BE49-F238E27FC236}">
              <a16:creationId xmlns:a16="http://schemas.microsoft.com/office/drawing/2014/main" id="{1D1829DD-A1D2-47FC-81F2-D949B1B550B9}"/>
            </a:ext>
          </a:extLst>
        </xdr:cNvPr>
        <xdr:cNvCxnSpPr/>
      </xdr:nvCxnSpPr>
      <xdr:spPr>
        <a:xfrm>
          <a:off x="9363075" y="104013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3827</xdr:rowOff>
    </xdr:from>
    <xdr:ext cx="469744" cy="259045"/>
    <xdr:sp macro="" textlink="">
      <xdr:nvSpPr>
        <xdr:cNvPr id="226" name="【陸上競技場・野球場・球技場】&#10;一人当たり面積最大値テキスト">
          <a:extLst>
            <a:ext uri="{FF2B5EF4-FFF2-40B4-BE49-F238E27FC236}">
              <a16:creationId xmlns:a16="http://schemas.microsoft.com/office/drawing/2014/main" id="{4466E9C0-B0D7-468B-9C41-66CFC8C1E003}"/>
            </a:ext>
          </a:extLst>
        </xdr:cNvPr>
        <xdr:cNvSpPr txBox="1"/>
      </xdr:nvSpPr>
      <xdr:spPr>
        <a:xfrm>
          <a:off x="9477375" y="8750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57150</xdr:rowOff>
    </xdr:from>
    <xdr:to>
      <xdr:col>55</xdr:col>
      <xdr:colOff>88900</xdr:colOff>
      <xdr:row>55</xdr:row>
      <xdr:rowOff>57150</xdr:rowOff>
    </xdr:to>
    <xdr:cxnSp macro="">
      <xdr:nvCxnSpPr>
        <xdr:cNvPr id="227" name="直線コネクタ 226">
          <a:extLst>
            <a:ext uri="{FF2B5EF4-FFF2-40B4-BE49-F238E27FC236}">
              <a16:creationId xmlns:a16="http://schemas.microsoft.com/office/drawing/2014/main" id="{6CC8C79A-4251-4E28-8F02-57AB324D9E5A}"/>
            </a:ext>
          </a:extLst>
        </xdr:cNvPr>
        <xdr:cNvCxnSpPr/>
      </xdr:nvCxnSpPr>
      <xdr:spPr>
        <a:xfrm>
          <a:off x="9363075" y="89630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29227</xdr:rowOff>
    </xdr:from>
    <xdr:ext cx="469744" cy="259045"/>
    <xdr:sp macro="" textlink="">
      <xdr:nvSpPr>
        <xdr:cNvPr id="228" name="【陸上競技場・野球場・球技場】&#10;一人当たり面積平均値テキスト">
          <a:extLst>
            <a:ext uri="{FF2B5EF4-FFF2-40B4-BE49-F238E27FC236}">
              <a16:creationId xmlns:a16="http://schemas.microsoft.com/office/drawing/2014/main" id="{2F694A89-0A1F-49E0-AB80-CA813113212F}"/>
            </a:ext>
          </a:extLst>
        </xdr:cNvPr>
        <xdr:cNvSpPr txBox="1"/>
      </xdr:nvSpPr>
      <xdr:spPr>
        <a:xfrm>
          <a:off x="9477375" y="94177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6350</xdr:rowOff>
    </xdr:from>
    <xdr:to>
      <xdr:col>55</xdr:col>
      <xdr:colOff>50800</xdr:colOff>
      <xdr:row>59</xdr:row>
      <xdr:rowOff>107950</xdr:rowOff>
    </xdr:to>
    <xdr:sp macro="" textlink="">
      <xdr:nvSpPr>
        <xdr:cNvPr id="229" name="フローチャート: 判断 228">
          <a:extLst>
            <a:ext uri="{FF2B5EF4-FFF2-40B4-BE49-F238E27FC236}">
              <a16:creationId xmlns:a16="http://schemas.microsoft.com/office/drawing/2014/main" id="{EE7D0A82-07B7-4AEF-9BC1-422062F25DDB}"/>
            </a:ext>
          </a:extLst>
        </xdr:cNvPr>
        <xdr:cNvSpPr/>
      </xdr:nvSpPr>
      <xdr:spPr>
        <a:xfrm>
          <a:off x="9401175" y="956310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59</xdr:row>
      <xdr:rowOff>6350</xdr:rowOff>
    </xdr:from>
    <xdr:to>
      <xdr:col>50</xdr:col>
      <xdr:colOff>165100</xdr:colOff>
      <xdr:row>59</xdr:row>
      <xdr:rowOff>107950</xdr:rowOff>
    </xdr:to>
    <xdr:sp macro="" textlink="">
      <xdr:nvSpPr>
        <xdr:cNvPr id="230" name="フローチャート: 判断 229">
          <a:extLst>
            <a:ext uri="{FF2B5EF4-FFF2-40B4-BE49-F238E27FC236}">
              <a16:creationId xmlns:a16="http://schemas.microsoft.com/office/drawing/2014/main" id="{BE13DE91-C559-4832-AA50-57F7D83FC868}"/>
            </a:ext>
          </a:extLst>
        </xdr:cNvPr>
        <xdr:cNvSpPr/>
      </xdr:nvSpPr>
      <xdr:spPr>
        <a:xfrm>
          <a:off x="8639175" y="95631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59</xdr:row>
      <xdr:rowOff>25400</xdr:rowOff>
    </xdr:from>
    <xdr:to>
      <xdr:col>46</xdr:col>
      <xdr:colOff>38100</xdr:colOff>
      <xdr:row>59</xdr:row>
      <xdr:rowOff>127000</xdr:rowOff>
    </xdr:to>
    <xdr:sp macro="" textlink="">
      <xdr:nvSpPr>
        <xdr:cNvPr id="231" name="フローチャート: 判断 230">
          <a:extLst>
            <a:ext uri="{FF2B5EF4-FFF2-40B4-BE49-F238E27FC236}">
              <a16:creationId xmlns:a16="http://schemas.microsoft.com/office/drawing/2014/main" id="{8B615EDB-6DD5-471C-B7D3-EADC09CACBC5}"/>
            </a:ext>
          </a:extLst>
        </xdr:cNvPr>
        <xdr:cNvSpPr/>
      </xdr:nvSpPr>
      <xdr:spPr>
        <a:xfrm>
          <a:off x="7839075" y="95821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59</xdr:row>
      <xdr:rowOff>44450</xdr:rowOff>
    </xdr:from>
    <xdr:to>
      <xdr:col>41</xdr:col>
      <xdr:colOff>101600</xdr:colOff>
      <xdr:row>59</xdr:row>
      <xdr:rowOff>146050</xdr:rowOff>
    </xdr:to>
    <xdr:sp macro="" textlink="">
      <xdr:nvSpPr>
        <xdr:cNvPr id="232" name="フローチャート: 判断 231">
          <a:extLst>
            <a:ext uri="{FF2B5EF4-FFF2-40B4-BE49-F238E27FC236}">
              <a16:creationId xmlns:a16="http://schemas.microsoft.com/office/drawing/2014/main" id="{93EC2B88-A9D8-4FEF-937E-5A035CE7E1F1}"/>
            </a:ext>
          </a:extLst>
        </xdr:cNvPr>
        <xdr:cNvSpPr/>
      </xdr:nvSpPr>
      <xdr:spPr>
        <a:xfrm>
          <a:off x="7029450" y="96012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44450</xdr:rowOff>
    </xdr:from>
    <xdr:to>
      <xdr:col>36</xdr:col>
      <xdr:colOff>165100</xdr:colOff>
      <xdr:row>59</xdr:row>
      <xdr:rowOff>146050</xdr:rowOff>
    </xdr:to>
    <xdr:sp macro="" textlink="">
      <xdr:nvSpPr>
        <xdr:cNvPr id="233" name="フローチャート: 判断 232">
          <a:extLst>
            <a:ext uri="{FF2B5EF4-FFF2-40B4-BE49-F238E27FC236}">
              <a16:creationId xmlns:a16="http://schemas.microsoft.com/office/drawing/2014/main" id="{2064BA8A-9CEA-48E8-85F9-6337DD9F74E2}"/>
            </a:ext>
          </a:extLst>
        </xdr:cNvPr>
        <xdr:cNvSpPr/>
      </xdr:nvSpPr>
      <xdr:spPr>
        <a:xfrm>
          <a:off x="6238875" y="96012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0EDD0E53-FB5F-4E7E-8B56-1E57664566D9}"/>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ABE9C5EE-87EA-4DA4-BC17-3E433FFE9CB2}"/>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8BEE8FDC-16E6-481E-AB3D-F0B4ADCFEDD2}"/>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0ACCECA2-5D96-4BC2-BC9C-6F7EEC7FA3B1}"/>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F5622F1B-0835-4528-906D-69D5175C54CE}"/>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158750</xdr:rowOff>
    </xdr:from>
    <xdr:to>
      <xdr:col>55</xdr:col>
      <xdr:colOff>50800</xdr:colOff>
      <xdr:row>64</xdr:row>
      <xdr:rowOff>88900</xdr:rowOff>
    </xdr:to>
    <xdr:sp macro="" textlink="">
      <xdr:nvSpPr>
        <xdr:cNvPr id="239" name="楕円 238">
          <a:extLst>
            <a:ext uri="{FF2B5EF4-FFF2-40B4-BE49-F238E27FC236}">
              <a16:creationId xmlns:a16="http://schemas.microsoft.com/office/drawing/2014/main" id="{0E77FD28-7D54-428E-B558-24CFA060D6CE}"/>
            </a:ext>
          </a:extLst>
        </xdr:cNvPr>
        <xdr:cNvSpPr/>
      </xdr:nvSpPr>
      <xdr:spPr>
        <a:xfrm>
          <a:off x="9401175" y="1036320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63</xdr:row>
      <xdr:rowOff>73677</xdr:rowOff>
    </xdr:from>
    <xdr:ext cx="469744" cy="259045"/>
    <xdr:sp macro="" textlink="">
      <xdr:nvSpPr>
        <xdr:cNvPr id="240" name="【陸上競技場・野球場・球技場】&#10;一人当たり面積該当値テキスト">
          <a:extLst>
            <a:ext uri="{FF2B5EF4-FFF2-40B4-BE49-F238E27FC236}">
              <a16:creationId xmlns:a16="http://schemas.microsoft.com/office/drawing/2014/main" id="{BF7AE936-F0A3-4DC9-9131-0E5773317B1A}"/>
            </a:ext>
          </a:extLst>
        </xdr:cNvPr>
        <xdr:cNvSpPr txBox="1"/>
      </xdr:nvSpPr>
      <xdr:spPr>
        <a:xfrm>
          <a:off x="9477375" y="10274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158750</xdr:rowOff>
    </xdr:from>
    <xdr:to>
      <xdr:col>50</xdr:col>
      <xdr:colOff>165100</xdr:colOff>
      <xdr:row>64</xdr:row>
      <xdr:rowOff>88900</xdr:rowOff>
    </xdr:to>
    <xdr:sp macro="" textlink="">
      <xdr:nvSpPr>
        <xdr:cNvPr id="241" name="楕円 240">
          <a:extLst>
            <a:ext uri="{FF2B5EF4-FFF2-40B4-BE49-F238E27FC236}">
              <a16:creationId xmlns:a16="http://schemas.microsoft.com/office/drawing/2014/main" id="{073127AE-4855-46A1-BE79-1E40E6572505}"/>
            </a:ext>
          </a:extLst>
        </xdr:cNvPr>
        <xdr:cNvSpPr/>
      </xdr:nvSpPr>
      <xdr:spPr>
        <a:xfrm>
          <a:off x="8639175" y="103632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64</xdr:row>
      <xdr:rowOff>38100</xdr:rowOff>
    </xdr:from>
    <xdr:to>
      <xdr:col>55</xdr:col>
      <xdr:colOff>0</xdr:colOff>
      <xdr:row>64</xdr:row>
      <xdr:rowOff>38100</xdr:rowOff>
    </xdr:to>
    <xdr:cxnSp macro="">
      <xdr:nvCxnSpPr>
        <xdr:cNvPr id="242" name="直線コネクタ 241">
          <a:extLst>
            <a:ext uri="{FF2B5EF4-FFF2-40B4-BE49-F238E27FC236}">
              <a16:creationId xmlns:a16="http://schemas.microsoft.com/office/drawing/2014/main" id="{9ED2D9FB-CE44-4519-AC4B-6C764544A3B6}"/>
            </a:ext>
          </a:extLst>
        </xdr:cNvPr>
        <xdr:cNvCxnSpPr/>
      </xdr:nvCxnSpPr>
      <xdr:spPr>
        <a:xfrm>
          <a:off x="8686800" y="1040130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64</xdr:row>
      <xdr:rowOff>6350</xdr:rowOff>
    </xdr:from>
    <xdr:to>
      <xdr:col>46</xdr:col>
      <xdr:colOff>38100</xdr:colOff>
      <xdr:row>64</xdr:row>
      <xdr:rowOff>107950</xdr:rowOff>
    </xdr:to>
    <xdr:sp macro="" textlink="">
      <xdr:nvSpPr>
        <xdr:cNvPr id="243" name="楕円 242">
          <a:extLst>
            <a:ext uri="{FF2B5EF4-FFF2-40B4-BE49-F238E27FC236}">
              <a16:creationId xmlns:a16="http://schemas.microsoft.com/office/drawing/2014/main" id="{9FDF2FFE-53E8-4023-8EE4-6571A71390C9}"/>
            </a:ext>
          </a:extLst>
        </xdr:cNvPr>
        <xdr:cNvSpPr/>
      </xdr:nvSpPr>
      <xdr:spPr>
        <a:xfrm>
          <a:off x="7839075" y="103727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64</xdr:row>
      <xdr:rowOff>38100</xdr:rowOff>
    </xdr:from>
    <xdr:to>
      <xdr:col>50</xdr:col>
      <xdr:colOff>114300</xdr:colOff>
      <xdr:row>64</xdr:row>
      <xdr:rowOff>57150</xdr:rowOff>
    </xdr:to>
    <xdr:cxnSp macro="">
      <xdr:nvCxnSpPr>
        <xdr:cNvPr id="244" name="直線コネクタ 243">
          <a:extLst>
            <a:ext uri="{FF2B5EF4-FFF2-40B4-BE49-F238E27FC236}">
              <a16:creationId xmlns:a16="http://schemas.microsoft.com/office/drawing/2014/main" id="{DB15ED27-EB0F-4F14-B57B-BF4DE50D8688}"/>
            </a:ext>
          </a:extLst>
        </xdr:cNvPr>
        <xdr:cNvCxnSpPr/>
      </xdr:nvCxnSpPr>
      <xdr:spPr>
        <a:xfrm flipV="1">
          <a:off x="7886700" y="10401300"/>
          <a:ext cx="8001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64</xdr:row>
      <xdr:rowOff>6350</xdr:rowOff>
    </xdr:from>
    <xdr:to>
      <xdr:col>41</xdr:col>
      <xdr:colOff>101600</xdr:colOff>
      <xdr:row>64</xdr:row>
      <xdr:rowOff>107950</xdr:rowOff>
    </xdr:to>
    <xdr:sp macro="" textlink="">
      <xdr:nvSpPr>
        <xdr:cNvPr id="245" name="楕円 244">
          <a:extLst>
            <a:ext uri="{FF2B5EF4-FFF2-40B4-BE49-F238E27FC236}">
              <a16:creationId xmlns:a16="http://schemas.microsoft.com/office/drawing/2014/main" id="{06498DFD-FA84-4F3B-8B76-6EFC722E3AB6}"/>
            </a:ext>
          </a:extLst>
        </xdr:cNvPr>
        <xdr:cNvSpPr/>
      </xdr:nvSpPr>
      <xdr:spPr>
        <a:xfrm>
          <a:off x="7029450" y="103727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64</xdr:row>
      <xdr:rowOff>57150</xdr:rowOff>
    </xdr:from>
    <xdr:to>
      <xdr:col>45</xdr:col>
      <xdr:colOff>177800</xdr:colOff>
      <xdr:row>64</xdr:row>
      <xdr:rowOff>57150</xdr:rowOff>
    </xdr:to>
    <xdr:cxnSp macro="">
      <xdr:nvCxnSpPr>
        <xdr:cNvPr id="246" name="直線コネクタ 245">
          <a:extLst>
            <a:ext uri="{FF2B5EF4-FFF2-40B4-BE49-F238E27FC236}">
              <a16:creationId xmlns:a16="http://schemas.microsoft.com/office/drawing/2014/main" id="{31165098-4738-45FB-9B78-D5AB4B195C07}"/>
            </a:ext>
          </a:extLst>
        </xdr:cNvPr>
        <xdr:cNvCxnSpPr/>
      </xdr:nvCxnSpPr>
      <xdr:spPr>
        <a:xfrm>
          <a:off x="7077075" y="104203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64</xdr:row>
      <xdr:rowOff>6350</xdr:rowOff>
    </xdr:from>
    <xdr:to>
      <xdr:col>36</xdr:col>
      <xdr:colOff>165100</xdr:colOff>
      <xdr:row>64</xdr:row>
      <xdr:rowOff>107950</xdr:rowOff>
    </xdr:to>
    <xdr:sp macro="" textlink="">
      <xdr:nvSpPr>
        <xdr:cNvPr id="247" name="楕円 246">
          <a:extLst>
            <a:ext uri="{FF2B5EF4-FFF2-40B4-BE49-F238E27FC236}">
              <a16:creationId xmlns:a16="http://schemas.microsoft.com/office/drawing/2014/main" id="{7877AFDB-BF0D-402D-A879-3B65BF83F3F2}"/>
            </a:ext>
          </a:extLst>
        </xdr:cNvPr>
        <xdr:cNvSpPr/>
      </xdr:nvSpPr>
      <xdr:spPr>
        <a:xfrm>
          <a:off x="6238875" y="103727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64</xdr:row>
      <xdr:rowOff>57150</xdr:rowOff>
    </xdr:from>
    <xdr:to>
      <xdr:col>41</xdr:col>
      <xdr:colOff>50800</xdr:colOff>
      <xdr:row>64</xdr:row>
      <xdr:rowOff>57150</xdr:rowOff>
    </xdr:to>
    <xdr:cxnSp macro="">
      <xdr:nvCxnSpPr>
        <xdr:cNvPr id="248" name="直線コネクタ 247">
          <a:extLst>
            <a:ext uri="{FF2B5EF4-FFF2-40B4-BE49-F238E27FC236}">
              <a16:creationId xmlns:a16="http://schemas.microsoft.com/office/drawing/2014/main" id="{6258E023-717A-4D46-9036-7B8681B4AABC}"/>
            </a:ext>
          </a:extLst>
        </xdr:cNvPr>
        <xdr:cNvCxnSpPr/>
      </xdr:nvCxnSpPr>
      <xdr:spPr>
        <a:xfrm>
          <a:off x="6286500" y="104203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57</xdr:row>
      <xdr:rowOff>124477</xdr:rowOff>
    </xdr:from>
    <xdr:ext cx="469744" cy="259045"/>
    <xdr:sp macro="" textlink="">
      <xdr:nvSpPr>
        <xdr:cNvPr id="249" name="n_1aveValue【陸上競技場・野球場・球技場】&#10;一人当たり面積">
          <a:extLst>
            <a:ext uri="{FF2B5EF4-FFF2-40B4-BE49-F238E27FC236}">
              <a16:creationId xmlns:a16="http://schemas.microsoft.com/office/drawing/2014/main" id="{8E6323B2-F291-4516-9D91-6EF33F2AACE5}"/>
            </a:ext>
          </a:extLst>
        </xdr:cNvPr>
        <xdr:cNvSpPr txBox="1"/>
      </xdr:nvSpPr>
      <xdr:spPr>
        <a:xfrm>
          <a:off x="8458277" y="9351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57</xdr:row>
      <xdr:rowOff>143527</xdr:rowOff>
    </xdr:from>
    <xdr:ext cx="469744" cy="259045"/>
    <xdr:sp macro="" textlink="">
      <xdr:nvSpPr>
        <xdr:cNvPr id="250" name="n_2aveValue【陸上競技場・野球場・球技場】&#10;一人当たり面積">
          <a:extLst>
            <a:ext uri="{FF2B5EF4-FFF2-40B4-BE49-F238E27FC236}">
              <a16:creationId xmlns:a16="http://schemas.microsoft.com/office/drawing/2014/main" id="{8907917B-E89D-4B3C-A233-C86912373951}"/>
            </a:ext>
          </a:extLst>
        </xdr:cNvPr>
        <xdr:cNvSpPr txBox="1"/>
      </xdr:nvSpPr>
      <xdr:spPr>
        <a:xfrm>
          <a:off x="7677227" y="9370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57</xdr:row>
      <xdr:rowOff>162577</xdr:rowOff>
    </xdr:from>
    <xdr:ext cx="469744" cy="259045"/>
    <xdr:sp macro="" textlink="">
      <xdr:nvSpPr>
        <xdr:cNvPr id="251" name="n_3aveValue【陸上競技場・野球場・球技場】&#10;一人当たり面積">
          <a:extLst>
            <a:ext uri="{FF2B5EF4-FFF2-40B4-BE49-F238E27FC236}">
              <a16:creationId xmlns:a16="http://schemas.microsoft.com/office/drawing/2014/main" id="{43BC84FD-3C22-429B-B92F-4DAB36852F1B}"/>
            </a:ext>
          </a:extLst>
        </xdr:cNvPr>
        <xdr:cNvSpPr txBox="1"/>
      </xdr:nvSpPr>
      <xdr:spPr>
        <a:xfrm>
          <a:off x="6867602" y="9389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57</xdr:row>
      <xdr:rowOff>162577</xdr:rowOff>
    </xdr:from>
    <xdr:ext cx="469744" cy="259045"/>
    <xdr:sp macro="" textlink="">
      <xdr:nvSpPr>
        <xdr:cNvPr id="252" name="n_4aveValue【陸上競技場・野球場・球技場】&#10;一人当たり面積">
          <a:extLst>
            <a:ext uri="{FF2B5EF4-FFF2-40B4-BE49-F238E27FC236}">
              <a16:creationId xmlns:a16="http://schemas.microsoft.com/office/drawing/2014/main" id="{921D028A-5A12-4459-A0D7-1060BBB834C8}"/>
            </a:ext>
          </a:extLst>
        </xdr:cNvPr>
        <xdr:cNvSpPr txBox="1"/>
      </xdr:nvSpPr>
      <xdr:spPr>
        <a:xfrm>
          <a:off x="6067502" y="9389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64</xdr:row>
      <xdr:rowOff>80027</xdr:rowOff>
    </xdr:from>
    <xdr:ext cx="469744" cy="259045"/>
    <xdr:sp macro="" textlink="">
      <xdr:nvSpPr>
        <xdr:cNvPr id="253" name="n_1mainValue【陸上競技場・野球場・球技場】&#10;一人当たり面積">
          <a:extLst>
            <a:ext uri="{FF2B5EF4-FFF2-40B4-BE49-F238E27FC236}">
              <a16:creationId xmlns:a16="http://schemas.microsoft.com/office/drawing/2014/main" id="{7C11F102-311A-4216-BDDD-4CE4B150B3CA}"/>
            </a:ext>
          </a:extLst>
        </xdr:cNvPr>
        <xdr:cNvSpPr txBox="1"/>
      </xdr:nvSpPr>
      <xdr:spPr>
        <a:xfrm>
          <a:off x="8458277" y="10446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64</xdr:row>
      <xdr:rowOff>99077</xdr:rowOff>
    </xdr:from>
    <xdr:ext cx="469744" cy="259045"/>
    <xdr:sp macro="" textlink="">
      <xdr:nvSpPr>
        <xdr:cNvPr id="254" name="n_2mainValue【陸上競技場・野球場・球技場】&#10;一人当たり面積">
          <a:extLst>
            <a:ext uri="{FF2B5EF4-FFF2-40B4-BE49-F238E27FC236}">
              <a16:creationId xmlns:a16="http://schemas.microsoft.com/office/drawing/2014/main" id="{03732576-561E-436F-BB3D-46518A38A5C2}"/>
            </a:ext>
          </a:extLst>
        </xdr:cNvPr>
        <xdr:cNvSpPr txBox="1"/>
      </xdr:nvSpPr>
      <xdr:spPr>
        <a:xfrm>
          <a:off x="7677227" y="10465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64</xdr:row>
      <xdr:rowOff>99077</xdr:rowOff>
    </xdr:from>
    <xdr:ext cx="469744" cy="259045"/>
    <xdr:sp macro="" textlink="">
      <xdr:nvSpPr>
        <xdr:cNvPr id="255" name="n_3mainValue【陸上競技場・野球場・球技場】&#10;一人当たり面積">
          <a:extLst>
            <a:ext uri="{FF2B5EF4-FFF2-40B4-BE49-F238E27FC236}">
              <a16:creationId xmlns:a16="http://schemas.microsoft.com/office/drawing/2014/main" id="{3404F0E4-3281-4DB5-8581-1B48ACC6C1DB}"/>
            </a:ext>
          </a:extLst>
        </xdr:cNvPr>
        <xdr:cNvSpPr txBox="1"/>
      </xdr:nvSpPr>
      <xdr:spPr>
        <a:xfrm>
          <a:off x="6867602" y="10465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64</xdr:row>
      <xdr:rowOff>99077</xdr:rowOff>
    </xdr:from>
    <xdr:ext cx="469744" cy="259045"/>
    <xdr:sp macro="" textlink="">
      <xdr:nvSpPr>
        <xdr:cNvPr id="256" name="n_4mainValue【陸上競技場・野球場・球技場】&#10;一人当たり面積">
          <a:extLst>
            <a:ext uri="{FF2B5EF4-FFF2-40B4-BE49-F238E27FC236}">
              <a16:creationId xmlns:a16="http://schemas.microsoft.com/office/drawing/2014/main" id="{67E80048-3110-47F9-90BC-BA5A55174A94}"/>
            </a:ext>
          </a:extLst>
        </xdr:cNvPr>
        <xdr:cNvSpPr txBox="1"/>
      </xdr:nvSpPr>
      <xdr:spPr>
        <a:xfrm>
          <a:off x="6067502" y="10465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7" name="正方形/長方形 256">
          <a:extLst>
            <a:ext uri="{FF2B5EF4-FFF2-40B4-BE49-F238E27FC236}">
              <a16:creationId xmlns:a16="http://schemas.microsoft.com/office/drawing/2014/main" id="{FDB328CB-ABD2-428F-9E0E-C53602EC61A0}"/>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8" name="正方形/長方形 257">
          <a:extLst>
            <a:ext uri="{FF2B5EF4-FFF2-40B4-BE49-F238E27FC236}">
              <a16:creationId xmlns:a16="http://schemas.microsoft.com/office/drawing/2014/main" id="{B2325A17-7A53-4BCC-9142-910D796E9099}"/>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9" name="正方形/長方形 258">
          <a:extLst>
            <a:ext uri="{FF2B5EF4-FFF2-40B4-BE49-F238E27FC236}">
              <a16:creationId xmlns:a16="http://schemas.microsoft.com/office/drawing/2014/main" id="{F8ABD5D3-996E-4672-8501-A6E0D92E70BF}"/>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0" name="正方形/長方形 259">
          <a:extLst>
            <a:ext uri="{FF2B5EF4-FFF2-40B4-BE49-F238E27FC236}">
              <a16:creationId xmlns:a16="http://schemas.microsoft.com/office/drawing/2014/main" id="{9FF55D9C-A705-4148-BBF9-7461CDFEB676}"/>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1" name="正方形/長方形 260">
          <a:extLst>
            <a:ext uri="{FF2B5EF4-FFF2-40B4-BE49-F238E27FC236}">
              <a16:creationId xmlns:a16="http://schemas.microsoft.com/office/drawing/2014/main" id="{4717604F-949D-48DD-B402-C42EF699394A}"/>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2" name="正方形/長方形 261">
          <a:extLst>
            <a:ext uri="{FF2B5EF4-FFF2-40B4-BE49-F238E27FC236}">
              <a16:creationId xmlns:a16="http://schemas.microsoft.com/office/drawing/2014/main" id="{BA6FDBA3-FF3C-4D2B-AFCE-B17A54679DFC}"/>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3" name="テキスト ボックス 262">
          <a:extLst>
            <a:ext uri="{FF2B5EF4-FFF2-40B4-BE49-F238E27FC236}">
              <a16:creationId xmlns:a16="http://schemas.microsoft.com/office/drawing/2014/main" id="{C51FFDA5-C2AB-4B3F-B20E-5D9C594DD8A9}"/>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4" name="直線コネクタ 263">
          <a:extLst>
            <a:ext uri="{FF2B5EF4-FFF2-40B4-BE49-F238E27FC236}">
              <a16:creationId xmlns:a16="http://schemas.microsoft.com/office/drawing/2014/main" id="{E1E33666-C2DE-4BF3-B782-3C3BB63F6DE1}"/>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88</xdr:row>
      <xdr:rowOff>10177</xdr:rowOff>
    </xdr:from>
    <xdr:ext cx="403059" cy="259045"/>
    <xdr:sp macro="" textlink="">
      <xdr:nvSpPr>
        <xdr:cNvPr id="265" name="テキスト ボックス 264">
          <a:extLst>
            <a:ext uri="{FF2B5EF4-FFF2-40B4-BE49-F238E27FC236}">
              <a16:creationId xmlns:a16="http://schemas.microsoft.com/office/drawing/2014/main" id="{E7CE65BF-4084-468F-AD0E-F885D8259DC9}"/>
            </a:ext>
          </a:extLst>
        </xdr:cNvPr>
        <xdr:cNvSpPr txBox="1"/>
      </xdr:nvSpPr>
      <xdr:spPr>
        <a:xfrm>
          <a:off x="339891"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168729</xdr:rowOff>
    </xdr:from>
    <xdr:to>
      <xdr:col>28</xdr:col>
      <xdr:colOff>114300</xdr:colOff>
      <xdr:row>86</xdr:row>
      <xdr:rowOff>168729</xdr:rowOff>
    </xdr:to>
    <xdr:cxnSp macro="">
      <xdr:nvCxnSpPr>
        <xdr:cNvPr id="266" name="直線コネクタ 265">
          <a:extLst>
            <a:ext uri="{FF2B5EF4-FFF2-40B4-BE49-F238E27FC236}">
              <a16:creationId xmlns:a16="http://schemas.microsoft.com/office/drawing/2014/main" id="{6FE4E2EB-138F-4FF9-8566-1792DE5FA2B0}"/>
            </a:ext>
          </a:extLst>
        </xdr:cNvPr>
        <xdr:cNvCxnSpPr/>
      </xdr:nvCxnSpPr>
      <xdr:spPr>
        <a:xfrm>
          <a:off x="6858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86</xdr:row>
      <xdr:rowOff>26506</xdr:rowOff>
    </xdr:from>
    <xdr:ext cx="403059" cy="259045"/>
    <xdr:sp macro="" textlink="">
      <xdr:nvSpPr>
        <xdr:cNvPr id="267" name="テキスト ボックス 266">
          <a:extLst>
            <a:ext uri="{FF2B5EF4-FFF2-40B4-BE49-F238E27FC236}">
              <a16:creationId xmlns:a16="http://schemas.microsoft.com/office/drawing/2014/main" id="{5308DC3D-61DE-4BB8-9EC4-3D2317FA7223}"/>
            </a:ext>
          </a:extLst>
        </xdr:cNvPr>
        <xdr:cNvSpPr txBox="1"/>
      </xdr:nvSpPr>
      <xdr:spPr>
        <a:xfrm>
          <a:off x="339891" y="1395523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85</xdr:row>
      <xdr:rowOff>13607</xdr:rowOff>
    </xdr:from>
    <xdr:to>
      <xdr:col>28</xdr:col>
      <xdr:colOff>114300</xdr:colOff>
      <xdr:row>85</xdr:row>
      <xdr:rowOff>13607</xdr:rowOff>
    </xdr:to>
    <xdr:cxnSp macro="">
      <xdr:nvCxnSpPr>
        <xdr:cNvPr id="268" name="直線コネクタ 267">
          <a:extLst>
            <a:ext uri="{FF2B5EF4-FFF2-40B4-BE49-F238E27FC236}">
              <a16:creationId xmlns:a16="http://schemas.microsoft.com/office/drawing/2014/main" id="{E7356A5B-98BF-4C2B-B2AE-CB437ACED115}"/>
            </a:ext>
          </a:extLst>
        </xdr:cNvPr>
        <xdr:cNvCxnSpPr/>
      </xdr:nvCxnSpPr>
      <xdr:spPr>
        <a:xfrm>
          <a:off x="6858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84</xdr:row>
      <xdr:rowOff>42834</xdr:rowOff>
    </xdr:from>
    <xdr:ext cx="403059" cy="259045"/>
    <xdr:sp macro="" textlink="">
      <xdr:nvSpPr>
        <xdr:cNvPr id="269" name="テキスト ボックス 268">
          <a:extLst>
            <a:ext uri="{FF2B5EF4-FFF2-40B4-BE49-F238E27FC236}">
              <a16:creationId xmlns:a16="http://schemas.microsoft.com/office/drawing/2014/main" id="{12E1AC28-EDC4-43C9-A28A-A568254643F0}"/>
            </a:ext>
          </a:extLst>
        </xdr:cNvPr>
        <xdr:cNvSpPr txBox="1"/>
      </xdr:nvSpPr>
      <xdr:spPr>
        <a:xfrm>
          <a:off x="339891"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29936</xdr:rowOff>
    </xdr:from>
    <xdr:to>
      <xdr:col>28</xdr:col>
      <xdr:colOff>114300</xdr:colOff>
      <xdr:row>83</xdr:row>
      <xdr:rowOff>29936</xdr:rowOff>
    </xdr:to>
    <xdr:cxnSp macro="">
      <xdr:nvCxnSpPr>
        <xdr:cNvPr id="270" name="直線コネクタ 269">
          <a:extLst>
            <a:ext uri="{FF2B5EF4-FFF2-40B4-BE49-F238E27FC236}">
              <a16:creationId xmlns:a16="http://schemas.microsoft.com/office/drawing/2014/main" id="{9FAF1BF9-1737-4B0D-B5DA-4FCE428C91AD}"/>
            </a:ext>
          </a:extLst>
        </xdr:cNvPr>
        <xdr:cNvCxnSpPr/>
      </xdr:nvCxnSpPr>
      <xdr:spPr>
        <a:xfrm>
          <a:off x="6858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59163</xdr:rowOff>
    </xdr:from>
    <xdr:ext cx="403059" cy="259045"/>
    <xdr:sp macro="" textlink="">
      <xdr:nvSpPr>
        <xdr:cNvPr id="271" name="テキスト ボックス 270">
          <a:extLst>
            <a:ext uri="{FF2B5EF4-FFF2-40B4-BE49-F238E27FC236}">
              <a16:creationId xmlns:a16="http://schemas.microsoft.com/office/drawing/2014/main" id="{1EA6602D-A22B-49E5-AFE7-F6E9D2BED1D8}"/>
            </a:ext>
          </a:extLst>
        </xdr:cNvPr>
        <xdr:cNvSpPr txBox="1"/>
      </xdr:nvSpPr>
      <xdr:spPr>
        <a:xfrm>
          <a:off x="339891"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46264</xdr:rowOff>
    </xdr:from>
    <xdr:to>
      <xdr:col>28</xdr:col>
      <xdr:colOff>114300</xdr:colOff>
      <xdr:row>81</xdr:row>
      <xdr:rowOff>46264</xdr:rowOff>
    </xdr:to>
    <xdr:cxnSp macro="">
      <xdr:nvCxnSpPr>
        <xdr:cNvPr id="272" name="直線コネクタ 271">
          <a:extLst>
            <a:ext uri="{FF2B5EF4-FFF2-40B4-BE49-F238E27FC236}">
              <a16:creationId xmlns:a16="http://schemas.microsoft.com/office/drawing/2014/main" id="{0D287006-F11D-4EE1-8021-856F0048DE50}"/>
            </a:ext>
          </a:extLst>
        </xdr:cNvPr>
        <xdr:cNvCxnSpPr/>
      </xdr:nvCxnSpPr>
      <xdr:spPr>
        <a:xfrm>
          <a:off x="6858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75491</xdr:rowOff>
    </xdr:from>
    <xdr:ext cx="403059" cy="259045"/>
    <xdr:sp macro="" textlink="">
      <xdr:nvSpPr>
        <xdr:cNvPr id="273" name="テキスト ボックス 272">
          <a:extLst>
            <a:ext uri="{FF2B5EF4-FFF2-40B4-BE49-F238E27FC236}">
              <a16:creationId xmlns:a16="http://schemas.microsoft.com/office/drawing/2014/main" id="{CF70970F-F7C7-492A-84D6-83AB941C5FC2}"/>
            </a:ext>
          </a:extLst>
        </xdr:cNvPr>
        <xdr:cNvSpPr txBox="1"/>
      </xdr:nvSpPr>
      <xdr:spPr>
        <a:xfrm>
          <a:off x="339891"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62593</xdr:rowOff>
    </xdr:from>
    <xdr:to>
      <xdr:col>28</xdr:col>
      <xdr:colOff>114300</xdr:colOff>
      <xdr:row>79</xdr:row>
      <xdr:rowOff>62593</xdr:rowOff>
    </xdr:to>
    <xdr:cxnSp macro="">
      <xdr:nvCxnSpPr>
        <xdr:cNvPr id="274" name="直線コネクタ 273">
          <a:extLst>
            <a:ext uri="{FF2B5EF4-FFF2-40B4-BE49-F238E27FC236}">
              <a16:creationId xmlns:a16="http://schemas.microsoft.com/office/drawing/2014/main" id="{FA3846B4-0D5D-4DC3-8A4A-5C495A6CBA05}"/>
            </a:ext>
          </a:extLst>
        </xdr:cNvPr>
        <xdr:cNvCxnSpPr/>
      </xdr:nvCxnSpPr>
      <xdr:spPr>
        <a:xfrm>
          <a:off x="6858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78</xdr:row>
      <xdr:rowOff>91820</xdr:rowOff>
    </xdr:from>
    <xdr:ext cx="403059" cy="259045"/>
    <xdr:sp macro="" textlink="">
      <xdr:nvSpPr>
        <xdr:cNvPr id="275" name="テキスト ボックス 274">
          <a:extLst>
            <a:ext uri="{FF2B5EF4-FFF2-40B4-BE49-F238E27FC236}">
              <a16:creationId xmlns:a16="http://schemas.microsoft.com/office/drawing/2014/main" id="{5111B4E7-3DFA-43CE-A475-86070034DBB0}"/>
            </a:ext>
          </a:extLst>
        </xdr:cNvPr>
        <xdr:cNvSpPr txBox="1"/>
      </xdr:nvSpPr>
      <xdr:spPr>
        <a:xfrm>
          <a:off x="339891"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78921</xdr:rowOff>
    </xdr:from>
    <xdr:to>
      <xdr:col>28</xdr:col>
      <xdr:colOff>114300</xdr:colOff>
      <xdr:row>77</xdr:row>
      <xdr:rowOff>78921</xdr:rowOff>
    </xdr:to>
    <xdr:cxnSp macro="">
      <xdr:nvCxnSpPr>
        <xdr:cNvPr id="276" name="直線コネクタ 275">
          <a:extLst>
            <a:ext uri="{FF2B5EF4-FFF2-40B4-BE49-F238E27FC236}">
              <a16:creationId xmlns:a16="http://schemas.microsoft.com/office/drawing/2014/main" id="{8707D658-0170-49A8-81E8-8B519B8AB62D}"/>
            </a:ext>
          </a:extLst>
        </xdr:cNvPr>
        <xdr:cNvCxnSpPr/>
      </xdr:nvCxnSpPr>
      <xdr:spPr>
        <a:xfrm>
          <a:off x="6858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108148</xdr:rowOff>
    </xdr:from>
    <xdr:ext cx="403059" cy="259045"/>
    <xdr:sp macro="" textlink="">
      <xdr:nvSpPr>
        <xdr:cNvPr id="277" name="テキスト ボックス 276">
          <a:extLst>
            <a:ext uri="{FF2B5EF4-FFF2-40B4-BE49-F238E27FC236}">
              <a16:creationId xmlns:a16="http://schemas.microsoft.com/office/drawing/2014/main" id="{F72DDBB8-F78A-47AB-8BE2-13066770DEF2}"/>
            </a:ext>
          </a:extLst>
        </xdr:cNvPr>
        <xdr:cNvSpPr txBox="1"/>
      </xdr:nvSpPr>
      <xdr:spPr>
        <a:xfrm>
          <a:off x="339891" y="1241127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4CC16C18-3997-4333-8B03-F6E09CF296CB}"/>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a:extLst>
            <a:ext uri="{FF2B5EF4-FFF2-40B4-BE49-F238E27FC236}">
              <a16:creationId xmlns:a16="http://schemas.microsoft.com/office/drawing/2014/main" id="{B7F12DB5-4C7C-4295-9190-E7C02E00B3FB}"/>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県民会館】&#10;有形固定資産減価償却率グラフ枠">
          <a:extLst>
            <a:ext uri="{FF2B5EF4-FFF2-40B4-BE49-F238E27FC236}">
              <a16:creationId xmlns:a16="http://schemas.microsoft.com/office/drawing/2014/main" id="{F91E8853-515A-41C5-BF9A-601C3B712D29}"/>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127907</xdr:rowOff>
    </xdr:from>
    <xdr:to>
      <xdr:col>24</xdr:col>
      <xdr:colOff>62865</xdr:colOff>
      <xdr:row>86</xdr:row>
      <xdr:rowOff>54429</xdr:rowOff>
    </xdr:to>
    <xdr:cxnSp macro="">
      <xdr:nvCxnSpPr>
        <xdr:cNvPr id="281" name="直線コネクタ 280">
          <a:extLst>
            <a:ext uri="{FF2B5EF4-FFF2-40B4-BE49-F238E27FC236}">
              <a16:creationId xmlns:a16="http://schemas.microsoft.com/office/drawing/2014/main" id="{B4DFBFF7-0897-41D2-86DD-C53DDFE40E1E}"/>
            </a:ext>
          </a:extLst>
        </xdr:cNvPr>
        <xdr:cNvCxnSpPr/>
      </xdr:nvCxnSpPr>
      <xdr:spPr>
        <a:xfrm flipV="1">
          <a:off x="4179570" y="12592957"/>
          <a:ext cx="1270" cy="13870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86</xdr:row>
      <xdr:rowOff>58256</xdr:rowOff>
    </xdr:from>
    <xdr:ext cx="405111" cy="259045"/>
    <xdr:sp macro="" textlink="">
      <xdr:nvSpPr>
        <xdr:cNvPr id="282" name="【県民会館】&#10;有形固定資産減価償却率最小値テキスト">
          <a:extLst>
            <a:ext uri="{FF2B5EF4-FFF2-40B4-BE49-F238E27FC236}">
              <a16:creationId xmlns:a16="http://schemas.microsoft.com/office/drawing/2014/main" id="{6D12EDF2-666A-4E26-9BE1-A4408C723BBF}"/>
            </a:ext>
          </a:extLst>
        </xdr:cNvPr>
        <xdr:cNvSpPr txBox="1"/>
      </xdr:nvSpPr>
      <xdr:spPr>
        <a:xfrm>
          <a:off x="4229100" y="1398380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54429</xdr:rowOff>
    </xdr:from>
    <xdr:to>
      <xdr:col>24</xdr:col>
      <xdr:colOff>152400</xdr:colOff>
      <xdr:row>86</xdr:row>
      <xdr:rowOff>54429</xdr:rowOff>
    </xdr:to>
    <xdr:cxnSp macro="">
      <xdr:nvCxnSpPr>
        <xdr:cNvPr id="283" name="直線コネクタ 282">
          <a:extLst>
            <a:ext uri="{FF2B5EF4-FFF2-40B4-BE49-F238E27FC236}">
              <a16:creationId xmlns:a16="http://schemas.microsoft.com/office/drawing/2014/main" id="{5056AFFE-32F7-4752-AA04-EF7D965ED2BD}"/>
            </a:ext>
          </a:extLst>
        </xdr:cNvPr>
        <xdr:cNvCxnSpPr/>
      </xdr:nvCxnSpPr>
      <xdr:spPr>
        <a:xfrm>
          <a:off x="4105275" y="1397997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74584</xdr:rowOff>
    </xdr:from>
    <xdr:ext cx="405111" cy="259045"/>
    <xdr:sp macro="" textlink="">
      <xdr:nvSpPr>
        <xdr:cNvPr id="284" name="【県民会館】&#10;有形固定資産減価償却率最大値テキスト">
          <a:extLst>
            <a:ext uri="{FF2B5EF4-FFF2-40B4-BE49-F238E27FC236}">
              <a16:creationId xmlns:a16="http://schemas.microsoft.com/office/drawing/2014/main" id="{DA052C8B-EE18-47D3-A3D2-1CBC1B602F9E}"/>
            </a:ext>
          </a:extLst>
        </xdr:cNvPr>
        <xdr:cNvSpPr txBox="1"/>
      </xdr:nvSpPr>
      <xdr:spPr>
        <a:xfrm>
          <a:off x="4229100" y="123808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127907</xdr:rowOff>
    </xdr:from>
    <xdr:to>
      <xdr:col>24</xdr:col>
      <xdr:colOff>152400</xdr:colOff>
      <xdr:row>77</xdr:row>
      <xdr:rowOff>127907</xdr:rowOff>
    </xdr:to>
    <xdr:cxnSp macro="">
      <xdr:nvCxnSpPr>
        <xdr:cNvPr id="285" name="直線コネクタ 284">
          <a:extLst>
            <a:ext uri="{FF2B5EF4-FFF2-40B4-BE49-F238E27FC236}">
              <a16:creationId xmlns:a16="http://schemas.microsoft.com/office/drawing/2014/main" id="{03FB902E-4B89-44B0-ABE9-B977B3E67F41}"/>
            </a:ext>
          </a:extLst>
        </xdr:cNvPr>
        <xdr:cNvCxnSpPr/>
      </xdr:nvCxnSpPr>
      <xdr:spPr>
        <a:xfrm>
          <a:off x="4105275" y="1259295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83</xdr:row>
      <xdr:rowOff>75491</xdr:rowOff>
    </xdr:from>
    <xdr:ext cx="405111" cy="259045"/>
    <xdr:sp macro="" textlink="">
      <xdr:nvSpPr>
        <xdr:cNvPr id="286" name="【県民会館】&#10;有形固定資産減価償却率平均値テキスト">
          <a:extLst>
            <a:ext uri="{FF2B5EF4-FFF2-40B4-BE49-F238E27FC236}">
              <a16:creationId xmlns:a16="http://schemas.microsoft.com/office/drawing/2014/main" id="{9DF5C7D6-B4A5-4F9D-9721-45C8DD4EFEF6}"/>
            </a:ext>
          </a:extLst>
        </xdr:cNvPr>
        <xdr:cNvSpPr txBox="1"/>
      </xdr:nvSpPr>
      <xdr:spPr>
        <a:xfrm>
          <a:off x="4229100" y="135152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52614</xdr:rowOff>
    </xdr:from>
    <xdr:to>
      <xdr:col>24</xdr:col>
      <xdr:colOff>114300</xdr:colOff>
      <xdr:row>84</xdr:row>
      <xdr:rowOff>154214</xdr:rowOff>
    </xdr:to>
    <xdr:sp macro="" textlink="">
      <xdr:nvSpPr>
        <xdr:cNvPr id="287" name="フローチャート: 判断 286">
          <a:extLst>
            <a:ext uri="{FF2B5EF4-FFF2-40B4-BE49-F238E27FC236}">
              <a16:creationId xmlns:a16="http://schemas.microsoft.com/office/drawing/2014/main" id="{A6D103E1-EA81-4EA0-93B7-E82C4B4ECA88}"/>
            </a:ext>
          </a:extLst>
        </xdr:cNvPr>
        <xdr:cNvSpPr/>
      </xdr:nvSpPr>
      <xdr:spPr>
        <a:xfrm>
          <a:off x="4124325" y="1365113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83</xdr:row>
      <xdr:rowOff>11793</xdr:rowOff>
    </xdr:from>
    <xdr:to>
      <xdr:col>20</xdr:col>
      <xdr:colOff>38100</xdr:colOff>
      <xdr:row>83</xdr:row>
      <xdr:rowOff>113393</xdr:rowOff>
    </xdr:to>
    <xdr:sp macro="" textlink="">
      <xdr:nvSpPr>
        <xdr:cNvPr id="288" name="フローチャート: 判断 287">
          <a:extLst>
            <a:ext uri="{FF2B5EF4-FFF2-40B4-BE49-F238E27FC236}">
              <a16:creationId xmlns:a16="http://schemas.microsoft.com/office/drawing/2014/main" id="{30E12A15-F296-4AB1-9D2F-28CCF44CB113}"/>
            </a:ext>
          </a:extLst>
        </xdr:cNvPr>
        <xdr:cNvSpPr/>
      </xdr:nvSpPr>
      <xdr:spPr>
        <a:xfrm>
          <a:off x="3381375" y="1344839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83</xdr:row>
      <xdr:rowOff>109764</xdr:rowOff>
    </xdr:from>
    <xdr:to>
      <xdr:col>15</xdr:col>
      <xdr:colOff>101600</xdr:colOff>
      <xdr:row>84</xdr:row>
      <xdr:rowOff>39914</xdr:rowOff>
    </xdr:to>
    <xdr:sp macro="" textlink="">
      <xdr:nvSpPr>
        <xdr:cNvPr id="289" name="フローチャート: 判断 288">
          <a:extLst>
            <a:ext uri="{FF2B5EF4-FFF2-40B4-BE49-F238E27FC236}">
              <a16:creationId xmlns:a16="http://schemas.microsoft.com/office/drawing/2014/main" id="{0E46DFE5-FDEE-4221-83B8-47A6B5BC9DB5}"/>
            </a:ext>
          </a:extLst>
        </xdr:cNvPr>
        <xdr:cNvSpPr/>
      </xdr:nvSpPr>
      <xdr:spPr>
        <a:xfrm>
          <a:off x="2571750" y="1354636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81</xdr:row>
      <xdr:rowOff>126093</xdr:rowOff>
    </xdr:from>
    <xdr:to>
      <xdr:col>10</xdr:col>
      <xdr:colOff>165100</xdr:colOff>
      <xdr:row>82</xdr:row>
      <xdr:rowOff>56243</xdr:rowOff>
    </xdr:to>
    <xdr:sp macro="" textlink="">
      <xdr:nvSpPr>
        <xdr:cNvPr id="290" name="フローチャート: 判断 289">
          <a:extLst>
            <a:ext uri="{FF2B5EF4-FFF2-40B4-BE49-F238E27FC236}">
              <a16:creationId xmlns:a16="http://schemas.microsoft.com/office/drawing/2014/main" id="{11B25831-01DD-41D9-A472-673FE05D8A31}"/>
            </a:ext>
          </a:extLst>
        </xdr:cNvPr>
        <xdr:cNvSpPr/>
      </xdr:nvSpPr>
      <xdr:spPr>
        <a:xfrm>
          <a:off x="1781175" y="13238843"/>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82</xdr:row>
      <xdr:rowOff>166914</xdr:rowOff>
    </xdr:from>
    <xdr:to>
      <xdr:col>6</xdr:col>
      <xdr:colOff>38100</xdr:colOff>
      <xdr:row>83</xdr:row>
      <xdr:rowOff>97064</xdr:rowOff>
    </xdr:to>
    <xdr:sp macro="" textlink="">
      <xdr:nvSpPr>
        <xdr:cNvPr id="291" name="フローチャート: 判断 290">
          <a:extLst>
            <a:ext uri="{FF2B5EF4-FFF2-40B4-BE49-F238E27FC236}">
              <a16:creationId xmlns:a16="http://schemas.microsoft.com/office/drawing/2014/main" id="{B636B8B0-9A02-419B-AD18-E946E78EBDFE}"/>
            </a:ext>
          </a:extLst>
        </xdr:cNvPr>
        <xdr:cNvSpPr/>
      </xdr:nvSpPr>
      <xdr:spPr>
        <a:xfrm>
          <a:off x="981075" y="134415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F59E72D6-BB6D-46DC-98FA-BBD07A77C50B}"/>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3829AF84-B4C5-4199-A9E1-CDF985B58DD9}"/>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D6066A33-64F7-43B8-91A9-85507FF4527E}"/>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B195B32F-DB92-4368-B31C-88ECE9AB756C}"/>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34AB2D1F-8223-44C2-9185-0EDD171EA9A3}"/>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86</xdr:row>
      <xdr:rowOff>3629</xdr:rowOff>
    </xdr:from>
    <xdr:to>
      <xdr:col>24</xdr:col>
      <xdr:colOff>114300</xdr:colOff>
      <xdr:row>86</xdr:row>
      <xdr:rowOff>105229</xdr:rowOff>
    </xdr:to>
    <xdr:sp macro="" textlink="">
      <xdr:nvSpPr>
        <xdr:cNvPr id="297" name="楕円 296">
          <a:extLst>
            <a:ext uri="{FF2B5EF4-FFF2-40B4-BE49-F238E27FC236}">
              <a16:creationId xmlns:a16="http://schemas.microsoft.com/office/drawing/2014/main" id="{E0F3222F-427D-43F1-8711-314328F55DD3}"/>
            </a:ext>
          </a:extLst>
        </xdr:cNvPr>
        <xdr:cNvSpPr/>
      </xdr:nvSpPr>
      <xdr:spPr>
        <a:xfrm>
          <a:off x="4124325" y="1393235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85</xdr:row>
      <xdr:rowOff>90006</xdr:rowOff>
    </xdr:from>
    <xdr:ext cx="405111" cy="259045"/>
    <xdr:sp macro="" textlink="">
      <xdr:nvSpPr>
        <xdr:cNvPr id="298" name="【県民会館】&#10;有形固定資産減価償却率該当値テキスト">
          <a:extLst>
            <a:ext uri="{FF2B5EF4-FFF2-40B4-BE49-F238E27FC236}">
              <a16:creationId xmlns:a16="http://schemas.microsoft.com/office/drawing/2014/main" id="{9EDBF6D6-1573-4062-A08A-2CA8942B304F}"/>
            </a:ext>
          </a:extLst>
        </xdr:cNvPr>
        <xdr:cNvSpPr txBox="1"/>
      </xdr:nvSpPr>
      <xdr:spPr>
        <a:xfrm>
          <a:off x="4229100" y="138504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85</xdr:row>
      <xdr:rowOff>93436</xdr:rowOff>
    </xdr:from>
    <xdr:to>
      <xdr:col>20</xdr:col>
      <xdr:colOff>38100</xdr:colOff>
      <xdr:row>86</xdr:row>
      <xdr:rowOff>23586</xdr:rowOff>
    </xdr:to>
    <xdr:sp macro="" textlink="">
      <xdr:nvSpPr>
        <xdr:cNvPr id="299" name="楕円 298">
          <a:extLst>
            <a:ext uri="{FF2B5EF4-FFF2-40B4-BE49-F238E27FC236}">
              <a16:creationId xmlns:a16="http://schemas.microsoft.com/office/drawing/2014/main" id="{2628F630-0064-40F1-9E97-D48D59FF258D}"/>
            </a:ext>
          </a:extLst>
        </xdr:cNvPr>
        <xdr:cNvSpPr/>
      </xdr:nvSpPr>
      <xdr:spPr>
        <a:xfrm>
          <a:off x="3381375" y="138570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85</xdr:row>
      <xdr:rowOff>144236</xdr:rowOff>
    </xdr:from>
    <xdr:to>
      <xdr:col>24</xdr:col>
      <xdr:colOff>63500</xdr:colOff>
      <xdr:row>86</xdr:row>
      <xdr:rowOff>54429</xdr:rowOff>
    </xdr:to>
    <xdr:cxnSp macro="">
      <xdr:nvCxnSpPr>
        <xdr:cNvPr id="300" name="直線コネクタ 299">
          <a:extLst>
            <a:ext uri="{FF2B5EF4-FFF2-40B4-BE49-F238E27FC236}">
              <a16:creationId xmlns:a16="http://schemas.microsoft.com/office/drawing/2014/main" id="{A2411FF2-102E-4907-A408-3F886661A2F0}"/>
            </a:ext>
          </a:extLst>
        </xdr:cNvPr>
        <xdr:cNvCxnSpPr/>
      </xdr:nvCxnSpPr>
      <xdr:spPr>
        <a:xfrm>
          <a:off x="3429000" y="13904686"/>
          <a:ext cx="752475" cy="75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85</xdr:row>
      <xdr:rowOff>158750</xdr:rowOff>
    </xdr:from>
    <xdr:to>
      <xdr:col>15</xdr:col>
      <xdr:colOff>101600</xdr:colOff>
      <xdr:row>86</xdr:row>
      <xdr:rowOff>88900</xdr:rowOff>
    </xdr:to>
    <xdr:sp macro="" textlink="">
      <xdr:nvSpPr>
        <xdr:cNvPr id="301" name="楕円 300">
          <a:extLst>
            <a:ext uri="{FF2B5EF4-FFF2-40B4-BE49-F238E27FC236}">
              <a16:creationId xmlns:a16="http://schemas.microsoft.com/office/drawing/2014/main" id="{6E0A6B67-1118-4E9A-AABD-457E293B67CC}"/>
            </a:ext>
          </a:extLst>
        </xdr:cNvPr>
        <xdr:cNvSpPr/>
      </xdr:nvSpPr>
      <xdr:spPr>
        <a:xfrm>
          <a:off x="2571750" y="139255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85</xdr:row>
      <xdr:rowOff>144236</xdr:rowOff>
    </xdr:from>
    <xdr:to>
      <xdr:col>19</xdr:col>
      <xdr:colOff>177800</xdr:colOff>
      <xdr:row>86</xdr:row>
      <xdr:rowOff>38100</xdr:rowOff>
    </xdr:to>
    <xdr:cxnSp macro="">
      <xdr:nvCxnSpPr>
        <xdr:cNvPr id="302" name="直線コネクタ 301">
          <a:extLst>
            <a:ext uri="{FF2B5EF4-FFF2-40B4-BE49-F238E27FC236}">
              <a16:creationId xmlns:a16="http://schemas.microsoft.com/office/drawing/2014/main" id="{FF32A119-AEA9-4555-94BE-4F184453D5F4}"/>
            </a:ext>
          </a:extLst>
        </xdr:cNvPr>
        <xdr:cNvCxnSpPr/>
      </xdr:nvCxnSpPr>
      <xdr:spPr>
        <a:xfrm flipV="1">
          <a:off x="2619375" y="13904686"/>
          <a:ext cx="809625" cy="58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84</xdr:row>
      <xdr:rowOff>19957</xdr:rowOff>
    </xdr:from>
    <xdr:to>
      <xdr:col>10</xdr:col>
      <xdr:colOff>165100</xdr:colOff>
      <xdr:row>84</xdr:row>
      <xdr:rowOff>121557</xdr:rowOff>
    </xdr:to>
    <xdr:sp macro="" textlink="">
      <xdr:nvSpPr>
        <xdr:cNvPr id="303" name="楕円 302">
          <a:extLst>
            <a:ext uri="{FF2B5EF4-FFF2-40B4-BE49-F238E27FC236}">
              <a16:creationId xmlns:a16="http://schemas.microsoft.com/office/drawing/2014/main" id="{A206150D-B785-44F9-BBAE-7ED70767D242}"/>
            </a:ext>
          </a:extLst>
        </xdr:cNvPr>
        <xdr:cNvSpPr/>
      </xdr:nvSpPr>
      <xdr:spPr>
        <a:xfrm>
          <a:off x="1781175" y="1362165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84</xdr:row>
      <xdr:rowOff>70757</xdr:rowOff>
    </xdr:from>
    <xdr:to>
      <xdr:col>15</xdr:col>
      <xdr:colOff>50800</xdr:colOff>
      <xdr:row>86</xdr:row>
      <xdr:rowOff>38100</xdr:rowOff>
    </xdr:to>
    <xdr:cxnSp macro="">
      <xdr:nvCxnSpPr>
        <xdr:cNvPr id="304" name="直線コネクタ 303">
          <a:extLst>
            <a:ext uri="{FF2B5EF4-FFF2-40B4-BE49-F238E27FC236}">
              <a16:creationId xmlns:a16="http://schemas.microsoft.com/office/drawing/2014/main" id="{C0310D1F-A4B5-4C70-835F-6B634A6170B4}"/>
            </a:ext>
          </a:extLst>
        </xdr:cNvPr>
        <xdr:cNvCxnSpPr/>
      </xdr:nvCxnSpPr>
      <xdr:spPr>
        <a:xfrm>
          <a:off x="1828800" y="13669282"/>
          <a:ext cx="790575" cy="2943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68943</xdr:rowOff>
    </xdr:from>
    <xdr:to>
      <xdr:col>6</xdr:col>
      <xdr:colOff>38100</xdr:colOff>
      <xdr:row>82</xdr:row>
      <xdr:rowOff>170543</xdr:rowOff>
    </xdr:to>
    <xdr:sp macro="" textlink="">
      <xdr:nvSpPr>
        <xdr:cNvPr id="305" name="楕円 304">
          <a:extLst>
            <a:ext uri="{FF2B5EF4-FFF2-40B4-BE49-F238E27FC236}">
              <a16:creationId xmlns:a16="http://schemas.microsoft.com/office/drawing/2014/main" id="{72CBB5A9-BA0A-402E-B05D-32A06044BB40}"/>
            </a:ext>
          </a:extLst>
        </xdr:cNvPr>
        <xdr:cNvSpPr/>
      </xdr:nvSpPr>
      <xdr:spPr>
        <a:xfrm>
          <a:off x="981075" y="1334361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119743</xdr:rowOff>
    </xdr:from>
    <xdr:to>
      <xdr:col>10</xdr:col>
      <xdr:colOff>114300</xdr:colOff>
      <xdr:row>84</xdr:row>
      <xdr:rowOff>70757</xdr:rowOff>
    </xdr:to>
    <xdr:cxnSp macro="">
      <xdr:nvCxnSpPr>
        <xdr:cNvPr id="306" name="直線コネクタ 305">
          <a:extLst>
            <a:ext uri="{FF2B5EF4-FFF2-40B4-BE49-F238E27FC236}">
              <a16:creationId xmlns:a16="http://schemas.microsoft.com/office/drawing/2014/main" id="{A8875F30-31B2-4A22-B098-A7192AA041A7}"/>
            </a:ext>
          </a:extLst>
        </xdr:cNvPr>
        <xdr:cNvCxnSpPr/>
      </xdr:nvCxnSpPr>
      <xdr:spPr>
        <a:xfrm>
          <a:off x="1028700" y="13400768"/>
          <a:ext cx="800100" cy="2685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129920</xdr:rowOff>
    </xdr:from>
    <xdr:ext cx="405111" cy="259045"/>
    <xdr:sp macro="" textlink="">
      <xdr:nvSpPr>
        <xdr:cNvPr id="307" name="n_1aveValue【県民会館】&#10;有形固定資産減価償却率">
          <a:extLst>
            <a:ext uri="{FF2B5EF4-FFF2-40B4-BE49-F238E27FC236}">
              <a16:creationId xmlns:a16="http://schemas.microsoft.com/office/drawing/2014/main" id="{56B3FB95-B04C-4371-8A96-0A3DC3E0FE65}"/>
            </a:ext>
          </a:extLst>
        </xdr:cNvPr>
        <xdr:cNvSpPr txBox="1"/>
      </xdr:nvSpPr>
      <xdr:spPr>
        <a:xfrm>
          <a:off x="3239144" y="132426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82</xdr:row>
      <xdr:rowOff>56441</xdr:rowOff>
    </xdr:from>
    <xdr:ext cx="405111" cy="259045"/>
    <xdr:sp macro="" textlink="">
      <xdr:nvSpPr>
        <xdr:cNvPr id="308" name="n_2aveValue【県民会館】&#10;有形固定資産減価償却率">
          <a:extLst>
            <a:ext uri="{FF2B5EF4-FFF2-40B4-BE49-F238E27FC236}">
              <a16:creationId xmlns:a16="http://schemas.microsoft.com/office/drawing/2014/main" id="{12F26672-B0DE-4B02-BC4B-DF086E67903A}"/>
            </a:ext>
          </a:extLst>
        </xdr:cNvPr>
        <xdr:cNvSpPr txBox="1"/>
      </xdr:nvSpPr>
      <xdr:spPr>
        <a:xfrm>
          <a:off x="2439044" y="133342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72770</xdr:rowOff>
    </xdr:from>
    <xdr:ext cx="405111" cy="259045"/>
    <xdr:sp macro="" textlink="">
      <xdr:nvSpPr>
        <xdr:cNvPr id="309" name="n_3aveValue【県民会館】&#10;有形固定資産減価償却率">
          <a:extLst>
            <a:ext uri="{FF2B5EF4-FFF2-40B4-BE49-F238E27FC236}">
              <a16:creationId xmlns:a16="http://schemas.microsoft.com/office/drawing/2014/main" id="{5423861E-2004-4D35-8B94-4A903FF63181}"/>
            </a:ext>
          </a:extLst>
        </xdr:cNvPr>
        <xdr:cNvSpPr txBox="1"/>
      </xdr:nvSpPr>
      <xdr:spPr>
        <a:xfrm>
          <a:off x="1648469" y="130235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88191</xdr:rowOff>
    </xdr:from>
    <xdr:ext cx="405111" cy="259045"/>
    <xdr:sp macro="" textlink="">
      <xdr:nvSpPr>
        <xdr:cNvPr id="310" name="n_4aveValue【県民会館】&#10;有形固定資産減価償却率">
          <a:extLst>
            <a:ext uri="{FF2B5EF4-FFF2-40B4-BE49-F238E27FC236}">
              <a16:creationId xmlns:a16="http://schemas.microsoft.com/office/drawing/2014/main" id="{6D79FDD8-154E-4730-B1D6-0961CD9C134D}"/>
            </a:ext>
          </a:extLst>
        </xdr:cNvPr>
        <xdr:cNvSpPr txBox="1"/>
      </xdr:nvSpPr>
      <xdr:spPr>
        <a:xfrm>
          <a:off x="848369" y="13524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86</xdr:row>
      <xdr:rowOff>14713</xdr:rowOff>
    </xdr:from>
    <xdr:ext cx="405111" cy="259045"/>
    <xdr:sp macro="" textlink="">
      <xdr:nvSpPr>
        <xdr:cNvPr id="311" name="n_1mainValue【県民会館】&#10;有形固定資産減価償却率">
          <a:extLst>
            <a:ext uri="{FF2B5EF4-FFF2-40B4-BE49-F238E27FC236}">
              <a16:creationId xmlns:a16="http://schemas.microsoft.com/office/drawing/2014/main" id="{10118647-761D-41DA-A03C-AE31F29CDBA8}"/>
            </a:ext>
          </a:extLst>
        </xdr:cNvPr>
        <xdr:cNvSpPr txBox="1"/>
      </xdr:nvSpPr>
      <xdr:spPr>
        <a:xfrm>
          <a:off x="3239144" y="13937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86</xdr:row>
      <xdr:rowOff>80027</xdr:rowOff>
    </xdr:from>
    <xdr:ext cx="405111" cy="259045"/>
    <xdr:sp macro="" textlink="">
      <xdr:nvSpPr>
        <xdr:cNvPr id="312" name="n_2mainValue【県民会館】&#10;有形固定資産減価償却率">
          <a:extLst>
            <a:ext uri="{FF2B5EF4-FFF2-40B4-BE49-F238E27FC236}">
              <a16:creationId xmlns:a16="http://schemas.microsoft.com/office/drawing/2014/main" id="{A7506DD6-6FB0-4321-BB39-CDE634926A73}"/>
            </a:ext>
          </a:extLst>
        </xdr:cNvPr>
        <xdr:cNvSpPr txBox="1"/>
      </xdr:nvSpPr>
      <xdr:spPr>
        <a:xfrm>
          <a:off x="2439044" y="14008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84</xdr:row>
      <xdr:rowOff>112684</xdr:rowOff>
    </xdr:from>
    <xdr:ext cx="405111" cy="259045"/>
    <xdr:sp macro="" textlink="">
      <xdr:nvSpPr>
        <xdr:cNvPr id="313" name="n_3mainValue【県民会館】&#10;有形固定資産減価償却率">
          <a:extLst>
            <a:ext uri="{FF2B5EF4-FFF2-40B4-BE49-F238E27FC236}">
              <a16:creationId xmlns:a16="http://schemas.microsoft.com/office/drawing/2014/main" id="{BE02ED2D-54AC-445E-AB81-FA3BEA6B3B69}"/>
            </a:ext>
          </a:extLst>
        </xdr:cNvPr>
        <xdr:cNvSpPr txBox="1"/>
      </xdr:nvSpPr>
      <xdr:spPr>
        <a:xfrm>
          <a:off x="1648469" y="137143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15620</xdr:rowOff>
    </xdr:from>
    <xdr:ext cx="405111" cy="259045"/>
    <xdr:sp macro="" textlink="">
      <xdr:nvSpPr>
        <xdr:cNvPr id="314" name="n_4mainValue【県民会館】&#10;有形固定資産減価償却率">
          <a:extLst>
            <a:ext uri="{FF2B5EF4-FFF2-40B4-BE49-F238E27FC236}">
              <a16:creationId xmlns:a16="http://schemas.microsoft.com/office/drawing/2014/main" id="{8B1EFB51-8C61-4631-B401-0605E43C3673}"/>
            </a:ext>
          </a:extLst>
        </xdr:cNvPr>
        <xdr:cNvSpPr txBox="1"/>
      </xdr:nvSpPr>
      <xdr:spPr>
        <a:xfrm>
          <a:off x="848369" y="131283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a:extLst>
            <a:ext uri="{FF2B5EF4-FFF2-40B4-BE49-F238E27FC236}">
              <a16:creationId xmlns:a16="http://schemas.microsoft.com/office/drawing/2014/main" id="{9D9FE44A-F943-472E-812A-C18F29FA189B}"/>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a:extLst>
            <a:ext uri="{FF2B5EF4-FFF2-40B4-BE49-F238E27FC236}">
              <a16:creationId xmlns:a16="http://schemas.microsoft.com/office/drawing/2014/main" id="{2DFC8522-366E-42B5-99F7-ABADB007CC8D}"/>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a:extLst>
            <a:ext uri="{FF2B5EF4-FFF2-40B4-BE49-F238E27FC236}">
              <a16:creationId xmlns:a16="http://schemas.microsoft.com/office/drawing/2014/main" id="{944C100A-3141-41D5-8141-26E43E4B894F}"/>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a:extLst>
            <a:ext uri="{FF2B5EF4-FFF2-40B4-BE49-F238E27FC236}">
              <a16:creationId xmlns:a16="http://schemas.microsoft.com/office/drawing/2014/main" id="{3810D335-2DAA-4BCE-BF56-DB812BADBBFE}"/>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a:extLst>
            <a:ext uri="{FF2B5EF4-FFF2-40B4-BE49-F238E27FC236}">
              <a16:creationId xmlns:a16="http://schemas.microsoft.com/office/drawing/2014/main" id="{B140AF7B-54ED-4EBB-B69C-6CA92463C956}"/>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a:extLst>
            <a:ext uri="{FF2B5EF4-FFF2-40B4-BE49-F238E27FC236}">
              <a16:creationId xmlns:a16="http://schemas.microsoft.com/office/drawing/2014/main" id="{05A41094-6673-4468-86AD-223042645D28}"/>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1" name="テキスト ボックス 320">
          <a:extLst>
            <a:ext uri="{FF2B5EF4-FFF2-40B4-BE49-F238E27FC236}">
              <a16:creationId xmlns:a16="http://schemas.microsoft.com/office/drawing/2014/main" id="{2EDC37AD-36FA-4AA0-8AD4-01842BE19261}"/>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a:extLst>
            <a:ext uri="{FF2B5EF4-FFF2-40B4-BE49-F238E27FC236}">
              <a16:creationId xmlns:a16="http://schemas.microsoft.com/office/drawing/2014/main" id="{364D1787-BDCF-4FC4-9FD1-7C4E083BA950}"/>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3" name="テキスト ボックス 322">
          <a:extLst>
            <a:ext uri="{FF2B5EF4-FFF2-40B4-BE49-F238E27FC236}">
              <a16:creationId xmlns:a16="http://schemas.microsoft.com/office/drawing/2014/main" id="{5912F42F-DDE1-4A0C-87AE-925CAB654990}"/>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114300</xdr:rowOff>
    </xdr:from>
    <xdr:to>
      <xdr:col>59</xdr:col>
      <xdr:colOff>50800</xdr:colOff>
      <xdr:row>86</xdr:row>
      <xdr:rowOff>114300</xdr:rowOff>
    </xdr:to>
    <xdr:cxnSp macro="">
      <xdr:nvCxnSpPr>
        <xdr:cNvPr id="324" name="直線コネクタ 323">
          <a:extLst>
            <a:ext uri="{FF2B5EF4-FFF2-40B4-BE49-F238E27FC236}">
              <a16:creationId xmlns:a16="http://schemas.microsoft.com/office/drawing/2014/main" id="{07AEDE84-64CD-4A68-8553-5AB2EF824B5C}"/>
            </a:ext>
          </a:extLst>
        </xdr:cNvPr>
        <xdr:cNvCxnSpPr/>
      </xdr:nvCxnSpPr>
      <xdr:spPr>
        <a:xfrm>
          <a:off x="5953125" y="140398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325" name="テキスト ボックス 324">
          <a:extLst>
            <a:ext uri="{FF2B5EF4-FFF2-40B4-BE49-F238E27FC236}">
              <a16:creationId xmlns:a16="http://schemas.microsoft.com/office/drawing/2014/main" id="{E0723C97-FF14-4FBA-A040-5D3990694275}"/>
            </a:ext>
          </a:extLst>
        </xdr:cNvPr>
        <xdr:cNvSpPr txBox="1"/>
      </xdr:nvSpPr>
      <xdr:spPr>
        <a:xfrm>
          <a:off x="5527221"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326" name="直線コネクタ 325">
          <a:extLst>
            <a:ext uri="{FF2B5EF4-FFF2-40B4-BE49-F238E27FC236}">
              <a16:creationId xmlns:a16="http://schemas.microsoft.com/office/drawing/2014/main" id="{D4E5E66E-7458-46E6-A0B7-5E112F5633A7}"/>
            </a:ext>
          </a:extLst>
        </xdr:cNvPr>
        <xdr:cNvCxnSpPr/>
      </xdr:nvCxnSpPr>
      <xdr:spPr>
        <a:xfrm>
          <a:off x="5953125" y="13677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327" name="テキスト ボックス 326">
          <a:extLst>
            <a:ext uri="{FF2B5EF4-FFF2-40B4-BE49-F238E27FC236}">
              <a16:creationId xmlns:a16="http://schemas.microsoft.com/office/drawing/2014/main" id="{F9983605-7837-49FC-8F7A-405851A1BC95}"/>
            </a:ext>
          </a:extLst>
        </xdr:cNvPr>
        <xdr:cNvSpPr txBox="1"/>
      </xdr:nvSpPr>
      <xdr:spPr>
        <a:xfrm>
          <a:off x="5527221"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328" name="直線コネクタ 327">
          <a:extLst>
            <a:ext uri="{FF2B5EF4-FFF2-40B4-BE49-F238E27FC236}">
              <a16:creationId xmlns:a16="http://schemas.microsoft.com/office/drawing/2014/main" id="{C81DD4AB-7EBF-462D-AB26-2226E3F83F06}"/>
            </a:ext>
          </a:extLst>
        </xdr:cNvPr>
        <xdr:cNvCxnSpPr/>
      </xdr:nvCxnSpPr>
      <xdr:spPr>
        <a:xfrm>
          <a:off x="5953125" y="1331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81</xdr:row>
      <xdr:rowOff>67327</xdr:rowOff>
    </xdr:from>
    <xdr:ext cx="467179" cy="259045"/>
    <xdr:sp macro="" textlink="">
      <xdr:nvSpPr>
        <xdr:cNvPr id="329" name="テキスト ボックス 328">
          <a:extLst>
            <a:ext uri="{FF2B5EF4-FFF2-40B4-BE49-F238E27FC236}">
              <a16:creationId xmlns:a16="http://schemas.microsoft.com/office/drawing/2014/main" id="{2FAC0F4A-B18D-432D-B7D9-849AD69EBE1B}"/>
            </a:ext>
          </a:extLst>
        </xdr:cNvPr>
        <xdr:cNvSpPr txBox="1"/>
      </xdr:nvSpPr>
      <xdr:spPr>
        <a:xfrm>
          <a:off x="5527221"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330" name="直線コネクタ 329">
          <a:extLst>
            <a:ext uri="{FF2B5EF4-FFF2-40B4-BE49-F238E27FC236}">
              <a16:creationId xmlns:a16="http://schemas.microsoft.com/office/drawing/2014/main" id="{B7379BE8-8ADF-43A9-B2A6-C8CCD9B5E364}"/>
            </a:ext>
          </a:extLst>
        </xdr:cNvPr>
        <xdr:cNvCxnSpPr/>
      </xdr:nvCxnSpPr>
      <xdr:spPr>
        <a:xfrm>
          <a:off x="5953125" y="12954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79</xdr:row>
      <xdr:rowOff>29227</xdr:rowOff>
    </xdr:from>
    <xdr:ext cx="467179" cy="259045"/>
    <xdr:sp macro="" textlink="">
      <xdr:nvSpPr>
        <xdr:cNvPr id="331" name="テキスト ボックス 330">
          <a:extLst>
            <a:ext uri="{FF2B5EF4-FFF2-40B4-BE49-F238E27FC236}">
              <a16:creationId xmlns:a16="http://schemas.microsoft.com/office/drawing/2014/main" id="{97204496-C0B5-4557-88C5-594583A28382}"/>
            </a:ext>
          </a:extLst>
        </xdr:cNvPr>
        <xdr:cNvSpPr txBox="1"/>
      </xdr:nvSpPr>
      <xdr:spPr>
        <a:xfrm>
          <a:off x="5527221"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332" name="直線コネクタ 331">
          <a:extLst>
            <a:ext uri="{FF2B5EF4-FFF2-40B4-BE49-F238E27FC236}">
              <a16:creationId xmlns:a16="http://schemas.microsoft.com/office/drawing/2014/main" id="{722405E2-7EFD-4C36-85F5-FB753B2262FA}"/>
            </a:ext>
          </a:extLst>
        </xdr:cNvPr>
        <xdr:cNvCxnSpPr/>
      </xdr:nvCxnSpPr>
      <xdr:spPr>
        <a:xfrm>
          <a:off x="5953125" y="12601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162577</xdr:rowOff>
    </xdr:from>
    <xdr:ext cx="467179" cy="259045"/>
    <xdr:sp macro="" textlink="">
      <xdr:nvSpPr>
        <xdr:cNvPr id="333" name="テキスト ボックス 332">
          <a:extLst>
            <a:ext uri="{FF2B5EF4-FFF2-40B4-BE49-F238E27FC236}">
              <a16:creationId xmlns:a16="http://schemas.microsoft.com/office/drawing/2014/main" id="{16BF7792-B75A-4630-90D8-80FE519A93EF}"/>
            </a:ext>
          </a:extLst>
        </xdr:cNvPr>
        <xdr:cNvSpPr txBox="1"/>
      </xdr:nvSpPr>
      <xdr:spPr>
        <a:xfrm>
          <a:off x="5527221"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4" name="直線コネクタ 333">
          <a:extLst>
            <a:ext uri="{FF2B5EF4-FFF2-40B4-BE49-F238E27FC236}">
              <a16:creationId xmlns:a16="http://schemas.microsoft.com/office/drawing/2014/main" id="{EF2F9740-61C9-4297-9052-2F6D224D1415}"/>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5" name="テキスト ボックス 334">
          <a:extLst>
            <a:ext uri="{FF2B5EF4-FFF2-40B4-BE49-F238E27FC236}">
              <a16:creationId xmlns:a16="http://schemas.microsoft.com/office/drawing/2014/main" id="{AFFA1411-AC9B-4DCA-9672-0AB4A3FC550C}"/>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6" name="【県民会館】&#10;一人当たり面積グラフ枠">
          <a:extLst>
            <a:ext uri="{FF2B5EF4-FFF2-40B4-BE49-F238E27FC236}">
              <a16:creationId xmlns:a16="http://schemas.microsoft.com/office/drawing/2014/main" id="{2F82FE60-712E-4D35-8325-6DC1B2A440AB}"/>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77</xdr:row>
      <xdr:rowOff>133350</xdr:rowOff>
    </xdr:from>
    <xdr:to>
      <xdr:col>54</xdr:col>
      <xdr:colOff>189865</xdr:colOff>
      <xdr:row>86</xdr:row>
      <xdr:rowOff>76200</xdr:rowOff>
    </xdr:to>
    <xdr:cxnSp macro="">
      <xdr:nvCxnSpPr>
        <xdr:cNvPr id="337" name="直線コネクタ 336">
          <a:extLst>
            <a:ext uri="{FF2B5EF4-FFF2-40B4-BE49-F238E27FC236}">
              <a16:creationId xmlns:a16="http://schemas.microsoft.com/office/drawing/2014/main" id="{7A3849B7-514E-4505-96CA-36368E42451B}"/>
            </a:ext>
          </a:extLst>
        </xdr:cNvPr>
        <xdr:cNvCxnSpPr/>
      </xdr:nvCxnSpPr>
      <xdr:spPr>
        <a:xfrm flipV="1">
          <a:off x="9427845" y="12601575"/>
          <a:ext cx="1270" cy="14001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80027</xdr:rowOff>
    </xdr:from>
    <xdr:ext cx="469744" cy="259045"/>
    <xdr:sp macro="" textlink="">
      <xdr:nvSpPr>
        <xdr:cNvPr id="338" name="【県民会館】&#10;一人当たり面積最小値テキスト">
          <a:extLst>
            <a:ext uri="{FF2B5EF4-FFF2-40B4-BE49-F238E27FC236}">
              <a16:creationId xmlns:a16="http://schemas.microsoft.com/office/drawing/2014/main" id="{3CBFE8D7-0720-4991-95F0-8F3A2E048DFA}"/>
            </a:ext>
          </a:extLst>
        </xdr:cNvPr>
        <xdr:cNvSpPr txBox="1"/>
      </xdr:nvSpPr>
      <xdr:spPr>
        <a:xfrm>
          <a:off x="9477375" y="1400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76200</xdr:rowOff>
    </xdr:from>
    <xdr:to>
      <xdr:col>55</xdr:col>
      <xdr:colOff>88900</xdr:colOff>
      <xdr:row>86</xdr:row>
      <xdr:rowOff>76200</xdr:rowOff>
    </xdr:to>
    <xdr:cxnSp macro="">
      <xdr:nvCxnSpPr>
        <xdr:cNvPr id="339" name="直線コネクタ 338">
          <a:extLst>
            <a:ext uri="{FF2B5EF4-FFF2-40B4-BE49-F238E27FC236}">
              <a16:creationId xmlns:a16="http://schemas.microsoft.com/office/drawing/2014/main" id="{F45D4323-326D-4041-BC49-F68258767F94}"/>
            </a:ext>
          </a:extLst>
        </xdr:cNvPr>
        <xdr:cNvCxnSpPr/>
      </xdr:nvCxnSpPr>
      <xdr:spPr>
        <a:xfrm>
          <a:off x="9363075" y="140017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76</xdr:row>
      <xdr:rowOff>80027</xdr:rowOff>
    </xdr:from>
    <xdr:ext cx="469744" cy="259045"/>
    <xdr:sp macro="" textlink="">
      <xdr:nvSpPr>
        <xdr:cNvPr id="340" name="【県民会館】&#10;一人当たり面積最大値テキスト">
          <a:extLst>
            <a:ext uri="{FF2B5EF4-FFF2-40B4-BE49-F238E27FC236}">
              <a16:creationId xmlns:a16="http://schemas.microsoft.com/office/drawing/2014/main" id="{7D2ED4C9-BC24-4288-A407-0CEE5A91455E}"/>
            </a:ext>
          </a:extLst>
        </xdr:cNvPr>
        <xdr:cNvSpPr txBox="1"/>
      </xdr:nvSpPr>
      <xdr:spPr>
        <a:xfrm>
          <a:off x="9477375" y="1238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133350</xdr:rowOff>
    </xdr:from>
    <xdr:to>
      <xdr:col>55</xdr:col>
      <xdr:colOff>88900</xdr:colOff>
      <xdr:row>77</xdr:row>
      <xdr:rowOff>133350</xdr:rowOff>
    </xdr:to>
    <xdr:cxnSp macro="">
      <xdr:nvCxnSpPr>
        <xdr:cNvPr id="341" name="直線コネクタ 340">
          <a:extLst>
            <a:ext uri="{FF2B5EF4-FFF2-40B4-BE49-F238E27FC236}">
              <a16:creationId xmlns:a16="http://schemas.microsoft.com/office/drawing/2014/main" id="{67E204FF-1F96-4A6D-8FF9-FFFAAE8CE138}"/>
            </a:ext>
          </a:extLst>
        </xdr:cNvPr>
        <xdr:cNvCxnSpPr/>
      </xdr:nvCxnSpPr>
      <xdr:spPr>
        <a:xfrm>
          <a:off x="9363075" y="126015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22877</xdr:rowOff>
    </xdr:from>
    <xdr:ext cx="469744" cy="259045"/>
    <xdr:sp macro="" textlink="">
      <xdr:nvSpPr>
        <xdr:cNvPr id="342" name="【県民会館】&#10;一人当たり面積平均値テキスト">
          <a:extLst>
            <a:ext uri="{FF2B5EF4-FFF2-40B4-BE49-F238E27FC236}">
              <a16:creationId xmlns:a16="http://schemas.microsoft.com/office/drawing/2014/main" id="{C5912B4A-90C5-446E-B504-C4AFDC1A778B}"/>
            </a:ext>
          </a:extLst>
        </xdr:cNvPr>
        <xdr:cNvSpPr txBox="1"/>
      </xdr:nvSpPr>
      <xdr:spPr>
        <a:xfrm>
          <a:off x="9477375" y="133039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44450</xdr:rowOff>
    </xdr:from>
    <xdr:to>
      <xdr:col>55</xdr:col>
      <xdr:colOff>50800</xdr:colOff>
      <xdr:row>82</xdr:row>
      <xdr:rowOff>146050</xdr:rowOff>
    </xdr:to>
    <xdr:sp macro="" textlink="">
      <xdr:nvSpPr>
        <xdr:cNvPr id="343" name="フローチャート: 判断 342">
          <a:extLst>
            <a:ext uri="{FF2B5EF4-FFF2-40B4-BE49-F238E27FC236}">
              <a16:creationId xmlns:a16="http://schemas.microsoft.com/office/drawing/2014/main" id="{4676A9B3-82F3-4E6A-8011-81AB04DECA87}"/>
            </a:ext>
          </a:extLst>
        </xdr:cNvPr>
        <xdr:cNvSpPr/>
      </xdr:nvSpPr>
      <xdr:spPr>
        <a:xfrm>
          <a:off x="9401175" y="1332547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82</xdr:row>
      <xdr:rowOff>63500</xdr:rowOff>
    </xdr:from>
    <xdr:to>
      <xdr:col>50</xdr:col>
      <xdr:colOff>165100</xdr:colOff>
      <xdr:row>82</xdr:row>
      <xdr:rowOff>165100</xdr:rowOff>
    </xdr:to>
    <xdr:sp macro="" textlink="">
      <xdr:nvSpPr>
        <xdr:cNvPr id="344" name="フローチャート: 判断 343">
          <a:extLst>
            <a:ext uri="{FF2B5EF4-FFF2-40B4-BE49-F238E27FC236}">
              <a16:creationId xmlns:a16="http://schemas.microsoft.com/office/drawing/2014/main" id="{FFCEA783-5316-456E-94DC-9B56F9C04C4E}"/>
            </a:ext>
          </a:extLst>
        </xdr:cNvPr>
        <xdr:cNvSpPr/>
      </xdr:nvSpPr>
      <xdr:spPr>
        <a:xfrm>
          <a:off x="8639175" y="133445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82</xdr:row>
      <xdr:rowOff>63500</xdr:rowOff>
    </xdr:from>
    <xdr:to>
      <xdr:col>46</xdr:col>
      <xdr:colOff>38100</xdr:colOff>
      <xdr:row>82</xdr:row>
      <xdr:rowOff>165100</xdr:rowOff>
    </xdr:to>
    <xdr:sp macro="" textlink="">
      <xdr:nvSpPr>
        <xdr:cNvPr id="345" name="フローチャート: 判断 344">
          <a:extLst>
            <a:ext uri="{FF2B5EF4-FFF2-40B4-BE49-F238E27FC236}">
              <a16:creationId xmlns:a16="http://schemas.microsoft.com/office/drawing/2014/main" id="{3DBFA2F2-F024-4CCB-A460-C0D7FB8B154F}"/>
            </a:ext>
          </a:extLst>
        </xdr:cNvPr>
        <xdr:cNvSpPr/>
      </xdr:nvSpPr>
      <xdr:spPr>
        <a:xfrm>
          <a:off x="7839075" y="133445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82</xdr:row>
      <xdr:rowOff>82550</xdr:rowOff>
    </xdr:from>
    <xdr:to>
      <xdr:col>41</xdr:col>
      <xdr:colOff>101600</xdr:colOff>
      <xdr:row>83</xdr:row>
      <xdr:rowOff>12700</xdr:rowOff>
    </xdr:to>
    <xdr:sp macro="" textlink="">
      <xdr:nvSpPr>
        <xdr:cNvPr id="346" name="フローチャート: 判断 345">
          <a:extLst>
            <a:ext uri="{FF2B5EF4-FFF2-40B4-BE49-F238E27FC236}">
              <a16:creationId xmlns:a16="http://schemas.microsoft.com/office/drawing/2014/main" id="{A6749CB5-947E-4B96-86D4-68166DF5BF43}"/>
            </a:ext>
          </a:extLst>
        </xdr:cNvPr>
        <xdr:cNvSpPr/>
      </xdr:nvSpPr>
      <xdr:spPr>
        <a:xfrm>
          <a:off x="7029450" y="133635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82</xdr:row>
      <xdr:rowOff>139700</xdr:rowOff>
    </xdr:from>
    <xdr:to>
      <xdr:col>36</xdr:col>
      <xdr:colOff>165100</xdr:colOff>
      <xdr:row>83</xdr:row>
      <xdr:rowOff>69850</xdr:rowOff>
    </xdr:to>
    <xdr:sp macro="" textlink="">
      <xdr:nvSpPr>
        <xdr:cNvPr id="347" name="フローチャート: 判断 346">
          <a:extLst>
            <a:ext uri="{FF2B5EF4-FFF2-40B4-BE49-F238E27FC236}">
              <a16:creationId xmlns:a16="http://schemas.microsoft.com/office/drawing/2014/main" id="{93BF982E-7183-477D-9A43-F7FC3268456E}"/>
            </a:ext>
          </a:extLst>
        </xdr:cNvPr>
        <xdr:cNvSpPr/>
      </xdr:nvSpPr>
      <xdr:spPr>
        <a:xfrm>
          <a:off x="6238875" y="134207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127665A8-71CB-412C-8A0D-0F535641BA4E}"/>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14127B53-8199-4CAA-8BCB-1C0CC2C27ADA}"/>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76A050B2-FEBD-4A92-9765-A816FEC34395}"/>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B897ACE0-2CAB-44EE-B109-C4BD7BD81D92}"/>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2" name="テキスト ボックス 351">
          <a:extLst>
            <a:ext uri="{FF2B5EF4-FFF2-40B4-BE49-F238E27FC236}">
              <a16:creationId xmlns:a16="http://schemas.microsoft.com/office/drawing/2014/main" id="{33B15FA0-9127-4291-80E3-B123FDB9B2AC}"/>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82550</xdr:rowOff>
    </xdr:from>
    <xdr:to>
      <xdr:col>55</xdr:col>
      <xdr:colOff>50800</xdr:colOff>
      <xdr:row>78</xdr:row>
      <xdr:rowOff>12700</xdr:rowOff>
    </xdr:to>
    <xdr:sp macro="" textlink="">
      <xdr:nvSpPr>
        <xdr:cNvPr id="353" name="楕円 352">
          <a:extLst>
            <a:ext uri="{FF2B5EF4-FFF2-40B4-BE49-F238E27FC236}">
              <a16:creationId xmlns:a16="http://schemas.microsoft.com/office/drawing/2014/main" id="{28F0CBC1-79A3-48ED-A74E-A1B09E1D3980}"/>
            </a:ext>
          </a:extLst>
        </xdr:cNvPr>
        <xdr:cNvSpPr/>
      </xdr:nvSpPr>
      <xdr:spPr>
        <a:xfrm>
          <a:off x="9401175" y="12553950"/>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35577</xdr:rowOff>
    </xdr:from>
    <xdr:ext cx="469744" cy="259045"/>
    <xdr:sp macro="" textlink="">
      <xdr:nvSpPr>
        <xdr:cNvPr id="354" name="【県民会館】&#10;一人当たり面積該当値テキスト">
          <a:extLst>
            <a:ext uri="{FF2B5EF4-FFF2-40B4-BE49-F238E27FC236}">
              <a16:creationId xmlns:a16="http://schemas.microsoft.com/office/drawing/2014/main" id="{7B350743-FCB0-4FF5-8A59-85A4B443F9C5}"/>
            </a:ext>
          </a:extLst>
        </xdr:cNvPr>
        <xdr:cNvSpPr txBox="1"/>
      </xdr:nvSpPr>
      <xdr:spPr>
        <a:xfrm>
          <a:off x="9477375" y="12503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101600</xdr:rowOff>
    </xdr:from>
    <xdr:to>
      <xdr:col>50</xdr:col>
      <xdr:colOff>165100</xdr:colOff>
      <xdr:row>78</xdr:row>
      <xdr:rowOff>31750</xdr:rowOff>
    </xdr:to>
    <xdr:sp macro="" textlink="">
      <xdr:nvSpPr>
        <xdr:cNvPr id="355" name="楕円 354">
          <a:extLst>
            <a:ext uri="{FF2B5EF4-FFF2-40B4-BE49-F238E27FC236}">
              <a16:creationId xmlns:a16="http://schemas.microsoft.com/office/drawing/2014/main" id="{61FDD7EC-0B9C-4A05-AD57-5E3160B26681}"/>
            </a:ext>
          </a:extLst>
        </xdr:cNvPr>
        <xdr:cNvSpPr/>
      </xdr:nvSpPr>
      <xdr:spPr>
        <a:xfrm>
          <a:off x="8639175" y="125730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77</xdr:row>
      <xdr:rowOff>133350</xdr:rowOff>
    </xdr:from>
    <xdr:to>
      <xdr:col>55</xdr:col>
      <xdr:colOff>0</xdr:colOff>
      <xdr:row>77</xdr:row>
      <xdr:rowOff>152400</xdr:rowOff>
    </xdr:to>
    <xdr:cxnSp macro="">
      <xdr:nvCxnSpPr>
        <xdr:cNvPr id="356" name="直線コネクタ 355">
          <a:extLst>
            <a:ext uri="{FF2B5EF4-FFF2-40B4-BE49-F238E27FC236}">
              <a16:creationId xmlns:a16="http://schemas.microsoft.com/office/drawing/2014/main" id="{F4493E7F-D0E0-44F4-963D-85D022582C67}"/>
            </a:ext>
          </a:extLst>
        </xdr:cNvPr>
        <xdr:cNvCxnSpPr/>
      </xdr:nvCxnSpPr>
      <xdr:spPr>
        <a:xfrm flipV="1">
          <a:off x="8686800" y="12601575"/>
          <a:ext cx="7429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120650</xdr:rowOff>
    </xdr:from>
    <xdr:to>
      <xdr:col>46</xdr:col>
      <xdr:colOff>38100</xdr:colOff>
      <xdr:row>78</xdr:row>
      <xdr:rowOff>50800</xdr:rowOff>
    </xdr:to>
    <xdr:sp macro="" textlink="">
      <xdr:nvSpPr>
        <xdr:cNvPr id="357" name="楕円 356">
          <a:extLst>
            <a:ext uri="{FF2B5EF4-FFF2-40B4-BE49-F238E27FC236}">
              <a16:creationId xmlns:a16="http://schemas.microsoft.com/office/drawing/2014/main" id="{EC14B2EE-EDC0-4966-A8DA-68C0741AE51A}"/>
            </a:ext>
          </a:extLst>
        </xdr:cNvPr>
        <xdr:cNvSpPr/>
      </xdr:nvSpPr>
      <xdr:spPr>
        <a:xfrm>
          <a:off x="7839075" y="125920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152400</xdr:rowOff>
    </xdr:from>
    <xdr:to>
      <xdr:col>50</xdr:col>
      <xdr:colOff>114300</xdr:colOff>
      <xdr:row>78</xdr:row>
      <xdr:rowOff>0</xdr:rowOff>
    </xdr:to>
    <xdr:cxnSp macro="">
      <xdr:nvCxnSpPr>
        <xdr:cNvPr id="358" name="直線コネクタ 357">
          <a:extLst>
            <a:ext uri="{FF2B5EF4-FFF2-40B4-BE49-F238E27FC236}">
              <a16:creationId xmlns:a16="http://schemas.microsoft.com/office/drawing/2014/main" id="{63C5C7A4-795A-49C4-A40F-18105B524E28}"/>
            </a:ext>
          </a:extLst>
        </xdr:cNvPr>
        <xdr:cNvCxnSpPr/>
      </xdr:nvCxnSpPr>
      <xdr:spPr>
        <a:xfrm flipV="1">
          <a:off x="7886700" y="12620625"/>
          <a:ext cx="80010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77</xdr:row>
      <xdr:rowOff>139700</xdr:rowOff>
    </xdr:from>
    <xdr:to>
      <xdr:col>41</xdr:col>
      <xdr:colOff>101600</xdr:colOff>
      <xdr:row>78</xdr:row>
      <xdr:rowOff>69850</xdr:rowOff>
    </xdr:to>
    <xdr:sp macro="" textlink="">
      <xdr:nvSpPr>
        <xdr:cNvPr id="359" name="楕円 358">
          <a:extLst>
            <a:ext uri="{FF2B5EF4-FFF2-40B4-BE49-F238E27FC236}">
              <a16:creationId xmlns:a16="http://schemas.microsoft.com/office/drawing/2014/main" id="{351ED257-E26A-486B-9895-E4DD4C79AC2F}"/>
            </a:ext>
          </a:extLst>
        </xdr:cNvPr>
        <xdr:cNvSpPr/>
      </xdr:nvSpPr>
      <xdr:spPr>
        <a:xfrm>
          <a:off x="7029450" y="126111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78</xdr:row>
      <xdr:rowOff>0</xdr:rowOff>
    </xdr:from>
    <xdr:to>
      <xdr:col>45</xdr:col>
      <xdr:colOff>177800</xdr:colOff>
      <xdr:row>78</xdr:row>
      <xdr:rowOff>19050</xdr:rowOff>
    </xdr:to>
    <xdr:cxnSp macro="">
      <xdr:nvCxnSpPr>
        <xdr:cNvPr id="360" name="直線コネクタ 359">
          <a:extLst>
            <a:ext uri="{FF2B5EF4-FFF2-40B4-BE49-F238E27FC236}">
              <a16:creationId xmlns:a16="http://schemas.microsoft.com/office/drawing/2014/main" id="{3867266B-41B3-4BEF-918C-6E564A6D1885}"/>
            </a:ext>
          </a:extLst>
        </xdr:cNvPr>
        <xdr:cNvCxnSpPr/>
      </xdr:nvCxnSpPr>
      <xdr:spPr>
        <a:xfrm flipV="1">
          <a:off x="7077075" y="12630150"/>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77</xdr:row>
      <xdr:rowOff>139700</xdr:rowOff>
    </xdr:from>
    <xdr:to>
      <xdr:col>36</xdr:col>
      <xdr:colOff>165100</xdr:colOff>
      <xdr:row>78</xdr:row>
      <xdr:rowOff>69850</xdr:rowOff>
    </xdr:to>
    <xdr:sp macro="" textlink="">
      <xdr:nvSpPr>
        <xdr:cNvPr id="361" name="楕円 360">
          <a:extLst>
            <a:ext uri="{FF2B5EF4-FFF2-40B4-BE49-F238E27FC236}">
              <a16:creationId xmlns:a16="http://schemas.microsoft.com/office/drawing/2014/main" id="{CD0156A5-0315-4CD3-A36E-61FB5FD5EBB5}"/>
            </a:ext>
          </a:extLst>
        </xdr:cNvPr>
        <xdr:cNvSpPr/>
      </xdr:nvSpPr>
      <xdr:spPr>
        <a:xfrm>
          <a:off x="6238875" y="126111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78</xdr:row>
      <xdr:rowOff>19050</xdr:rowOff>
    </xdr:from>
    <xdr:to>
      <xdr:col>41</xdr:col>
      <xdr:colOff>50800</xdr:colOff>
      <xdr:row>78</xdr:row>
      <xdr:rowOff>19050</xdr:rowOff>
    </xdr:to>
    <xdr:cxnSp macro="">
      <xdr:nvCxnSpPr>
        <xdr:cNvPr id="362" name="直線コネクタ 361">
          <a:extLst>
            <a:ext uri="{FF2B5EF4-FFF2-40B4-BE49-F238E27FC236}">
              <a16:creationId xmlns:a16="http://schemas.microsoft.com/office/drawing/2014/main" id="{3E2BA64A-7F6A-4CDB-AD52-8881F94103BA}"/>
            </a:ext>
          </a:extLst>
        </xdr:cNvPr>
        <xdr:cNvCxnSpPr/>
      </xdr:nvCxnSpPr>
      <xdr:spPr>
        <a:xfrm>
          <a:off x="6286500" y="126492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156227</xdr:rowOff>
    </xdr:from>
    <xdr:ext cx="469744" cy="259045"/>
    <xdr:sp macro="" textlink="">
      <xdr:nvSpPr>
        <xdr:cNvPr id="363" name="n_1aveValue【県民会館】&#10;一人当たり面積">
          <a:extLst>
            <a:ext uri="{FF2B5EF4-FFF2-40B4-BE49-F238E27FC236}">
              <a16:creationId xmlns:a16="http://schemas.microsoft.com/office/drawing/2014/main" id="{296BF4F3-04F1-4E5B-B8D5-5DB159F30166}"/>
            </a:ext>
          </a:extLst>
        </xdr:cNvPr>
        <xdr:cNvSpPr txBox="1"/>
      </xdr:nvSpPr>
      <xdr:spPr>
        <a:xfrm>
          <a:off x="8458277"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156227</xdr:rowOff>
    </xdr:from>
    <xdr:ext cx="469744" cy="259045"/>
    <xdr:sp macro="" textlink="">
      <xdr:nvSpPr>
        <xdr:cNvPr id="364" name="n_2aveValue【県民会館】&#10;一人当たり面積">
          <a:extLst>
            <a:ext uri="{FF2B5EF4-FFF2-40B4-BE49-F238E27FC236}">
              <a16:creationId xmlns:a16="http://schemas.microsoft.com/office/drawing/2014/main" id="{50F49D64-F269-488F-A3F8-A6A118ED8D82}"/>
            </a:ext>
          </a:extLst>
        </xdr:cNvPr>
        <xdr:cNvSpPr txBox="1"/>
      </xdr:nvSpPr>
      <xdr:spPr>
        <a:xfrm>
          <a:off x="7677227" y="1343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3827</xdr:rowOff>
    </xdr:from>
    <xdr:ext cx="469744" cy="259045"/>
    <xdr:sp macro="" textlink="">
      <xdr:nvSpPr>
        <xdr:cNvPr id="365" name="n_3aveValue【県民会館】&#10;一人当たり面積">
          <a:extLst>
            <a:ext uri="{FF2B5EF4-FFF2-40B4-BE49-F238E27FC236}">
              <a16:creationId xmlns:a16="http://schemas.microsoft.com/office/drawing/2014/main" id="{32854B12-A722-4F0B-92BC-905DD91F1E22}"/>
            </a:ext>
          </a:extLst>
        </xdr:cNvPr>
        <xdr:cNvSpPr txBox="1"/>
      </xdr:nvSpPr>
      <xdr:spPr>
        <a:xfrm>
          <a:off x="6867602" y="13446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60977</xdr:rowOff>
    </xdr:from>
    <xdr:ext cx="469744" cy="259045"/>
    <xdr:sp macro="" textlink="">
      <xdr:nvSpPr>
        <xdr:cNvPr id="366" name="n_4aveValue【県民会館】&#10;一人当たり面積">
          <a:extLst>
            <a:ext uri="{FF2B5EF4-FFF2-40B4-BE49-F238E27FC236}">
              <a16:creationId xmlns:a16="http://schemas.microsoft.com/office/drawing/2014/main" id="{D0FAA7A3-4135-4A7B-8EE0-7F4264FBD50A}"/>
            </a:ext>
          </a:extLst>
        </xdr:cNvPr>
        <xdr:cNvSpPr txBox="1"/>
      </xdr:nvSpPr>
      <xdr:spPr>
        <a:xfrm>
          <a:off x="6067502" y="13503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76</xdr:row>
      <xdr:rowOff>48277</xdr:rowOff>
    </xdr:from>
    <xdr:ext cx="469744" cy="259045"/>
    <xdr:sp macro="" textlink="">
      <xdr:nvSpPr>
        <xdr:cNvPr id="367" name="n_1mainValue【県民会館】&#10;一人当たり面積">
          <a:extLst>
            <a:ext uri="{FF2B5EF4-FFF2-40B4-BE49-F238E27FC236}">
              <a16:creationId xmlns:a16="http://schemas.microsoft.com/office/drawing/2014/main" id="{87C85608-60F6-4C37-8CE3-F50F072983AF}"/>
            </a:ext>
          </a:extLst>
        </xdr:cNvPr>
        <xdr:cNvSpPr txBox="1"/>
      </xdr:nvSpPr>
      <xdr:spPr>
        <a:xfrm>
          <a:off x="8458277" y="12351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76</xdr:row>
      <xdr:rowOff>67327</xdr:rowOff>
    </xdr:from>
    <xdr:ext cx="469744" cy="259045"/>
    <xdr:sp macro="" textlink="">
      <xdr:nvSpPr>
        <xdr:cNvPr id="368" name="n_2mainValue【県民会館】&#10;一人当たり面積">
          <a:extLst>
            <a:ext uri="{FF2B5EF4-FFF2-40B4-BE49-F238E27FC236}">
              <a16:creationId xmlns:a16="http://schemas.microsoft.com/office/drawing/2014/main" id="{43C29268-CA73-49A0-8AE1-26C91313D0E1}"/>
            </a:ext>
          </a:extLst>
        </xdr:cNvPr>
        <xdr:cNvSpPr txBox="1"/>
      </xdr:nvSpPr>
      <xdr:spPr>
        <a:xfrm>
          <a:off x="7677227" y="12370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76</xdr:row>
      <xdr:rowOff>86377</xdr:rowOff>
    </xdr:from>
    <xdr:ext cx="469744" cy="259045"/>
    <xdr:sp macro="" textlink="">
      <xdr:nvSpPr>
        <xdr:cNvPr id="369" name="n_3mainValue【県民会館】&#10;一人当たり面積">
          <a:extLst>
            <a:ext uri="{FF2B5EF4-FFF2-40B4-BE49-F238E27FC236}">
              <a16:creationId xmlns:a16="http://schemas.microsoft.com/office/drawing/2014/main" id="{47013581-5707-449B-BAFA-345ACBD675D0}"/>
            </a:ext>
          </a:extLst>
        </xdr:cNvPr>
        <xdr:cNvSpPr txBox="1"/>
      </xdr:nvSpPr>
      <xdr:spPr>
        <a:xfrm>
          <a:off x="6867602" y="1238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76</xdr:row>
      <xdr:rowOff>86377</xdr:rowOff>
    </xdr:from>
    <xdr:ext cx="469744" cy="259045"/>
    <xdr:sp macro="" textlink="">
      <xdr:nvSpPr>
        <xdr:cNvPr id="370" name="n_4mainValue【県民会館】&#10;一人当たり面積">
          <a:extLst>
            <a:ext uri="{FF2B5EF4-FFF2-40B4-BE49-F238E27FC236}">
              <a16:creationId xmlns:a16="http://schemas.microsoft.com/office/drawing/2014/main" id="{06CB26E0-0AE0-4A63-9C29-775C2077B8D2}"/>
            </a:ext>
          </a:extLst>
        </xdr:cNvPr>
        <xdr:cNvSpPr txBox="1"/>
      </xdr:nvSpPr>
      <xdr:spPr>
        <a:xfrm>
          <a:off x="6067502" y="12389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1" name="正方形/長方形 370">
          <a:extLst>
            <a:ext uri="{FF2B5EF4-FFF2-40B4-BE49-F238E27FC236}">
              <a16:creationId xmlns:a16="http://schemas.microsoft.com/office/drawing/2014/main" id="{8EF3A507-5815-4BAC-86D3-82659D673B05}"/>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2" name="正方形/長方形 371">
          <a:extLst>
            <a:ext uri="{FF2B5EF4-FFF2-40B4-BE49-F238E27FC236}">
              <a16:creationId xmlns:a16="http://schemas.microsoft.com/office/drawing/2014/main" id="{2BB73A7C-3F73-43E1-9AFE-5CB921FEC390}"/>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3" name="正方形/長方形 372">
          <a:extLst>
            <a:ext uri="{FF2B5EF4-FFF2-40B4-BE49-F238E27FC236}">
              <a16:creationId xmlns:a16="http://schemas.microsoft.com/office/drawing/2014/main" id="{93A7CB22-69BE-4218-AA6D-212398F3C2E5}"/>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4" name="正方形/長方形 373">
          <a:extLst>
            <a:ext uri="{FF2B5EF4-FFF2-40B4-BE49-F238E27FC236}">
              <a16:creationId xmlns:a16="http://schemas.microsoft.com/office/drawing/2014/main" id="{E0334198-74CC-4617-943F-3CF7E6B1295C}"/>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5" name="正方形/長方形 374">
          <a:extLst>
            <a:ext uri="{FF2B5EF4-FFF2-40B4-BE49-F238E27FC236}">
              <a16:creationId xmlns:a16="http://schemas.microsoft.com/office/drawing/2014/main" id="{5339AC03-6E8F-4F0E-B274-90C1B15F1F05}"/>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6" name="正方形/長方形 375">
          <a:extLst>
            <a:ext uri="{FF2B5EF4-FFF2-40B4-BE49-F238E27FC236}">
              <a16:creationId xmlns:a16="http://schemas.microsoft.com/office/drawing/2014/main" id="{2081A6C6-353D-4904-919B-0BA8EDC14577}"/>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7" name="テキスト ボックス 376">
          <a:extLst>
            <a:ext uri="{FF2B5EF4-FFF2-40B4-BE49-F238E27FC236}">
              <a16:creationId xmlns:a16="http://schemas.microsoft.com/office/drawing/2014/main" id="{01DAACE8-EFE6-4594-B16C-96A590242EC9}"/>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8" name="直線コネクタ 377">
          <a:extLst>
            <a:ext uri="{FF2B5EF4-FFF2-40B4-BE49-F238E27FC236}">
              <a16:creationId xmlns:a16="http://schemas.microsoft.com/office/drawing/2014/main" id="{7AC8E0ED-0DAD-4A6D-854E-DA0411D6CA77}"/>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9" name="テキスト ボックス 378">
          <a:extLst>
            <a:ext uri="{FF2B5EF4-FFF2-40B4-BE49-F238E27FC236}">
              <a16:creationId xmlns:a16="http://schemas.microsoft.com/office/drawing/2014/main" id="{5729C467-9219-4F08-AC52-3B0D439FDDF0}"/>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76200</xdr:rowOff>
    </xdr:from>
    <xdr:to>
      <xdr:col>28</xdr:col>
      <xdr:colOff>114300</xdr:colOff>
      <xdr:row>108</xdr:row>
      <xdr:rowOff>76200</xdr:rowOff>
    </xdr:to>
    <xdr:cxnSp macro="">
      <xdr:nvCxnSpPr>
        <xdr:cNvPr id="380" name="直線コネクタ 379">
          <a:extLst>
            <a:ext uri="{FF2B5EF4-FFF2-40B4-BE49-F238E27FC236}">
              <a16:creationId xmlns:a16="http://schemas.microsoft.com/office/drawing/2014/main" id="{57972B9E-DCA5-44CD-92D0-84E1F4C1B4D1}"/>
            </a:ext>
          </a:extLst>
        </xdr:cNvPr>
        <xdr:cNvCxnSpPr/>
      </xdr:nvCxnSpPr>
      <xdr:spPr>
        <a:xfrm>
          <a:off x="6858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107</xdr:row>
      <xdr:rowOff>105427</xdr:rowOff>
    </xdr:from>
    <xdr:ext cx="467179" cy="259045"/>
    <xdr:sp macro="" textlink="">
      <xdr:nvSpPr>
        <xdr:cNvPr id="381" name="テキスト ボックス 380">
          <a:extLst>
            <a:ext uri="{FF2B5EF4-FFF2-40B4-BE49-F238E27FC236}">
              <a16:creationId xmlns:a16="http://schemas.microsoft.com/office/drawing/2014/main" id="{96537953-9AD4-419B-8B6C-2172944617C4}"/>
            </a:ext>
          </a:extLst>
        </xdr:cNvPr>
        <xdr:cNvSpPr txBox="1"/>
      </xdr:nvSpPr>
      <xdr:spPr>
        <a:xfrm>
          <a:off x="278946" y="174282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133350</xdr:rowOff>
    </xdr:from>
    <xdr:to>
      <xdr:col>28</xdr:col>
      <xdr:colOff>114300</xdr:colOff>
      <xdr:row>105</xdr:row>
      <xdr:rowOff>133350</xdr:rowOff>
    </xdr:to>
    <xdr:cxnSp macro="">
      <xdr:nvCxnSpPr>
        <xdr:cNvPr id="382" name="直線コネクタ 381">
          <a:extLst>
            <a:ext uri="{FF2B5EF4-FFF2-40B4-BE49-F238E27FC236}">
              <a16:creationId xmlns:a16="http://schemas.microsoft.com/office/drawing/2014/main" id="{81AA0FC5-53DC-436B-B17C-E2C2A442EEB4}"/>
            </a:ext>
          </a:extLst>
        </xdr:cNvPr>
        <xdr:cNvCxnSpPr/>
      </xdr:nvCxnSpPr>
      <xdr:spPr>
        <a:xfrm>
          <a:off x="6858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162577</xdr:rowOff>
    </xdr:from>
    <xdr:ext cx="403059" cy="259045"/>
    <xdr:sp macro="" textlink="">
      <xdr:nvSpPr>
        <xdr:cNvPr id="383" name="テキスト ボックス 382">
          <a:extLst>
            <a:ext uri="{FF2B5EF4-FFF2-40B4-BE49-F238E27FC236}">
              <a16:creationId xmlns:a16="http://schemas.microsoft.com/office/drawing/2014/main" id="{C8833956-CBEC-40E5-92FE-18D8A271676A}"/>
            </a:ext>
          </a:extLst>
        </xdr:cNvPr>
        <xdr:cNvSpPr txBox="1"/>
      </xdr:nvSpPr>
      <xdr:spPr>
        <a:xfrm>
          <a:off x="339891"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19050</xdr:rowOff>
    </xdr:from>
    <xdr:to>
      <xdr:col>28</xdr:col>
      <xdr:colOff>114300</xdr:colOff>
      <xdr:row>103</xdr:row>
      <xdr:rowOff>19050</xdr:rowOff>
    </xdr:to>
    <xdr:cxnSp macro="">
      <xdr:nvCxnSpPr>
        <xdr:cNvPr id="384" name="直線コネクタ 383">
          <a:extLst>
            <a:ext uri="{FF2B5EF4-FFF2-40B4-BE49-F238E27FC236}">
              <a16:creationId xmlns:a16="http://schemas.microsoft.com/office/drawing/2014/main" id="{72923196-C338-4BE9-A7C3-C6CDFBE888C2}"/>
            </a:ext>
          </a:extLst>
        </xdr:cNvPr>
        <xdr:cNvCxnSpPr/>
      </xdr:nvCxnSpPr>
      <xdr:spPr>
        <a:xfrm>
          <a:off x="6858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48277</xdr:rowOff>
    </xdr:from>
    <xdr:ext cx="403059" cy="259045"/>
    <xdr:sp macro="" textlink="">
      <xdr:nvSpPr>
        <xdr:cNvPr id="385" name="テキスト ボックス 384">
          <a:extLst>
            <a:ext uri="{FF2B5EF4-FFF2-40B4-BE49-F238E27FC236}">
              <a16:creationId xmlns:a16="http://schemas.microsoft.com/office/drawing/2014/main" id="{7D3D2118-03D3-4211-9078-A927F09C2DBC}"/>
            </a:ext>
          </a:extLst>
        </xdr:cNvPr>
        <xdr:cNvSpPr txBox="1"/>
      </xdr:nvSpPr>
      <xdr:spPr>
        <a:xfrm>
          <a:off x="339891"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76200</xdr:rowOff>
    </xdr:from>
    <xdr:to>
      <xdr:col>28</xdr:col>
      <xdr:colOff>114300</xdr:colOff>
      <xdr:row>100</xdr:row>
      <xdr:rowOff>76200</xdr:rowOff>
    </xdr:to>
    <xdr:cxnSp macro="">
      <xdr:nvCxnSpPr>
        <xdr:cNvPr id="386" name="直線コネクタ 385">
          <a:extLst>
            <a:ext uri="{FF2B5EF4-FFF2-40B4-BE49-F238E27FC236}">
              <a16:creationId xmlns:a16="http://schemas.microsoft.com/office/drawing/2014/main" id="{49C4E31B-5BDA-4923-9228-21468FED4075}"/>
            </a:ext>
          </a:extLst>
        </xdr:cNvPr>
        <xdr:cNvCxnSpPr/>
      </xdr:nvCxnSpPr>
      <xdr:spPr>
        <a:xfrm>
          <a:off x="6858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105427</xdr:rowOff>
    </xdr:from>
    <xdr:ext cx="403059" cy="259045"/>
    <xdr:sp macro="" textlink="">
      <xdr:nvSpPr>
        <xdr:cNvPr id="387" name="テキスト ボックス 386">
          <a:extLst>
            <a:ext uri="{FF2B5EF4-FFF2-40B4-BE49-F238E27FC236}">
              <a16:creationId xmlns:a16="http://schemas.microsoft.com/office/drawing/2014/main" id="{277D6BEB-5FC9-4CC7-B3A3-5F9296AB07ED}"/>
            </a:ext>
          </a:extLst>
        </xdr:cNvPr>
        <xdr:cNvSpPr txBox="1"/>
      </xdr:nvSpPr>
      <xdr:spPr>
        <a:xfrm>
          <a:off x="339891"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8" name="直線コネクタ 387">
          <a:extLst>
            <a:ext uri="{FF2B5EF4-FFF2-40B4-BE49-F238E27FC236}">
              <a16:creationId xmlns:a16="http://schemas.microsoft.com/office/drawing/2014/main" id="{F5198E48-172A-4BDB-AC70-C6A4C77758B8}"/>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9" name="テキスト ボックス 388">
          <a:extLst>
            <a:ext uri="{FF2B5EF4-FFF2-40B4-BE49-F238E27FC236}">
              <a16:creationId xmlns:a16="http://schemas.microsoft.com/office/drawing/2014/main" id="{16099625-A9E7-458C-B639-0D87B7EE026B}"/>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0" name="【保健所】&#10;有形固定資産減価償却率グラフ枠">
          <a:extLst>
            <a:ext uri="{FF2B5EF4-FFF2-40B4-BE49-F238E27FC236}">
              <a16:creationId xmlns:a16="http://schemas.microsoft.com/office/drawing/2014/main" id="{7261F7D6-5358-4D3B-B45C-91E36B970D10}"/>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60198</xdr:rowOff>
    </xdr:from>
    <xdr:to>
      <xdr:col>24</xdr:col>
      <xdr:colOff>62865</xdr:colOff>
      <xdr:row>106</xdr:row>
      <xdr:rowOff>149352</xdr:rowOff>
    </xdr:to>
    <xdr:cxnSp macro="">
      <xdr:nvCxnSpPr>
        <xdr:cNvPr id="391" name="直線コネクタ 390">
          <a:extLst>
            <a:ext uri="{FF2B5EF4-FFF2-40B4-BE49-F238E27FC236}">
              <a16:creationId xmlns:a16="http://schemas.microsoft.com/office/drawing/2014/main" id="{BD49B35C-9BC2-48BD-A941-2FDE9824EE3A}"/>
            </a:ext>
          </a:extLst>
        </xdr:cNvPr>
        <xdr:cNvCxnSpPr/>
      </xdr:nvCxnSpPr>
      <xdr:spPr>
        <a:xfrm flipV="1">
          <a:off x="4179570" y="16414623"/>
          <a:ext cx="1270" cy="8987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106</xdr:row>
      <xdr:rowOff>153179</xdr:rowOff>
    </xdr:from>
    <xdr:ext cx="405111" cy="259045"/>
    <xdr:sp macro="" textlink="">
      <xdr:nvSpPr>
        <xdr:cNvPr id="392" name="【保健所】&#10;有形固定資産減価償却率最小値テキスト">
          <a:extLst>
            <a:ext uri="{FF2B5EF4-FFF2-40B4-BE49-F238E27FC236}">
              <a16:creationId xmlns:a16="http://schemas.microsoft.com/office/drawing/2014/main" id="{DD076630-C462-4F03-8F96-04517ADEB70D}"/>
            </a:ext>
          </a:extLst>
        </xdr:cNvPr>
        <xdr:cNvSpPr txBox="1"/>
      </xdr:nvSpPr>
      <xdr:spPr>
        <a:xfrm>
          <a:off x="4229100" y="173172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106</xdr:row>
      <xdr:rowOff>149352</xdr:rowOff>
    </xdr:from>
    <xdr:to>
      <xdr:col>24</xdr:col>
      <xdr:colOff>152400</xdr:colOff>
      <xdr:row>106</xdr:row>
      <xdr:rowOff>149352</xdr:rowOff>
    </xdr:to>
    <xdr:cxnSp macro="">
      <xdr:nvCxnSpPr>
        <xdr:cNvPr id="393" name="直線コネクタ 392">
          <a:extLst>
            <a:ext uri="{FF2B5EF4-FFF2-40B4-BE49-F238E27FC236}">
              <a16:creationId xmlns:a16="http://schemas.microsoft.com/office/drawing/2014/main" id="{EDBFF8EE-A874-4E01-A60C-B7BA34670DEF}"/>
            </a:ext>
          </a:extLst>
        </xdr:cNvPr>
        <xdr:cNvCxnSpPr/>
      </xdr:nvCxnSpPr>
      <xdr:spPr>
        <a:xfrm>
          <a:off x="4105275" y="1731340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6875</xdr:rowOff>
    </xdr:from>
    <xdr:ext cx="405111" cy="259045"/>
    <xdr:sp macro="" textlink="">
      <xdr:nvSpPr>
        <xdr:cNvPr id="394" name="【保健所】&#10;有形固定資産減価償却率最大値テキスト">
          <a:extLst>
            <a:ext uri="{FF2B5EF4-FFF2-40B4-BE49-F238E27FC236}">
              <a16:creationId xmlns:a16="http://schemas.microsoft.com/office/drawing/2014/main" id="{ADEB6647-F5CD-4D70-A66C-1E56E606C1FF}"/>
            </a:ext>
          </a:extLst>
        </xdr:cNvPr>
        <xdr:cNvSpPr txBox="1"/>
      </xdr:nvSpPr>
      <xdr:spPr>
        <a:xfrm>
          <a:off x="4229100" y="162025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60198</xdr:rowOff>
    </xdr:from>
    <xdr:to>
      <xdr:col>24</xdr:col>
      <xdr:colOff>152400</xdr:colOff>
      <xdr:row>101</xdr:row>
      <xdr:rowOff>60198</xdr:rowOff>
    </xdr:to>
    <xdr:cxnSp macro="">
      <xdr:nvCxnSpPr>
        <xdr:cNvPr id="395" name="直線コネクタ 394">
          <a:extLst>
            <a:ext uri="{FF2B5EF4-FFF2-40B4-BE49-F238E27FC236}">
              <a16:creationId xmlns:a16="http://schemas.microsoft.com/office/drawing/2014/main" id="{15F9F3E9-7CE8-4FE2-9633-3BA4F656CBE4}"/>
            </a:ext>
          </a:extLst>
        </xdr:cNvPr>
        <xdr:cNvCxnSpPr/>
      </xdr:nvCxnSpPr>
      <xdr:spPr>
        <a:xfrm>
          <a:off x="4105275" y="1641462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41419</xdr:rowOff>
    </xdr:from>
    <xdr:ext cx="405111" cy="259045"/>
    <xdr:sp macro="" textlink="">
      <xdr:nvSpPr>
        <xdr:cNvPr id="396" name="【保健所】&#10;有形固定資産減価償却率平均値テキスト">
          <a:extLst>
            <a:ext uri="{FF2B5EF4-FFF2-40B4-BE49-F238E27FC236}">
              <a16:creationId xmlns:a16="http://schemas.microsoft.com/office/drawing/2014/main" id="{182DAB75-CCED-4305-8A2B-FF9EE8AF3035}"/>
            </a:ext>
          </a:extLst>
        </xdr:cNvPr>
        <xdr:cNvSpPr txBox="1"/>
      </xdr:nvSpPr>
      <xdr:spPr>
        <a:xfrm>
          <a:off x="4229100" y="1656094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18542</xdr:rowOff>
    </xdr:from>
    <xdr:to>
      <xdr:col>24</xdr:col>
      <xdr:colOff>114300</xdr:colOff>
      <xdr:row>103</xdr:row>
      <xdr:rowOff>120142</xdr:rowOff>
    </xdr:to>
    <xdr:sp macro="" textlink="">
      <xdr:nvSpPr>
        <xdr:cNvPr id="397" name="フローチャート: 判断 396">
          <a:extLst>
            <a:ext uri="{FF2B5EF4-FFF2-40B4-BE49-F238E27FC236}">
              <a16:creationId xmlns:a16="http://schemas.microsoft.com/office/drawing/2014/main" id="{A84ADC12-4FAE-4512-B6B0-C34456B9CC35}"/>
            </a:ext>
          </a:extLst>
        </xdr:cNvPr>
        <xdr:cNvSpPr/>
      </xdr:nvSpPr>
      <xdr:spPr>
        <a:xfrm>
          <a:off x="4124325" y="1669681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102</xdr:row>
      <xdr:rowOff>112268</xdr:rowOff>
    </xdr:from>
    <xdr:to>
      <xdr:col>20</xdr:col>
      <xdr:colOff>38100</xdr:colOff>
      <xdr:row>103</xdr:row>
      <xdr:rowOff>42418</xdr:rowOff>
    </xdr:to>
    <xdr:sp macro="" textlink="">
      <xdr:nvSpPr>
        <xdr:cNvPr id="398" name="フローチャート: 判断 397">
          <a:extLst>
            <a:ext uri="{FF2B5EF4-FFF2-40B4-BE49-F238E27FC236}">
              <a16:creationId xmlns:a16="http://schemas.microsoft.com/office/drawing/2014/main" id="{757FB339-6BCB-4AE8-93B5-2CC6BF4573C3}"/>
            </a:ext>
          </a:extLst>
        </xdr:cNvPr>
        <xdr:cNvSpPr/>
      </xdr:nvSpPr>
      <xdr:spPr>
        <a:xfrm>
          <a:off x="3381375" y="1662861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102</xdr:row>
      <xdr:rowOff>34544</xdr:rowOff>
    </xdr:from>
    <xdr:to>
      <xdr:col>15</xdr:col>
      <xdr:colOff>101600</xdr:colOff>
      <xdr:row>102</xdr:row>
      <xdr:rowOff>136144</xdr:rowOff>
    </xdr:to>
    <xdr:sp macro="" textlink="">
      <xdr:nvSpPr>
        <xdr:cNvPr id="399" name="フローチャート: 判断 398">
          <a:extLst>
            <a:ext uri="{FF2B5EF4-FFF2-40B4-BE49-F238E27FC236}">
              <a16:creationId xmlns:a16="http://schemas.microsoft.com/office/drawing/2014/main" id="{18A85CBF-DE69-41F2-8919-D8A186884511}"/>
            </a:ext>
          </a:extLst>
        </xdr:cNvPr>
        <xdr:cNvSpPr/>
      </xdr:nvSpPr>
      <xdr:spPr>
        <a:xfrm>
          <a:off x="2571750" y="1654771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101</xdr:row>
      <xdr:rowOff>59689</xdr:rowOff>
    </xdr:from>
    <xdr:to>
      <xdr:col>10</xdr:col>
      <xdr:colOff>165100</xdr:colOff>
      <xdr:row>101</xdr:row>
      <xdr:rowOff>161289</xdr:rowOff>
    </xdr:to>
    <xdr:sp macro="" textlink="">
      <xdr:nvSpPr>
        <xdr:cNvPr id="400" name="フローチャート: 判断 399">
          <a:extLst>
            <a:ext uri="{FF2B5EF4-FFF2-40B4-BE49-F238E27FC236}">
              <a16:creationId xmlns:a16="http://schemas.microsoft.com/office/drawing/2014/main" id="{ED41DF79-0941-43EF-AECD-0CC76A8975B5}"/>
            </a:ext>
          </a:extLst>
        </xdr:cNvPr>
        <xdr:cNvSpPr/>
      </xdr:nvSpPr>
      <xdr:spPr>
        <a:xfrm>
          <a:off x="1781175" y="1641411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100</xdr:row>
      <xdr:rowOff>144272</xdr:rowOff>
    </xdr:from>
    <xdr:to>
      <xdr:col>6</xdr:col>
      <xdr:colOff>38100</xdr:colOff>
      <xdr:row>101</xdr:row>
      <xdr:rowOff>74422</xdr:rowOff>
    </xdr:to>
    <xdr:sp macro="" textlink="">
      <xdr:nvSpPr>
        <xdr:cNvPr id="401" name="フローチャート: 判断 400">
          <a:extLst>
            <a:ext uri="{FF2B5EF4-FFF2-40B4-BE49-F238E27FC236}">
              <a16:creationId xmlns:a16="http://schemas.microsoft.com/office/drawing/2014/main" id="{74FBD74B-EF38-4888-AF1A-103B29ED1491}"/>
            </a:ext>
          </a:extLst>
        </xdr:cNvPr>
        <xdr:cNvSpPr/>
      </xdr:nvSpPr>
      <xdr:spPr>
        <a:xfrm>
          <a:off x="981075" y="1633359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A53E3DC0-5FC9-439E-95D6-63437CB0392D}"/>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0B03D0F7-507C-4A8B-B5E9-33DD57CB254D}"/>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2393CF24-1686-4E3B-8DD3-1666912D4B42}"/>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2605EA4B-E917-46A6-8F73-ED2F64A6779E}"/>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8C4A1205-3230-4EA4-8CDA-4593A12DA0FD}"/>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98552</xdr:rowOff>
    </xdr:from>
    <xdr:to>
      <xdr:col>24</xdr:col>
      <xdr:colOff>114300</xdr:colOff>
      <xdr:row>107</xdr:row>
      <xdr:rowOff>28702</xdr:rowOff>
    </xdr:to>
    <xdr:sp macro="" textlink="">
      <xdr:nvSpPr>
        <xdr:cNvPr id="407" name="楕円 406">
          <a:extLst>
            <a:ext uri="{FF2B5EF4-FFF2-40B4-BE49-F238E27FC236}">
              <a16:creationId xmlns:a16="http://schemas.microsoft.com/office/drawing/2014/main" id="{FB498480-E324-4FDD-B7D7-81A9D37A1971}"/>
            </a:ext>
          </a:extLst>
        </xdr:cNvPr>
        <xdr:cNvSpPr/>
      </xdr:nvSpPr>
      <xdr:spPr>
        <a:xfrm>
          <a:off x="4124325" y="1726577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106</xdr:row>
      <xdr:rowOff>13479</xdr:rowOff>
    </xdr:from>
    <xdr:ext cx="405111" cy="259045"/>
    <xdr:sp macro="" textlink="">
      <xdr:nvSpPr>
        <xdr:cNvPr id="408" name="【保健所】&#10;有形固定資産減価償却率該当値テキスト">
          <a:extLst>
            <a:ext uri="{FF2B5EF4-FFF2-40B4-BE49-F238E27FC236}">
              <a16:creationId xmlns:a16="http://schemas.microsoft.com/office/drawing/2014/main" id="{B461F0E5-7683-4740-907E-9590C57BAEF7}"/>
            </a:ext>
          </a:extLst>
        </xdr:cNvPr>
        <xdr:cNvSpPr txBox="1"/>
      </xdr:nvSpPr>
      <xdr:spPr>
        <a:xfrm>
          <a:off x="4229100" y="171743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106</xdr:row>
      <xdr:rowOff>39115</xdr:rowOff>
    </xdr:from>
    <xdr:to>
      <xdr:col>20</xdr:col>
      <xdr:colOff>38100</xdr:colOff>
      <xdr:row>106</xdr:row>
      <xdr:rowOff>140715</xdr:rowOff>
    </xdr:to>
    <xdr:sp macro="" textlink="">
      <xdr:nvSpPr>
        <xdr:cNvPr id="409" name="楕円 408">
          <a:extLst>
            <a:ext uri="{FF2B5EF4-FFF2-40B4-BE49-F238E27FC236}">
              <a16:creationId xmlns:a16="http://schemas.microsoft.com/office/drawing/2014/main" id="{B21DEC4E-76DA-4940-905C-E84D9887E09B}"/>
            </a:ext>
          </a:extLst>
        </xdr:cNvPr>
        <xdr:cNvSpPr/>
      </xdr:nvSpPr>
      <xdr:spPr>
        <a:xfrm>
          <a:off x="3381375" y="1720316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106</xdr:row>
      <xdr:rowOff>89915</xdr:rowOff>
    </xdr:from>
    <xdr:to>
      <xdr:col>24</xdr:col>
      <xdr:colOff>63500</xdr:colOff>
      <xdr:row>106</xdr:row>
      <xdr:rowOff>149352</xdr:rowOff>
    </xdr:to>
    <xdr:cxnSp macro="">
      <xdr:nvCxnSpPr>
        <xdr:cNvPr id="410" name="直線コネクタ 409">
          <a:extLst>
            <a:ext uri="{FF2B5EF4-FFF2-40B4-BE49-F238E27FC236}">
              <a16:creationId xmlns:a16="http://schemas.microsoft.com/office/drawing/2014/main" id="{2282C884-443E-4518-84B8-00C86CD4AAAB}"/>
            </a:ext>
          </a:extLst>
        </xdr:cNvPr>
        <xdr:cNvCxnSpPr/>
      </xdr:nvCxnSpPr>
      <xdr:spPr>
        <a:xfrm>
          <a:off x="3429000" y="17250790"/>
          <a:ext cx="752475" cy="62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151130</xdr:rowOff>
    </xdr:from>
    <xdr:to>
      <xdr:col>15</xdr:col>
      <xdr:colOff>101600</xdr:colOff>
      <xdr:row>106</xdr:row>
      <xdr:rowOff>81280</xdr:rowOff>
    </xdr:to>
    <xdr:sp macro="" textlink="">
      <xdr:nvSpPr>
        <xdr:cNvPr id="411" name="楕円 410">
          <a:extLst>
            <a:ext uri="{FF2B5EF4-FFF2-40B4-BE49-F238E27FC236}">
              <a16:creationId xmlns:a16="http://schemas.microsoft.com/office/drawing/2014/main" id="{56F94D0B-8EE9-49E7-9DA0-E575CC5FE382}"/>
            </a:ext>
          </a:extLst>
        </xdr:cNvPr>
        <xdr:cNvSpPr/>
      </xdr:nvSpPr>
      <xdr:spPr>
        <a:xfrm>
          <a:off x="2571750" y="171532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106</xdr:row>
      <xdr:rowOff>30480</xdr:rowOff>
    </xdr:from>
    <xdr:to>
      <xdr:col>19</xdr:col>
      <xdr:colOff>177800</xdr:colOff>
      <xdr:row>106</xdr:row>
      <xdr:rowOff>89915</xdr:rowOff>
    </xdr:to>
    <xdr:cxnSp macro="">
      <xdr:nvCxnSpPr>
        <xdr:cNvPr id="412" name="直線コネクタ 411">
          <a:extLst>
            <a:ext uri="{FF2B5EF4-FFF2-40B4-BE49-F238E27FC236}">
              <a16:creationId xmlns:a16="http://schemas.microsoft.com/office/drawing/2014/main" id="{DCB6854A-10DA-40E4-9BB7-82BCAE809ABD}"/>
            </a:ext>
          </a:extLst>
        </xdr:cNvPr>
        <xdr:cNvCxnSpPr/>
      </xdr:nvCxnSpPr>
      <xdr:spPr>
        <a:xfrm>
          <a:off x="2619375" y="17191355"/>
          <a:ext cx="809625" cy="59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103</xdr:row>
      <xdr:rowOff>23113</xdr:rowOff>
    </xdr:from>
    <xdr:to>
      <xdr:col>10</xdr:col>
      <xdr:colOff>165100</xdr:colOff>
      <xdr:row>103</xdr:row>
      <xdr:rowOff>124713</xdr:rowOff>
    </xdr:to>
    <xdr:sp macro="" textlink="">
      <xdr:nvSpPr>
        <xdr:cNvPr id="413" name="楕円 412">
          <a:extLst>
            <a:ext uri="{FF2B5EF4-FFF2-40B4-BE49-F238E27FC236}">
              <a16:creationId xmlns:a16="http://schemas.microsoft.com/office/drawing/2014/main" id="{DB00F56B-9D68-460D-9249-3998212CC141}"/>
            </a:ext>
          </a:extLst>
        </xdr:cNvPr>
        <xdr:cNvSpPr/>
      </xdr:nvSpPr>
      <xdr:spPr>
        <a:xfrm>
          <a:off x="1781175" y="1670456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103</xdr:row>
      <xdr:rowOff>73913</xdr:rowOff>
    </xdr:from>
    <xdr:to>
      <xdr:col>15</xdr:col>
      <xdr:colOff>50800</xdr:colOff>
      <xdr:row>106</xdr:row>
      <xdr:rowOff>30480</xdr:rowOff>
    </xdr:to>
    <xdr:cxnSp macro="">
      <xdr:nvCxnSpPr>
        <xdr:cNvPr id="414" name="直線コネクタ 413">
          <a:extLst>
            <a:ext uri="{FF2B5EF4-FFF2-40B4-BE49-F238E27FC236}">
              <a16:creationId xmlns:a16="http://schemas.microsoft.com/office/drawing/2014/main" id="{13BCAF79-B255-4C61-BD19-7F32A82396AB}"/>
            </a:ext>
          </a:extLst>
        </xdr:cNvPr>
        <xdr:cNvCxnSpPr/>
      </xdr:nvCxnSpPr>
      <xdr:spPr>
        <a:xfrm>
          <a:off x="1828800" y="16752188"/>
          <a:ext cx="790575" cy="439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102</xdr:row>
      <xdr:rowOff>103124</xdr:rowOff>
    </xdr:from>
    <xdr:to>
      <xdr:col>6</xdr:col>
      <xdr:colOff>38100</xdr:colOff>
      <xdr:row>103</xdr:row>
      <xdr:rowOff>33274</xdr:rowOff>
    </xdr:to>
    <xdr:sp macro="" textlink="">
      <xdr:nvSpPr>
        <xdr:cNvPr id="415" name="楕円 414">
          <a:extLst>
            <a:ext uri="{FF2B5EF4-FFF2-40B4-BE49-F238E27FC236}">
              <a16:creationId xmlns:a16="http://schemas.microsoft.com/office/drawing/2014/main" id="{E7CF6054-14BB-4AC0-B38E-0404C2A20104}"/>
            </a:ext>
          </a:extLst>
        </xdr:cNvPr>
        <xdr:cNvSpPr/>
      </xdr:nvSpPr>
      <xdr:spPr>
        <a:xfrm>
          <a:off x="981075" y="16622649"/>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102</xdr:row>
      <xdr:rowOff>153924</xdr:rowOff>
    </xdr:from>
    <xdr:to>
      <xdr:col>10</xdr:col>
      <xdr:colOff>114300</xdr:colOff>
      <xdr:row>103</xdr:row>
      <xdr:rowOff>73913</xdr:rowOff>
    </xdr:to>
    <xdr:cxnSp macro="">
      <xdr:nvCxnSpPr>
        <xdr:cNvPr id="416" name="直線コネクタ 415">
          <a:extLst>
            <a:ext uri="{FF2B5EF4-FFF2-40B4-BE49-F238E27FC236}">
              <a16:creationId xmlns:a16="http://schemas.microsoft.com/office/drawing/2014/main" id="{24E01BCB-B07E-4982-8502-4492777E9791}"/>
            </a:ext>
          </a:extLst>
        </xdr:cNvPr>
        <xdr:cNvCxnSpPr/>
      </xdr:nvCxnSpPr>
      <xdr:spPr>
        <a:xfrm>
          <a:off x="1028700" y="16670274"/>
          <a:ext cx="800100" cy="81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101</xdr:row>
      <xdr:rowOff>58945</xdr:rowOff>
    </xdr:from>
    <xdr:ext cx="405111" cy="259045"/>
    <xdr:sp macro="" textlink="">
      <xdr:nvSpPr>
        <xdr:cNvPr id="417" name="n_1aveValue【保健所】&#10;有形固定資産減価償却率">
          <a:extLst>
            <a:ext uri="{FF2B5EF4-FFF2-40B4-BE49-F238E27FC236}">
              <a16:creationId xmlns:a16="http://schemas.microsoft.com/office/drawing/2014/main" id="{5B0167AA-7DC3-4A2A-84D3-8C6DE9A788E7}"/>
            </a:ext>
          </a:extLst>
        </xdr:cNvPr>
        <xdr:cNvSpPr txBox="1"/>
      </xdr:nvSpPr>
      <xdr:spPr>
        <a:xfrm>
          <a:off x="3239144" y="164133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100</xdr:row>
      <xdr:rowOff>152671</xdr:rowOff>
    </xdr:from>
    <xdr:ext cx="405111" cy="259045"/>
    <xdr:sp macro="" textlink="">
      <xdr:nvSpPr>
        <xdr:cNvPr id="418" name="n_2aveValue【保健所】&#10;有形固定資産減価償却率">
          <a:extLst>
            <a:ext uri="{FF2B5EF4-FFF2-40B4-BE49-F238E27FC236}">
              <a16:creationId xmlns:a16="http://schemas.microsoft.com/office/drawing/2014/main" id="{A2A4B379-07C8-41F4-9C02-79C212E57778}"/>
            </a:ext>
          </a:extLst>
        </xdr:cNvPr>
        <xdr:cNvSpPr txBox="1"/>
      </xdr:nvSpPr>
      <xdr:spPr>
        <a:xfrm>
          <a:off x="2439044" y="163451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100</xdr:row>
      <xdr:rowOff>6366</xdr:rowOff>
    </xdr:from>
    <xdr:ext cx="405111" cy="259045"/>
    <xdr:sp macro="" textlink="">
      <xdr:nvSpPr>
        <xdr:cNvPr id="419" name="n_3aveValue【保健所】&#10;有形固定資産減価償却率">
          <a:extLst>
            <a:ext uri="{FF2B5EF4-FFF2-40B4-BE49-F238E27FC236}">
              <a16:creationId xmlns:a16="http://schemas.microsoft.com/office/drawing/2014/main" id="{ECE5CB25-403C-49AC-A27E-73775BAD4E83}"/>
            </a:ext>
          </a:extLst>
        </xdr:cNvPr>
        <xdr:cNvSpPr txBox="1"/>
      </xdr:nvSpPr>
      <xdr:spPr>
        <a:xfrm>
          <a:off x="1648469" y="162020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99</xdr:row>
      <xdr:rowOff>90949</xdr:rowOff>
    </xdr:from>
    <xdr:ext cx="405111" cy="259045"/>
    <xdr:sp macro="" textlink="">
      <xdr:nvSpPr>
        <xdr:cNvPr id="420" name="n_4aveValue【保健所】&#10;有形固定資産減価償却率">
          <a:extLst>
            <a:ext uri="{FF2B5EF4-FFF2-40B4-BE49-F238E27FC236}">
              <a16:creationId xmlns:a16="http://schemas.microsoft.com/office/drawing/2014/main" id="{3D355ED8-7D39-4F14-B491-4D1EE2DEA32B}"/>
            </a:ext>
          </a:extLst>
        </xdr:cNvPr>
        <xdr:cNvSpPr txBox="1"/>
      </xdr:nvSpPr>
      <xdr:spPr>
        <a:xfrm>
          <a:off x="848369" y="161183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106</xdr:row>
      <xdr:rowOff>131842</xdr:rowOff>
    </xdr:from>
    <xdr:ext cx="405111" cy="259045"/>
    <xdr:sp macro="" textlink="">
      <xdr:nvSpPr>
        <xdr:cNvPr id="421" name="n_1mainValue【保健所】&#10;有形固定資産減価償却率">
          <a:extLst>
            <a:ext uri="{FF2B5EF4-FFF2-40B4-BE49-F238E27FC236}">
              <a16:creationId xmlns:a16="http://schemas.microsoft.com/office/drawing/2014/main" id="{116DCBDB-165B-4775-8CA0-52C740AC24FD}"/>
            </a:ext>
          </a:extLst>
        </xdr:cNvPr>
        <xdr:cNvSpPr txBox="1"/>
      </xdr:nvSpPr>
      <xdr:spPr>
        <a:xfrm>
          <a:off x="3239144" y="172958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72407</xdr:rowOff>
    </xdr:from>
    <xdr:ext cx="405111" cy="259045"/>
    <xdr:sp macro="" textlink="">
      <xdr:nvSpPr>
        <xdr:cNvPr id="422" name="n_2mainValue【保健所】&#10;有形固定資産減価償却率">
          <a:extLst>
            <a:ext uri="{FF2B5EF4-FFF2-40B4-BE49-F238E27FC236}">
              <a16:creationId xmlns:a16="http://schemas.microsoft.com/office/drawing/2014/main" id="{2E1C9DE0-C65B-48B2-B6B0-52D9024B6A3D}"/>
            </a:ext>
          </a:extLst>
        </xdr:cNvPr>
        <xdr:cNvSpPr txBox="1"/>
      </xdr:nvSpPr>
      <xdr:spPr>
        <a:xfrm>
          <a:off x="2439044" y="172332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115840</xdr:rowOff>
    </xdr:from>
    <xdr:ext cx="405111" cy="259045"/>
    <xdr:sp macro="" textlink="">
      <xdr:nvSpPr>
        <xdr:cNvPr id="423" name="n_3mainValue【保健所】&#10;有形固定資産減価償却率">
          <a:extLst>
            <a:ext uri="{FF2B5EF4-FFF2-40B4-BE49-F238E27FC236}">
              <a16:creationId xmlns:a16="http://schemas.microsoft.com/office/drawing/2014/main" id="{D1E5F996-0389-41F1-BAE3-5499DF656794}"/>
            </a:ext>
          </a:extLst>
        </xdr:cNvPr>
        <xdr:cNvSpPr txBox="1"/>
      </xdr:nvSpPr>
      <xdr:spPr>
        <a:xfrm>
          <a:off x="1648469" y="167941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24401</xdr:rowOff>
    </xdr:from>
    <xdr:ext cx="405111" cy="259045"/>
    <xdr:sp macro="" textlink="">
      <xdr:nvSpPr>
        <xdr:cNvPr id="424" name="n_4mainValue【保健所】&#10;有形固定資産減価償却率">
          <a:extLst>
            <a:ext uri="{FF2B5EF4-FFF2-40B4-BE49-F238E27FC236}">
              <a16:creationId xmlns:a16="http://schemas.microsoft.com/office/drawing/2014/main" id="{81084D2F-FD28-49E5-A293-D5E419D3F0C9}"/>
            </a:ext>
          </a:extLst>
        </xdr:cNvPr>
        <xdr:cNvSpPr txBox="1"/>
      </xdr:nvSpPr>
      <xdr:spPr>
        <a:xfrm>
          <a:off x="848369" y="167058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5" name="正方形/長方形 424">
          <a:extLst>
            <a:ext uri="{FF2B5EF4-FFF2-40B4-BE49-F238E27FC236}">
              <a16:creationId xmlns:a16="http://schemas.microsoft.com/office/drawing/2014/main" id="{3A57AB8F-0D76-4FE5-9B99-26FDB8B362E4}"/>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6" name="正方形/長方形 425">
          <a:extLst>
            <a:ext uri="{FF2B5EF4-FFF2-40B4-BE49-F238E27FC236}">
              <a16:creationId xmlns:a16="http://schemas.microsoft.com/office/drawing/2014/main" id="{9EA627CF-2FA5-4599-9603-AC26771DF73D}"/>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7" name="正方形/長方形 426">
          <a:extLst>
            <a:ext uri="{FF2B5EF4-FFF2-40B4-BE49-F238E27FC236}">
              <a16:creationId xmlns:a16="http://schemas.microsoft.com/office/drawing/2014/main" id="{0BD08BAD-5F0B-425B-B1BB-0D2DD41C2599}"/>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8" name="正方形/長方形 427">
          <a:extLst>
            <a:ext uri="{FF2B5EF4-FFF2-40B4-BE49-F238E27FC236}">
              <a16:creationId xmlns:a16="http://schemas.microsoft.com/office/drawing/2014/main" id="{8F9C9C0A-4FD8-4ABC-A833-5B966B1D207C}"/>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9" name="正方形/長方形 428">
          <a:extLst>
            <a:ext uri="{FF2B5EF4-FFF2-40B4-BE49-F238E27FC236}">
              <a16:creationId xmlns:a16="http://schemas.microsoft.com/office/drawing/2014/main" id="{7BA053CC-7221-4B77-8AFC-129AA5732096}"/>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0" name="正方形/長方形 429">
          <a:extLst>
            <a:ext uri="{FF2B5EF4-FFF2-40B4-BE49-F238E27FC236}">
              <a16:creationId xmlns:a16="http://schemas.microsoft.com/office/drawing/2014/main" id="{02086240-1A01-4F64-9962-ADDA9F670F63}"/>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1" name="テキスト ボックス 430">
          <a:extLst>
            <a:ext uri="{FF2B5EF4-FFF2-40B4-BE49-F238E27FC236}">
              <a16:creationId xmlns:a16="http://schemas.microsoft.com/office/drawing/2014/main" id="{CE266324-B454-4C68-8541-DFA9FF9CF281}"/>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2" name="直線コネクタ 431">
          <a:extLst>
            <a:ext uri="{FF2B5EF4-FFF2-40B4-BE49-F238E27FC236}">
              <a16:creationId xmlns:a16="http://schemas.microsoft.com/office/drawing/2014/main" id="{0BCA14DC-5426-4A8F-8AE9-2AF1C551571A}"/>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110</xdr:row>
      <xdr:rowOff>48277</xdr:rowOff>
    </xdr:from>
    <xdr:ext cx="467179" cy="259045"/>
    <xdr:sp macro="" textlink="">
      <xdr:nvSpPr>
        <xdr:cNvPr id="433" name="テキスト ボックス 432">
          <a:extLst>
            <a:ext uri="{FF2B5EF4-FFF2-40B4-BE49-F238E27FC236}">
              <a16:creationId xmlns:a16="http://schemas.microsoft.com/office/drawing/2014/main" id="{0FC52FEE-0A30-4775-8C1C-22EFB22F5B76}"/>
            </a:ext>
          </a:extLst>
        </xdr:cNvPr>
        <xdr:cNvSpPr txBox="1"/>
      </xdr:nvSpPr>
      <xdr:spPr>
        <a:xfrm>
          <a:off x="5527221"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108</xdr:row>
      <xdr:rowOff>152400</xdr:rowOff>
    </xdr:from>
    <xdr:to>
      <xdr:col>59</xdr:col>
      <xdr:colOff>50800</xdr:colOff>
      <xdr:row>108</xdr:row>
      <xdr:rowOff>152400</xdr:rowOff>
    </xdr:to>
    <xdr:cxnSp macro="">
      <xdr:nvCxnSpPr>
        <xdr:cNvPr id="434" name="直線コネクタ 433">
          <a:extLst>
            <a:ext uri="{FF2B5EF4-FFF2-40B4-BE49-F238E27FC236}">
              <a16:creationId xmlns:a16="http://schemas.microsoft.com/office/drawing/2014/main" id="{DA3A4E26-5B44-4B6E-B50C-CFD9F4F9577B}"/>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5" name="テキスト ボックス 434">
          <a:extLst>
            <a:ext uri="{FF2B5EF4-FFF2-40B4-BE49-F238E27FC236}">
              <a16:creationId xmlns:a16="http://schemas.microsoft.com/office/drawing/2014/main" id="{0211CD73-5A82-4EE5-A323-1C753F661C6B}"/>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6" name="直線コネクタ 435">
          <a:extLst>
            <a:ext uri="{FF2B5EF4-FFF2-40B4-BE49-F238E27FC236}">
              <a16:creationId xmlns:a16="http://schemas.microsoft.com/office/drawing/2014/main" id="{798DC8A4-0EA8-4B70-B4BC-631ECC59A267}"/>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7" name="テキスト ボックス 436">
          <a:extLst>
            <a:ext uri="{FF2B5EF4-FFF2-40B4-BE49-F238E27FC236}">
              <a16:creationId xmlns:a16="http://schemas.microsoft.com/office/drawing/2014/main" id="{9D27EACF-7F80-4097-91EC-E85465E3155E}"/>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8" name="直線コネクタ 437">
          <a:extLst>
            <a:ext uri="{FF2B5EF4-FFF2-40B4-BE49-F238E27FC236}">
              <a16:creationId xmlns:a16="http://schemas.microsoft.com/office/drawing/2014/main" id="{BC1B42C9-5757-4E55-B51A-0B05CD27B8B7}"/>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9" name="テキスト ボックス 438">
          <a:extLst>
            <a:ext uri="{FF2B5EF4-FFF2-40B4-BE49-F238E27FC236}">
              <a16:creationId xmlns:a16="http://schemas.microsoft.com/office/drawing/2014/main" id="{B9900D89-1DA9-478F-8264-4547A1E36B11}"/>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40" name="直線コネクタ 439">
          <a:extLst>
            <a:ext uri="{FF2B5EF4-FFF2-40B4-BE49-F238E27FC236}">
              <a16:creationId xmlns:a16="http://schemas.microsoft.com/office/drawing/2014/main" id="{17D41282-99D2-4993-BAA3-23291EFE8B80}"/>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41" name="テキスト ボックス 440">
          <a:extLst>
            <a:ext uri="{FF2B5EF4-FFF2-40B4-BE49-F238E27FC236}">
              <a16:creationId xmlns:a16="http://schemas.microsoft.com/office/drawing/2014/main" id="{28E411C6-039A-4A38-8773-4A430933A50E}"/>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2" name="直線コネクタ 441">
          <a:extLst>
            <a:ext uri="{FF2B5EF4-FFF2-40B4-BE49-F238E27FC236}">
              <a16:creationId xmlns:a16="http://schemas.microsoft.com/office/drawing/2014/main" id="{306CB251-369F-45BC-947A-82FCF0437013}"/>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3" name="テキスト ボックス 442">
          <a:extLst>
            <a:ext uri="{FF2B5EF4-FFF2-40B4-BE49-F238E27FC236}">
              <a16:creationId xmlns:a16="http://schemas.microsoft.com/office/drawing/2014/main" id="{8584E744-AB5C-4F5D-B3AA-ED6BF9B7757D}"/>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4" name="直線コネクタ 443">
          <a:extLst>
            <a:ext uri="{FF2B5EF4-FFF2-40B4-BE49-F238E27FC236}">
              <a16:creationId xmlns:a16="http://schemas.microsoft.com/office/drawing/2014/main" id="{A2D424BB-FB9D-412A-B642-4EC172CDA1C7}"/>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5" name="テキスト ボックス 444">
          <a:extLst>
            <a:ext uri="{FF2B5EF4-FFF2-40B4-BE49-F238E27FC236}">
              <a16:creationId xmlns:a16="http://schemas.microsoft.com/office/drawing/2014/main" id="{53DD56B5-4424-464C-AEF2-A90712B18168}"/>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6" name="【保健所】&#10;一人当たり面積グラフ枠">
          <a:extLst>
            <a:ext uri="{FF2B5EF4-FFF2-40B4-BE49-F238E27FC236}">
              <a16:creationId xmlns:a16="http://schemas.microsoft.com/office/drawing/2014/main" id="{9BE3BAE5-9153-4CE9-8E34-DC19BDC6F496}"/>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104</xdr:row>
      <xdr:rowOff>76200</xdr:rowOff>
    </xdr:from>
    <xdr:to>
      <xdr:col>54</xdr:col>
      <xdr:colOff>189865</xdr:colOff>
      <xdr:row>106</xdr:row>
      <xdr:rowOff>114300</xdr:rowOff>
    </xdr:to>
    <xdr:cxnSp macro="">
      <xdr:nvCxnSpPr>
        <xdr:cNvPr id="447" name="直線コネクタ 446">
          <a:extLst>
            <a:ext uri="{FF2B5EF4-FFF2-40B4-BE49-F238E27FC236}">
              <a16:creationId xmlns:a16="http://schemas.microsoft.com/office/drawing/2014/main" id="{6A92CF1B-5E92-4E9F-BEC7-C003163C50AA}"/>
            </a:ext>
          </a:extLst>
        </xdr:cNvPr>
        <xdr:cNvCxnSpPr/>
      </xdr:nvCxnSpPr>
      <xdr:spPr>
        <a:xfrm flipV="1">
          <a:off x="9427845" y="16916400"/>
          <a:ext cx="1270" cy="361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106</xdr:row>
      <xdr:rowOff>118127</xdr:rowOff>
    </xdr:from>
    <xdr:ext cx="469744" cy="259045"/>
    <xdr:sp macro="" textlink="">
      <xdr:nvSpPr>
        <xdr:cNvPr id="448" name="【保健所】&#10;一人当たり面積最小値テキスト">
          <a:extLst>
            <a:ext uri="{FF2B5EF4-FFF2-40B4-BE49-F238E27FC236}">
              <a16:creationId xmlns:a16="http://schemas.microsoft.com/office/drawing/2014/main" id="{DC83DA2A-BCE1-4EB0-800E-6250FA6C36FD}"/>
            </a:ext>
          </a:extLst>
        </xdr:cNvPr>
        <xdr:cNvSpPr txBox="1"/>
      </xdr:nvSpPr>
      <xdr:spPr>
        <a:xfrm>
          <a:off x="9477375" y="1728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106</xdr:row>
      <xdr:rowOff>114300</xdr:rowOff>
    </xdr:from>
    <xdr:to>
      <xdr:col>55</xdr:col>
      <xdr:colOff>88900</xdr:colOff>
      <xdr:row>106</xdr:row>
      <xdr:rowOff>114300</xdr:rowOff>
    </xdr:to>
    <xdr:cxnSp macro="">
      <xdr:nvCxnSpPr>
        <xdr:cNvPr id="449" name="直線コネクタ 448">
          <a:extLst>
            <a:ext uri="{FF2B5EF4-FFF2-40B4-BE49-F238E27FC236}">
              <a16:creationId xmlns:a16="http://schemas.microsoft.com/office/drawing/2014/main" id="{271051C7-1B88-4C83-8A4C-99A2596C023E}"/>
            </a:ext>
          </a:extLst>
        </xdr:cNvPr>
        <xdr:cNvCxnSpPr/>
      </xdr:nvCxnSpPr>
      <xdr:spPr>
        <a:xfrm>
          <a:off x="9363075" y="172783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103</xdr:row>
      <xdr:rowOff>22877</xdr:rowOff>
    </xdr:from>
    <xdr:ext cx="469744" cy="259045"/>
    <xdr:sp macro="" textlink="">
      <xdr:nvSpPr>
        <xdr:cNvPr id="450" name="【保健所】&#10;一人当たり面積最大値テキスト">
          <a:extLst>
            <a:ext uri="{FF2B5EF4-FFF2-40B4-BE49-F238E27FC236}">
              <a16:creationId xmlns:a16="http://schemas.microsoft.com/office/drawing/2014/main" id="{89340601-CD7F-438E-AA26-A776912C74BD}"/>
            </a:ext>
          </a:extLst>
        </xdr:cNvPr>
        <xdr:cNvSpPr txBox="1"/>
      </xdr:nvSpPr>
      <xdr:spPr>
        <a:xfrm>
          <a:off x="9477375" y="16704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104</xdr:row>
      <xdr:rowOff>76200</xdr:rowOff>
    </xdr:from>
    <xdr:to>
      <xdr:col>55</xdr:col>
      <xdr:colOff>88900</xdr:colOff>
      <xdr:row>104</xdr:row>
      <xdr:rowOff>76200</xdr:rowOff>
    </xdr:to>
    <xdr:cxnSp macro="">
      <xdr:nvCxnSpPr>
        <xdr:cNvPr id="451" name="直線コネクタ 450">
          <a:extLst>
            <a:ext uri="{FF2B5EF4-FFF2-40B4-BE49-F238E27FC236}">
              <a16:creationId xmlns:a16="http://schemas.microsoft.com/office/drawing/2014/main" id="{C2FF5660-208E-4032-9DC9-A206CFD8361E}"/>
            </a:ext>
          </a:extLst>
        </xdr:cNvPr>
        <xdr:cNvCxnSpPr/>
      </xdr:nvCxnSpPr>
      <xdr:spPr>
        <a:xfrm>
          <a:off x="9363075" y="169164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104</xdr:row>
      <xdr:rowOff>67327</xdr:rowOff>
    </xdr:from>
    <xdr:ext cx="469744" cy="259045"/>
    <xdr:sp macro="" textlink="">
      <xdr:nvSpPr>
        <xdr:cNvPr id="452" name="【保健所】&#10;一人当たり面積平均値テキスト">
          <a:extLst>
            <a:ext uri="{FF2B5EF4-FFF2-40B4-BE49-F238E27FC236}">
              <a16:creationId xmlns:a16="http://schemas.microsoft.com/office/drawing/2014/main" id="{784CD745-AD67-4712-8A02-35676A6FB194}"/>
            </a:ext>
          </a:extLst>
        </xdr:cNvPr>
        <xdr:cNvSpPr txBox="1"/>
      </xdr:nvSpPr>
      <xdr:spPr>
        <a:xfrm>
          <a:off x="9477375" y="169043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44450</xdr:rowOff>
    </xdr:from>
    <xdr:to>
      <xdr:col>55</xdr:col>
      <xdr:colOff>50800</xdr:colOff>
      <xdr:row>105</xdr:row>
      <xdr:rowOff>146050</xdr:rowOff>
    </xdr:to>
    <xdr:sp macro="" textlink="">
      <xdr:nvSpPr>
        <xdr:cNvPr id="453" name="フローチャート: 判断 452">
          <a:extLst>
            <a:ext uri="{FF2B5EF4-FFF2-40B4-BE49-F238E27FC236}">
              <a16:creationId xmlns:a16="http://schemas.microsoft.com/office/drawing/2014/main" id="{378E4B06-85EF-406B-A380-95DF04A5657E}"/>
            </a:ext>
          </a:extLst>
        </xdr:cNvPr>
        <xdr:cNvSpPr/>
      </xdr:nvSpPr>
      <xdr:spPr>
        <a:xfrm>
          <a:off x="9401175" y="17049750"/>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44450</xdr:rowOff>
    </xdr:from>
    <xdr:to>
      <xdr:col>50</xdr:col>
      <xdr:colOff>165100</xdr:colOff>
      <xdr:row>105</xdr:row>
      <xdr:rowOff>146050</xdr:rowOff>
    </xdr:to>
    <xdr:sp macro="" textlink="">
      <xdr:nvSpPr>
        <xdr:cNvPr id="454" name="フローチャート: 判断 453">
          <a:extLst>
            <a:ext uri="{FF2B5EF4-FFF2-40B4-BE49-F238E27FC236}">
              <a16:creationId xmlns:a16="http://schemas.microsoft.com/office/drawing/2014/main" id="{5EC10B90-8DB9-481B-B18A-E90891010266}"/>
            </a:ext>
          </a:extLst>
        </xdr:cNvPr>
        <xdr:cNvSpPr/>
      </xdr:nvSpPr>
      <xdr:spPr>
        <a:xfrm>
          <a:off x="8639175" y="17049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44450</xdr:rowOff>
    </xdr:from>
    <xdr:to>
      <xdr:col>46</xdr:col>
      <xdr:colOff>38100</xdr:colOff>
      <xdr:row>105</xdr:row>
      <xdr:rowOff>146050</xdr:rowOff>
    </xdr:to>
    <xdr:sp macro="" textlink="">
      <xdr:nvSpPr>
        <xdr:cNvPr id="455" name="フローチャート: 判断 454">
          <a:extLst>
            <a:ext uri="{FF2B5EF4-FFF2-40B4-BE49-F238E27FC236}">
              <a16:creationId xmlns:a16="http://schemas.microsoft.com/office/drawing/2014/main" id="{12565CE5-1F26-4F74-B066-D1DA9A15D6B1}"/>
            </a:ext>
          </a:extLst>
        </xdr:cNvPr>
        <xdr:cNvSpPr/>
      </xdr:nvSpPr>
      <xdr:spPr>
        <a:xfrm>
          <a:off x="7839075" y="170497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101</xdr:row>
      <xdr:rowOff>158750</xdr:rowOff>
    </xdr:from>
    <xdr:to>
      <xdr:col>41</xdr:col>
      <xdr:colOff>101600</xdr:colOff>
      <xdr:row>102</xdr:row>
      <xdr:rowOff>88900</xdr:rowOff>
    </xdr:to>
    <xdr:sp macro="" textlink="">
      <xdr:nvSpPr>
        <xdr:cNvPr id="456" name="フローチャート: 判断 455">
          <a:extLst>
            <a:ext uri="{FF2B5EF4-FFF2-40B4-BE49-F238E27FC236}">
              <a16:creationId xmlns:a16="http://schemas.microsoft.com/office/drawing/2014/main" id="{FD24B8F6-91EF-450F-A65F-39E71BC09631}"/>
            </a:ext>
          </a:extLst>
        </xdr:cNvPr>
        <xdr:cNvSpPr/>
      </xdr:nvSpPr>
      <xdr:spPr>
        <a:xfrm>
          <a:off x="7029450" y="165163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107</xdr:row>
      <xdr:rowOff>82550</xdr:rowOff>
    </xdr:from>
    <xdr:to>
      <xdr:col>36</xdr:col>
      <xdr:colOff>165100</xdr:colOff>
      <xdr:row>108</xdr:row>
      <xdr:rowOff>12700</xdr:rowOff>
    </xdr:to>
    <xdr:sp macro="" textlink="">
      <xdr:nvSpPr>
        <xdr:cNvPr id="457" name="フローチャート: 判断 456">
          <a:extLst>
            <a:ext uri="{FF2B5EF4-FFF2-40B4-BE49-F238E27FC236}">
              <a16:creationId xmlns:a16="http://schemas.microsoft.com/office/drawing/2014/main" id="{75F9FA2E-8574-4161-BB8C-CA7F03DC7AF7}"/>
            </a:ext>
          </a:extLst>
        </xdr:cNvPr>
        <xdr:cNvSpPr/>
      </xdr:nvSpPr>
      <xdr:spPr>
        <a:xfrm>
          <a:off x="6238875" y="174117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019224E8-5408-4037-ADB5-626867FADDB1}"/>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D1B10577-AE82-4B82-93B8-38E8758E476D}"/>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F6E5E30E-7EA9-4CF6-B0A6-9E4CC29182B1}"/>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9C6FE908-07AE-4F8B-AE8D-DD68202BA354}"/>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2" name="テキスト ボックス 461">
          <a:extLst>
            <a:ext uri="{FF2B5EF4-FFF2-40B4-BE49-F238E27FC236}">
              <a16:creationId xmlns:a16="http://schemas.microsoft.com/office/drawing/2014/main" id="{E64D807B-17D8-44E7-AAD4-1252E7CA993D}"/>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63500</xdr:rowOff>
    </xdr:from>
    <xdr:to>
      <xdr:col>55</xdr:col>
      <xdr:colOff>50800</xdr:colOff>
      <xdr:row>106</xdr:row>
      <xdr:rowOff>165100</xdr:rowOff>
    </xdr:to>
    <xdr:sp macro="" textlink="">
      <xdr:nvSpPr>
        <xdr:cNvPr id="463" name="楕円 462">
          <a:extLst>
            <a:ext uri="{FF2B5EF4-FFF2-40B4-BE49-F238E27FC236}">
              <a16:creationId xmlns:a16="http://schemas.microsoft.com/office/drawing/2014/main" id="{F15B156E-8D40-43C1-BBBF-D89104F624E0}"/>
            </a:ext>
          </a:extLst>
        </xdr:cNvPr>
        <xdr:cNvSpPr/>
      </xdr:nvSpPr>
      <xdr:spPr>
        <a:xfrm>
          <a:off x="9401175" y="172307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105</xdr:row>
      <xdr:rowOff>149877</xdr:rowOff>
    </xdr:from>
    <xdr:ext cx="469744" cy="259045"/>
    <xdr:sp macro="" textlink="">
      <xdr:nvSpPr>
        <xdr:cNvPr id="464" name="【保健所】&#10;一人当たり面積該当値テキスト">
          <a:extLst>
            <a:ext uri="{FF2B5EF4-FFF2-40B4-BE49-F238E27FC236}">
              <a16:creationId xmlns:a16="http://schemas.microsoft.com/office/drawing/2014/main" id="{1256207D-202A-4ED1-9823-0BBF12DE0D66}"/>
            </a:ext>
          </a:extLst>
        </xdr:cNvPr>
        <xdr:cNvSpPr txBox="1"/>
      </xdr:nvSpPr>
      <xdr:spPr>
        <a:xfrm>
          <a:off x="9477375" y="17152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63500</xdr:rowOff>
    </xdr:from>
    <xdr:to>
      <xdr:col>50</xdr:col>
      <xdr:colOff>165100</xdr:colOff>
      <xdr:row>106</xdr:row>
      <xdr:rowOff>165100</xdr:rowOff>
    </xdr:to>
    <xdr:sp macro="" textlink="">
      <xdr:nvSpPr>
        <xdr:cNvPr id="465" name="楕円 464">
          <a:extLst>
            <a:ext uri="{FF2B5EF4-FFF2-40B4-BE49-F238E27FC236}">
              <a16:creationId xmlns:a16="http://schemas.microsoft.com/office/drawing/2014/main" id="{6521B0BA-4053-4EDE-969B-5D0B54ADE32E}"/>
            </a:ext>
          </a:extLst>
        </xdr:cNvPr>
        <xdr:cNvSpPr/>
      </xdr:nvSpPr>
      <xdr:spPr>
        <a:xfrm>
          <a:off x="8639175" y="172307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106</xdr:row>
      <xdr:rowOff>114300</xdr:rowOff>
    </xdr:from>
    <xdr:to>
      <xdr:col>55</xdr:col>
      <xdr:colOff>0</xdr:colOff>
      <xdr:row>106</xdr:row>
      <xdr:rowOff>114300</xdr:rowOff>
    </xdr:to>
    <xdr:cxnSp macro="">
      <xdr:nvCxnSpPr>
        <xdr:cNvPr id="466" name="直線コネクタ 465">
          <a:extLst>
            <a:ext uri="{FF2B5EF4-FFF2-40B4-BE49-F238E27FC236}">
              <a16:creationId xmlns:a16="http://schemas.microsoft.com/office/drawing/2014/main" id="{B02A943A-685E-46F9-9036-4E347C505053}"/>
            </a:ext>
          </a:extLst>
        </xdr:cNvPr>
        <xdr:cNvCxnSpPr/>
      </xdr:nvCxnSpPr>
      <xdr:spPr>
        <a:xfrm>
          <a:off x="8686800" y="17278350"/>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63500</xdr:rowOff>
    </xdr:from>
    <xdr:to>
      <xdr:col>46</xdr:col>
      <xdr:colOff>38100</xdr:colOff>
      <xdr:row>106</xdr:row>
      <xdr:rowOff>165100</xdr:rowOff>
    </xdr:to>
    <xdr:sp macro="" textlink="">
      <xdr:nvSpPr>
        <xdr:cNvPr id="467" name="楕円 466">
          <a:extLst>
            <a:ext uri="{FF2B5EF4-FFF2-40B4-BE49-F238E27FC236}">
              <a16:creationId xmlns:a16="http://schemas.microsoft.com/office/drawing/2014/main" id="{0FD1D036-A657-4E1A-81EB-372E5073457C}"/>
            </a:ext>
          </a:extLst>
        </xdr:cNvPr>
        <xdr:cNvSpPr/>
      </xdr:nvSpPr>
      <xdr:spPr>
        <a:xfrm>
          <a:off x="7839075" y="172307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106</xdr:row>
      <xdr:rowOff>114300</xdr:rowOff>
    </xdr:from>
    <xdr:to>
      <xdr:col>50</xdr:col>
      <xdr:colOff>114300</xdr:colOff>
      <xdr:row>106</xdr:row>
      <xdr:rowOff>114300</xdr:rowOff>
    </xdr:to>
    <xdr:cxnSp macro="">
      <xdr:nvCxnSpPr>
        <xdr:cNvPr id="468" name="直線コネクタ 467">
          <a:extLst>
            <a:ext uri="{FF2B5EF4-FFF2-40B4-BE49-F238E27FC236}">
              <a16:creationId xmlns:a16="http://schemas.microsoft.com/office/drawing/2014/main" id="{F471EE48-333C-4F33-8D36-2CAB5910754C}"/>
            </a:ext>
          </a:extLst>
        </xdr:cNvPr>
        <xdr:cNvCxnSpPr/>
      </xdr:nvCxnSpPr>
      <xdr:spPr>
        <a:xfrm>
          <a:off x="7886700" y="172783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99</xdr:row>
      <xdr:rowOff>120650</xdr:rowOff>
    </xdr:from>
    <xdr:to>
      <xdr:col>41</xdr:col>
      <xdr:colOff>101600</xdr:colOff>
      <xdr:row>100</xdr:row>
      <xdr:rowOff>50800</xdr:rowOff>
    </xdr:to>
    <xdr:sp macro="" textlink="">
      <xdr:nvSpPr>
        <xdr:cNvPr id="469" name="楕円 468">
          <a:extLst>
            <a:ext uri="{FF2B5EF4-FFF2-40B4-BE49-F238E27FC236}">
              <a16:creationId xmlns:a16="http://schemas.microsoft.com/office/drawing/2014/main" id="{B5D73DF2-3315-466F-ABDB-C8DB16554BC3}"/>
            </a:ext>
          </a:extLst>
        </xdr:cNvPr>
        <xdr:cNvSpPr/>
      </xdr:nvSpPr>
      <xdr:spPr>
        <a:xfrm>
          <a:off x="7029450" y="161544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100</xdr:row>
      <xdr:rowOff>0</xdr:rowOff>
    </xdr:from>
    <xdr:to>
      <xdr:col>45</xdr:col>
      <xdr:colOff>177800</xdr:colOff>
      <xdr:row>106</xdr:row>
      <xdr:rowOff>114300</xdr:rowOff>
    </xdr:to>
    <xdr:cxnSp macro="">
      <xdr:nvCxnSpPr>
        <xdr:cNvPr id="470" name="直線コネクタ 469">
          <a:extLst>
            <a:ext uri="{FF2B5EF4-FFF2-40B4-BE49-F238E27FC236}">
              <a16:creationId xmlns:a16="http://schemas.microsoft.com/office/drawing/2014/main" id="{DCD4F765-DBAF-41E2-B9FF-2438AB6B2A77}"/>
            </a:ext>
          </a:extLst>
        </xdr:cNvPr>
        <xdr:cNvCxnSpPr/>
      </xdr:nvCxnSpPr>
      <xdr:spPr>
        <a:xfrm>
          <a:off x="7077075" y="16192500"/>
          <a:ext cx="809625" cy="10858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99</xdr:row>
      <xdr:rowOff>120650</xdr:rowOff>
    </xdr:from>
    <xdr:to>
      <xdr:col>36</xdr:col>
      <xdr:colOff>165100</xdr:colOff>
      <xdr:row>100</xdr:row>
      <xdr:rowOff>50800</xdr:rowOff>
    </xdr:to>
    <xdr:sp macro="" textlink="">
      <xdr:nvSpPr>
        <xdr:cNvPr id="471" name="楕円 470">
          <a:extLst>
            <a:ext uri="{FF2B5EF4-FFF2-40B4-BE49-F238E27FC236}">
              <a16:creationId xmlns:a16="http://schemas.microsoft.com/office/drawing/2014/main" id="{1ADE8822-C671-4E98-95CF-87F580043E80}"/>
            </a:ext>
          </a:extLst>
        </xdr:cNvPr>
        <xdr:cNvSpPr/>
      </xdr:nvSpPr>
      <xdr:spPr>
        <a:xfrm>
          <a:off x="6238875" y="161544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100</xdr:row>
      <xdr:rowOff>0</xdr:rowOff>
    </xdr:from>
    <xdr:to>
      <xdr:col>41</xdr:col>
      <xdr:colOff>50800</xdr:colOff>
      <xdr:row>100</xdr:row>
      <xdr:rowOff>0</xdr:rowOff>
    </xdr:to>
    <xdr:cxnSp macro="">
      <xdr:nvCxnSpPr>
        <xdr:cNvPr id="472" name="直線コネクタ 471">
          <a:extLst>
            <a:ext uri="{FF2B5EF4-FFF2-40B4-BE49-F238E27FC236}">
              <a16:creationId xmlns:a16="http://schemas.microsoft.com/office/drawing/2014/main" id="{1E6140AE-0DB7-4D6B-BF19-9FA0199BA2E6}"/>
            </a:ext>
          </a:extLst>
        </xdr:cNvPr>
        <xdr:cNvCxnSpPr/>
      </xdr:nvCxnSpPr>
      <xdr:spPr>
        <a:xfrm>
          <a:off x="6286500" y="161925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103</xdr:row>
      <xdr:rowOff>162577</xdr:rowOff>
    </xdr:from>
    <xdr:ext cx="469744" cy="259045"/>
    <xdr:sp macro="" textlink="">
      <xdr:nvSpPr>
        <xdr:cNvPr id="473" name="n_1aveValue【保健所】&#10;一人当たり面積">
          <a:extLst>
            <a:ext uri="{FF2B5EF4-FFF2-40B4-BE49-F238E27FC236}">
              <a16:creationId xmlns:a16="http://schemas.microsoft.com/office/drawing/2014/main" id="{FFB74B0F-A082-4257-8822-FC27C61C60B1}"/>
            </a:ext>
          </a:extLst>
        </xdr:cNvPr>
        <xdr:cNvSpPr txBox="1"/>
      </xdr:nvSpPr>
      <xdr:spPr>
        <a:xfrm>
          <a:off x="8458277"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103</xdr:row>
      <xdr:rowOff>162577</xdr:rowOff>
    </xdr:from>
    <xdr:ext cx="469744" cy="259045"/>
    <xdr:sp macro="" textlink="">
      <xdr:nvSpPr>
        <xdr:cNvPr id="474" name="n_2aveValue【保健所】&#10;一人当たり面積">
          <a:extLst>
            <a:ext uri="{FF2B5EF4-FFF2-40B4-BE49-F238E27FC236}">
              <a16:creationId xmlns:a16="http://schemas.microsoft.com/office/drawing/2014/main" id="{99AE0483-BDA9-44B1-BE91-60F4877865CD}"/>
            </a:ext>
          </a:extLst>
        </xdr:cNvPr>
        <xdr:cNvSpPr txBox="1"/>
      </xdr:nvSpPr>
      <xdr:spPr>
        <a:xfrm>
          <a:off x="7677227" y="1683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102</xdr:row>
      <xdr:rowOff>80027</xdr:rowOff>
    </xdr:from>
    <xdr:ext cx="469744" cy="259045"/>
    <xdr:sp macro="" textlink="">
      <xdr:nvSpPr>
        <xdr:cNvPr id="475" name="n_3aveValue【保健所】&#10;一人当たり面積">
          <a:extLst>
            <a:ext uri="{FF2B5EF4-FFF2-40B4-BE49-F238E27FC236}">
              <a16:creationId xmlns:a16="http://schemas.microsoft.com/office/drawing/2014/main" id="{9207303A-4A55-4285-BD78-799870CD088F}"/>
            </a:ext>
          </a:extLst>
        </xdr:cNvPr>
        <xdr:cNvSpPr txBox="1"/>
      </xdr:nvSpPr>
      <xdr:spPr>
        <a:xfrm>
          <a:off x="6867602" y="16599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108</xdr:row>
      <xdr:rowOff>3827</xdr:rowOff>
    </xdr:from>
    <xdr:ext cx="469744" cy="259045"/>
    <xdr:sp macro="" textlink="">
      <xdr:nvSpPr>
        <xdr:cNvPr id="476" name="n_4aveValue【保健所】&#10;一人当たり面積">
          <a:extLst>
            <a:ext uri="{FF2B5EF4-FFF2-40B4-BE49-F238E27FC236}">
              <a16:creationId xmlns:a16="http://schemas.microsoft.com/office/drawing/2014/main" id="{BD5DE771-7566-4907-B6C3-77596E426478}"/>
            </a:ext>
          </a:extLst>
        </xdr:cNvPr>
        <xdr:cNvSpPr txBox="1"/>
      </xdr:nvSpPr>
      <xdr:spPr>
        <a:xfrm>
          <a:off x="6067502" y="1749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106</xdr:row>
      <xdr:rowOff>156227</xdr:rowOff>
    </xdr:from>
    <xdr:ext cx="469744" cy="259045"/>
    <xdr:sp macro="" textlink="">
      <xdr:nvSpPr>
        <xdr:cNvPr id="477" name="n_1mainValue【保健所】&#10;一人当たり面積">
          <a:extLst>
            <a:ext uri="{FF2B5EF4-FFF2-40B4-BE49-F238E27FC236}">
              <a16:creationId xmlns:a16="http://schemas.microsoft.com/office/drawing/2014/main" id="{BF6DDCEE-62B3-4129-AD13-2E4EB9599916}"/>
            </a:ext>
          </a:extLst>
        </xdr:cNvPr>
        <xdr:cNvSpPr txBox="1"/>
      </xdr:nvSpPr>
      <xdr:spPr>
        <a:xfrm>
          <a:off x="8458277"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156227</xdr:rowOff>
    </xdr:from>
    <xdr:ext cx="469744" cy="259045"/>
    <xdr:sp macro="" textlink="">
      <xdr:nvSpPr>
        <xdr:cNvPr id="478" name="n_2mainValue【保健所】&#10;一人当たり面積">
          <a:extLst>
            <a:ext uri="{FF2B5EF4-FFF2-40B4-BE49-F238E27FC236}">
              <a16:creationId xmlns:a16="http://schemas.microsoft.com/office/drawing/2014/main" id="{03A4959E-832F-4799-9F77-5D8F92A47A62}"/>
            </a:ext>
          </a:extLst>
        </xdr:cNvPr>
        <xdr:cNvSpPr txBox="1"/>
      </xdr:nvSpPr>
      <xdr:spPr>
        <a:xfrm>
          <a:off x="7677227" y="17323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98</xdr:row>
      <xdr:rowOff>67327</xdr:rowOff>
    </xdr:from>
    <xdr:ext cx="469744" cy="259045"/>
    <xdr:sp macro="" textlink="">
      <xdr:nvSpPr>
        <xdr:cNvPr id="479" name="n_3mainValue【保健所】&#10;一人当たり面積">
          <a:extLst>
            <a:ext uri="{FF2B5EF4-FFF2-40B4-BE49-F238E27FC236}">
              <a16:creationId xmlns:a16="http://schemas.microsoft.com/office/drawing/2014/main" id="{8A7EB782-7062-453B-B2A9-D2BFE100F4F3}"/>
            </a:ext>
          </a:extLst>
        </xdr:cNvPr>
        <xdr:cNvSpPr txBox="1"/>
      </xdr:nvSpPr>
      <xdr:spPr>
        <a:xfrm>
          <a:off x="6867602" y="15932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98</xdr:row>
      <xdr:rowOff>67327</xdr:rowOff>
    </xdr:from>
    <xdr:ext cx="469744" cy="259045"/>
    <xdr:sp macro="" textlink="">
      <xdr:nvSpPr>
        <xdr:cNvPr id="480" name="n_4mainValue【保健所】&#10;一人当たり面積">
          <a:extLst>
            <a:ext uri="{FF2B5EF4-FFF2-40B4-BE49-F238E27FC236}">
              <a16:creationId xmlns:a16="http://schemas.microsoft.com/office/drawing/2014/main" id="{C10E5EF7-E970-4DEB-A307-76238263F974}"/>
            </a:ext>
          </a:extLst>
        </xdr:cNvPr>
        <xdr:cNvSpPr txBox="1"/>
      </xdr:nvSpPr>
      <xdr:spPr>
        <a:xfrm>
          <a:off x="6067502" y="15932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1" name="正方形/長方形 480">
          <a:extLst>
            <a:ext uri="{FF2B5EF4-FFF2-40B4-BE49-F238E27FC236}">
              <a16:creationId xmlns:a16="http://schemas.microsoft.com/office/drawing/2014/main" id="{8E6FED56-5E70-49F5-B893-516C149609C4}"/>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2" name="正方形/長方形 481">
          <a:extLst>
            <a:ext uri="{FF2B5EF4-FFF2-40B4-BE49-F238E27FC236}">
              <a16:creationId xmlns:a16="http://schemas.microsoft.com/office/drawing/2014/main" id="{B9A6D7C9-6359-4406-87D2-F5059A5E6B8F}"/>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3" name="正方形/長方形 482">
          <a:extLst>
            <a:ext uri="{FF2B5EF4-FFF2-40B4-BE49-F238E27FC236}">
              <a16:creationId xmlns:a16="http://schemas.microsoft.com/office/drawing/2014/main" id="{8FB10148-F919-4232-BB61-B569A583D918}"/>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4" name="正方形/長方形 483">
          <a:extLst>
            <a:ext uri="{FF2B5EF4-FFF2-40B4-BE49-F238E27FC236}">
              <a16:creationId xmlns:a16="http://schemas.microsoft.com/office/drawing/2014/main" id="{AD0F7B92-FC7E-4536-AC8D-ED92F1BFFEDF}"/>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5" name="正方形/長方形 484">
          <a:extLst>
            <a:ext uri="{FF2B5EF4-FFF2-40B4-BE49-F238E27FC236}">
              <a16:creationId xmlns:a16="http://schemas.microsoft.com/office/drawing/2014/main" id="{8EFBA323-E531-45EF-AA99-1A4C09212C09}"/>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6" name="正方形/長方形 485">
          <a:extLst>
            <a:ext uri="{FF2B5EF4-FFF2-40B4-BE49-F238E27FC236}">
              <a16:creationId xmlns:a16="http://schemas.microsoft.com/office/drawing/2014/main" id="{9A1581AD-A6AF-4EBC-88E9-91DE1BCBC95F}"/>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7" name="テキスト ボックス 486">
          <a:extLst>
            <a:ext uri="{FF2B5EF4-FFF2-40B4-BE49-F238E27FC236}">
              <a16:creationId xmlns:a16="http://schemas.microsoft.com/office/drawing/2014/main" id="{B21A9ADD-5DCD-409E-BEA4-EB78EA809209}"/>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8" name="直線コネクタ 487">
          <a:extLst>
            <a:ext uri="{FF2B5EF4-FFF2-40B4-BE49-F238E27FC236}">
              <a16:creationId xmlns:a16="http://schemas.microsoft.com/office/drawing/2014/main" id="{A77DB321-5087-48C1-8461-27AFBCE2DB72}"/>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9" name="テキスト ボックス 488">
          <a:extLst>
            <a:ext uri="{FF2B5EF4-FFF2-40B4-BE49-F238E27FC236}">
              <a16:creationId xmlns:a16="http://schemas.microsoft.com/office/drawing/2014/main" id="{772FD281-37EB-4646-8F25-D362A73FC966}"/>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90" name="直線コネクタ 489">
          <a:extLst>
            <a:ext uri="{FF2B5EF4-FFF2-40B4-BE49-F238E27FC236}">
              <a16:creationId xmlns:a16="http://schemas.microsoft.com/office/drawing/2014/main" id="{CCFABCBA-CA74-4587-86FB-E6360BE00FEA}"/>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91" name="テキスト ボックス 490">
          <a:extLst>
            <a:ext uri="{FF2B5EF4-FFF2-40B4-BE49-F238E27FC236}">
              <a16:creationId xmlns:a16="http://schemas.microsoft.com/office/drawing/2014/main" id="{8151C661-78C1-4EE8-B8F7-E7B2F79F1240}"/>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2" name="直線コネクタ 491">
          <a:extLst>
            <a:ext uri="{FF2B5EF4-FFF2-40B4-BE49-F238E27FC236}">
              <a16:creationId xmlns:a16="http://schemas.microsoft.com/office/drawing/2014/main" id="{EA5A6358-EE28-42D0-AEFE-DA5852A94B55}"/>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3" name="テキスト ボックス 492">
          <a:extLst>
            <a:ext uri="{FF2B5EF4-FFF2-40B4-BE49-F238E27FC236}">
              <a16:creationId xmlns:a16="http://schemas.microsoft.com/office/drawing/2014/main" id="{4EFF7CD8-9EEE-413E-9B65-C5861F8CF2CE}"/>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4" name="直線コネクタ 493">
          <a:extLst>
            <a:ext uri="{FF2B5EF4-FFF2-40B4-BE49-F238E27FC236}">
              <a16:creationId xmlns:a16="http://schemas.microsoft.com/office/drawing/2014/main" id="{DD51CA63-3E29-400E-9C9B-B78DFB761221}"/>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5" name="テキスト ボックス 494">
          <a:extLst>
            <a:ext uri="{FF2B5EF4-FFF2-40B4-BE49-F238E27FC236}">
              <a16:creationId xmlns:a16="http://schemas.microsoft.com/office/drawing/2014/main" id="{040DBB28-F43B-44BB-8A60-6CCF26CA39F5}"/>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6" name="直線コネクタ 495">
          <a:extLst>
            <a:ext uri="{FF2B5EF4-FFF2-40B4-BE49-F238E27FC236}">
              <a16:creationId xmlns:a16="http://schemas.microsoft.com/office/drawing/2014/main" id="{0D9F58A5-CAE1-4972-AEC3-46FD3367F783}"/>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7" name="テキスト ボックス 496">
          <a:extLst>
            <a:ext uri="{FF2B5EF4-FFF2-40B4-BE49-F238E27FC236}">
              <a16:creationId xmlns:a16="http://schemas.microsoft.com/office/drawing/2014/main" id="{5E8C6E2B-169E-4BCC-A1DC-5FFF5FB9FB7F}"/>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8" name="直線コネクタ 497">
          <a:extLst>
            <a:ext uri="{FF2B5EF4-FFF2-40B4-BE49-F238E27FC236}">
              <a16:creationId xmlns:a16="http://schemas.microsoft.com/office/drawing/2014/main" id="{00C6D3EB-DEAF-4DD7-8B28-C290A04F527A}"/>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9" name="テキスト ボックス 498">
          <a:extLst>
            <a:ext uri="{FF2B5EF4-FFF2-40B4-BE49-F238E27FC236}">
              <a16:creationId xmlns:a16="http://schemas.microsoft.com/office/drawing/2014/main" id="{67F63EFE-83D2-4B3C-A257-02E71B301E9C}"/>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0" name="直線コネクタ 499">
          <a:extLst>
            <a:ext uri="{FF2B5EF4-FFF2-40B4-BE49-F238E27FC236}">
              <a16:creationId xmlns:a16="http://schemas.microsoft.com/office/drawing/2014/main" id="{FC6B9CAF-0B0C-4F51-8DB6-69A27F1D4BAB}"/>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1" name="テキスト ボックス 500">
          <a:extLst>
            <a:ext uri="{FF2B5EF4-FFF2-40B4-BE49-F238E27FC236}">
              <a16:creationId xmlns:a16="http://schemas.microsoft.com/office/drawing/2014/main" id="{5C3A8EDC-B071-4FB9-ADE4-E57D113A2D93}"/>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2" name="【試験研究機関】&#10;有形固定資産減価償却率グラフ枠">
          <a:extLst>
            <a:ext uri="{FF2B5EF4-FFF2-40B4-BE49-F238E27FC236}">
              <a16:creationId xmlns:a16="http://schemas.microsoft.com/office/drawing/2014/main" id="{BB0E9944-41DF-4A46-85FD-8370C7A0A52A}"/>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41</xdr:row>
      <xdr:rowOff>57150</xdr:rowOff>
    </xdr:from>
    <xdr:to>
      <xdr:col>85</xdr:col>
      <xdr:colOff>126364</xdr:colOff>
      <xdr:row>42</xdr:row>
      <xdr:rowOff>114300</xdr:rowOff>
    </xdr:to>
    <xdr:cxnSp macro="">
      <xdr:nvCxnSpPr>
        <xdr:cNvPr id="503" name="直線コネクタ 502">
          <a:extLst>
            <a:ext uri="{FF2B5EF4-FFF2-40B4-BE49-F238E27FC236}">
              <a16:creationId xmlns:a16="http://schemas.microsoft.com/office/drawing/2014/main" id="{D5BC7E8E-745E-46EB-BCD1-08F2DEE98014}"/>
            </a:ext>
          </a:extLst>
        </xdr:cNvPr>
        <xdr:cNvCxnSpPr/>
      </xdr:nvCxnSpPr>
      <xdr:spPr>
        <a:xfrm flipV="1">
          <a:off x="14695170" y="6696075"/>
          <a:ext cx="1269" cy="2190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118127</xdr:rowOff>
    </xdr:from>
    <xdr:ext cx="405111" cy="259045"/>
    <xdr:sp macro="" textlink="">
      <xdr:nvSpPr>
        <xdr:cNvPr id="504" name="【試験研究機関】&#10;有形固定資産減価償却率最小値テキスト">
          <a:extLst>
            <a:ext uri="{FF2B5EF4-FFF2-40B4-BE49-F238E27FC236}">
              <a16:creationId xmlns:a16="http://schemas.microsoft.com/office/drawing/2014/main" id="{99F09B4A-57E4-4934-9615-1D7871FFBEBC}"/>
            </a:ext>
          </a:extLst>
        </xdr:cNvPr>
        <xdr:cNvSpPr txBox="1"/>
      </xdr:nvSpPr>
      <xdr:spPr>
        <a:xfrm>
          <a:off x="14744700" y="6922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114300</xdr:rowOff>
    </xdr:from>
    <xdr:to>
      <xdr:col>86</xdr:col>
      <xdr:colOff>25400</xdr:colOff>
      <xdr:row>42</xdr:row>
      <xdr:rowOff>114300</xdr:rowOff>
    </xdr:to>
    <xdr:cxnSp macro="">
      <xdr:nvCxnSpPr>
        <xdr:cNvPr id="505" name="直線コネクタ 504">
          <a:extLst>
            <a:ext uri="{FF2B5EF4-FFF2-40B4-BE49-F238E27FC236}">
              <a16:creationId xmlns:a16="http://schemas.microsoft.com/office/drawing/2014/main" id="{CF82AEC2-DE65-4DA5-AE77-D4B2480E7A7A}"/>
            </a:ext>
          </a:extLst>
        </xdr:cNvPr>
        <xdr:cNvCxnSpPr/>
      </xdr:nvCxnSpPr>
      <xdr:spPr>
        <a:xfrm>
          <a:off x="14611350" y="69151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3827</xdr:rowOff>
    </xdr:from>
    <xdr:ext cx="405111" cy="259045"/>
    <xdr:sp macro="" textlink="">
      <xdr:nvSpPr>
        <xdr:cNvPr id="506" name="【試験研究機関】&#10;有形固定資産減価償却率最大値テキスト">
          <a:extLst>
            <a:ext uri="{FF2B5EF4-FFF2-40B4-BE49-F238E27FC236}">
              <a16:creationId xmlns:a16="http://schemas.microsoft.com/office/drawing/2014/main" id="{81F22ABD-6A6F-436D-8074-2F29A96CC47B}"/>
            </a:ext>
          </a:extLst>
        </xdr:cNvPr>
        <xdr:cNvSpPr txBox="1"/>
      </xdr:nvSpPr>
      <xdr:spPr>
        <a:xfrm>
          <a:off x="14744700" y="6484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41</xdr:row>
      <xdr:rowOff>57150</xdr:rowOff>
    </xdr:from>
    <xdr:to>
      <xdr:col>86</xdr:col>
      <xdr:colOff>25400</xdr:colOff>
      <xdr:row>41</xdr:row>
      <xdr:rowOff>57150</xdr:rowOff>
    </xdr:to>
    <xdr:cxnSp macro="">
      <xdr:nvCxnSpPr>
        <xdr:cNvPr id="507" name="直線コネクタ 506">
          <a:extLst>
            <a:ext uri="{FF2B5EF4-FFF2-40B4-BE49-F238E27FC236}">
              <a16:creationId xmlns:a16="http://schemas.microsoft.com/office/drawing/2014/main" id="{6D541F82-3B43-4716-AE1D-E76096E1D251}"/>
            </a:ext>
          </a:extLst>
        </xdr:cNvPr>
        <xdr:cNvCxnSpPr/>
      </xdr:nvCxnSpPr>
      <xdr:spPr>
        <a:xfrm>
          <a:off x="14611350" y="66960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130827</xdr:rowOff>
    </xdr:from>
    <xdr:ext cx="405111" cy="259045"/>
    <xdr:sp macro="" textlink="">
      <xdr:nvSpPr>
        <xdr:cNvPr id="508" name="【試験研究機関】&#10;有形固定資産減価償却率平均値テキスト">
          <a:extLst>
            <a:ext uri="{FF2B5EF4-FFF2-40B4-BE49-F238E27FC236}">
              <a16:creationId xmlns:a16="http://schemas.microsoft.com/office/drawing/2014/main" id="{D46DB838-E247-44B7-BEF6-EAC548CA0C04}"/>
            </a:ext>
          </a:extLst>
        </xdr:cNvPr>
        <xdr:cNvSpPr txBox="1"/>
      </xdr:nvSpPr>
      <xdr:spPr>
        <a:xfrm>
          <a:off x="14744700" y="660782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41</xdr:row>
      <xdr:rowOff>82550</xdr:rowOff>
    </xdr:from>
    <xdr:to>
      <xdr:col>85</xdr:col>
      <xdr:colOff>177800</xdr:colOff>
      <xdr:row>42</xdr:row>
      <xdr:rowOff>12700</xdr:rowOff>
    </xdr:to>
    <xdr:sp macro="" textlink="">
      <xdr:nvSpPr>
        <xdr:cNvPr id="509" name="フローチャート: 判断 508">
          <a:extLst>
            <a:ext uri="{FF2B5EF4-FFF2-40B4-BE49-F238E27FC236}">
              <a16:creationId xmlns:a16="http://schemas.microsoft.com/office/drawing/2014/main" id="{7FB9EB69-F778-4930-9834-672FA360A617}"/>
            </a:ext>
          </a:extLst>
        </xdr:cNvPr>
        <xdr:cNvSpPr/>
      </xdr:nvSpPr>
      <xdr:spPr>
        <a:xfrm>
          <a:off x="14649450" y="67246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101600</xdr:rowOff>
    </xdr:from>
    <xdr:to>
      <xdr:col>81</xdr:col>
      <xdr:colOff>101600</xdr:colOff>
      <xdr:row>39</xdr:row>
      <xdr:rowOff>31750</xdr:rowOff>
    </xdr:to>
    <xdr:sp macro="" textlink="">
      <xdr:nvSpPr>
        <xdr:cNvPr id="510" name="フローチャート: 判断 509">
          <a:extLst>
            <a:ext uri="{FF2B5EF4-FFF2-40B4-BE49-F238E27FC236}">
              <a16:creationId xmlns:a16="http://schemas.microsoft.com/office/drawing/2014/main" id="{7508B203-2117-4CBE-A133-A73C57F90593}"/>
            </a:ext>
          </a:extLst>
        </xdr:cNvPr>
        <xdr:cNvSpPr/>
      </xdr:nvSpPr>
      <xdr:spPr>
        <a:xfrm>
          <a:off x="13887450" y="62579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25400</xdr:rowOff>
    </xdr:from>
    <xdr:to>
      <xdr:col>76</xdr:col>
      <xdr:colOff>165100</xdr:colOff>
      <xdr:row>36</xdr:row>
      <xdr:rowOff>127000</xdr:rowOff>
    </xdr:to>
    <xdr:sp macro="" textlink="">
      <xdr:nvSpPr>
        <xdr:cNvPr id="511" name="フローチャート: 判断 510">
          <a:extLst>
            <a:ext uri="{FF2B5EF4-FFF2-40B4-BE49-F238E27FC236}">
              <a16:creationId xmlns:a16="http://schemas.microsoft.com/office/drawing/2014/main" id="{DD43D3D8-ABF9-4421-94CA-E795AFC3A871}"/>
            </a:ext>
          </a:extLst>
        </xdr:cNvPr>
        <xdr:cNvSpPr/>
      </xdr:nvSpPr>
      <xdr:spPr>
        <a:xfrm>
          <a:off x="13096875" y="58578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32</xdr:row>
      <xdr:rowOff>139700</xdr:rowOff>
    </xdr:from>
    <xdr:to>
      <xdr:col>72</xdr:col>
      <xdr:colOff>38100</xdr:colOff>
      <xdr:row>33</xdr:row>
      <xdr:rowOff>69850</xdr:rowOff>
    </xdr:to>
    <xdr:sp macro="" textlink="">
      <xdr:nvSpPr>
        <xdr:cNvPr id="512" name="フローチャート: 判断 511">
          <a:extLst>
            <a:ext uri="{FF2B5EF4-FFF2-40B4-BE49-F238E27FC236}">
              <a16:creationId xmlns:a16="http://schemas.microsoft.com/office/drawing/2014/main" id="{8729E3F1-E7BF-4AA5-AC71-890BEE624A25}"/>
            </a:ext>
          </a:extLst>
        </xdr:cNvPr>
        <xdr:cNvSpPr/>
      </xdr:nvSpPr>
      <xdr:spPr>
        <a:xfrm>
          <a:off x="12296775" y="53244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158750</xdr:rowOff>
    </xdr:from>
    <xdr:to>
      <xdr:col>67</xdr:col>
      <xdr:colOff>101600</xdr:colOff>
      <xdr:row>38</xdr:row>
      <xdr:rowOff>88900</xdr:rowOff>
    </xdr:to>
    <xdr:sp macro="" textlink="">
      <xdr:nvSpPr>
        <xdr:cNvPr id="513" name="フローチャート: 判断 512">
          <a:extLst>
            <a:ext uri="{FF2B5EF4-FFF2-40B4-BE49-F238E27FC236}">
              <a16:creationId xmlns:a16="http://schemas.microsoft.com/office/drawing/2014/main" id="{298E57EA-F2CA-4D92-AA4D-19B6BA2034ED}"/>
            </a:ext>
          </a:extLst>
        </xdr:cNvPr>
        <xdr:cNvSpPr/>
      </xdr:nvSpPr>
      <xdr:spPr>
        <a:xfrm>
          <a:off x="11487150" y="61531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2F746F99-CBF3-4C31-A734-FF62BED11EA4}"/>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B870D6A5-0D31-44A8-8303-BAB4B438E289}"/>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584B0CFB-867D-4885-A282-8B4F08E0E642}"/>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DEEC47D9-6CFE-4367-BA85-2F0FDBFA9937}"/>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8" name="テキスト ボックス 517">
          <a:extLst>
            <a:ext uri="{FF2B5EF4-FFF2-40B4-BE49-F238E27FC236}">
              <a16:creationId xmlns:a16="http://schemas.microsoft.com/office/drawing/2014/main" id="{5DD84D49-291C-4E2B-8142-19206A196419}"/>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42</xdr:row>
      <xdr:rowOff>63500</xdr:rowOff>
    </xdr:from>
    <xdr:to>
      <xdr:col>85</xdr:col>
      <xdr:colOff>177800</xdr:colOff>
      <xdr:row>42</xdr:row>
      <xdr:rowOff>165100</xdr:rowOff>
    </xdr:to>
    <xdr:sp macro="" textlink="">
      <xdr:nvSpPr>
        <xdr:cNvPr id="519" name="楕円 518">
          <a:extLst>
            <a:ext uri="{FF2B5EF4-FFF2-40B4-BE49-F238E27FC236}">
              <a16:creationId xmlns:a16="http://schemas.microsoft.com/office/drawing/2014/main" id="{D3D8C02F-9695-4939-95D7-B7C7B5C29DDB}"/>
            </a:ext>
          </a:extLst>
        </xdr:cNvPr>
        <xdr:cNvSpPr/>
      </xdr:nvSpPr>
      <xdr:spPr>
        <a:xfrm>
          <a:off x="14649450" y="68675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41</xdr:row>
      <xdr:rowOff>149877</xdr:rowOff>
    </xdr:from>
    <xdr:ext cx="405111" cy="259045"/>
    <xdr:sp macro="" textlink="">
      <xdr:nvSpPr>
        <xdr:cNvPr id="520" name="【試験研究機関】&#10;有形固定資産減価償却率該当値テキスト">
          <a:extLst>
            <a:ext uri="{FF2B5EF4-FFF2-40B4-BE49-F238E27FC236}">
              <a16:creationId xmlns:a16="http://schemas.microsoft.com/office/drawing/2014/main" id="{A6A9A650-C7D9-4049-8655-F3BB535EB6E0}"/>
            </a:ext>
          </a:extLst>
        </xdr:cNvPr>
        <xdr:cNvSpPr txBox="1"/>
      </xdr:nvSpPr>
      <xdr:spPr>
        <a:xfrm>
          <a:off x="14744700" y="6788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41</xdr:row>
      <xdr:rowOff>158750</xdr:rowOff>
    </xdr:from>
    <xdr:to>
      <xdr:col>81</xdr:col>
      <xdr:colOff>101600</xdr:colOff>
      <xdr:row>42</xdr:row>
      <xdr:rowOff>88900</xdr:rowOff>
    </xdr:to>
    <xdr:sp macro="" textlink="">
      <xdr:nvSpPr>
        <xdr:cNvPr id="521" name="楕円 520">
          <a:extLst>
            <a:ext uri="{FF2B5EF4-FFF2-40B4-BE49-F238E27FC236}">
              <a16:creationId xmlns:a16="http://schemas.microsoft.com/office/drawing/2014/main" id="{075B1044-141A-4E89-8DE3-18C2EC7FDE1E}"/>
            </a:ext>
          </a:extLst>
        </xdr:cNvPr>
        <xdr:cNvSpPr/>
      </xdr:nvSpPr>
      <xdr:spPr>
        <a:xfrm>
          <a:off x="13887450" y="68008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42</xdr:row>
      <xdr:rowOff>38100</xdr:rowOff>
    </xdr:from>
    <xdr:to>
      <xdr:col>85</xdr:col>
      <xdr:colOff>127000</xdr:colOff>
      <xdr:row>42</xdr:row>
      <xdr:rowOff>114300</xdr:rowOff>
    </xdr:to>
    <xdr:cxnSp macro="">
      <xdr:nvCxnSpPr>
        <xdr:cNvPr id="522" name="直線コネクタ 521">
          <a:extLst>
            <a:ext uri="{FF2B5EF4-FFF2-40B4-BE49-F238E27FC236}">
              <a16:creationId xmlns:a16="http://schemas.microsoft.com/office/drawing/2014/main" id="{6947DFC3-12D9-4E9D-B689-9510521ACD3F}"/>
            </a:ext>
          </a:extLst>
        </xdr:cNvPr>
        <xdr:cNvCxnSpPr/>
      </xdr:nvCxnSpPr>
      <xdr:spPr>
        <a:xfrm>
          <a:off x="13935075" y="6838950"/>
          <a:ext cx="762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39</xdr:row>
      <xdr:rowOff>44450</xdr:rowOff>
    </xdr:from>
    <xdr:to>
      <xdr:col>76</xdr:col>
      <xdr:colOff>165100</xdr:colOff>
      <xdr:row>39</xdr:row>
      <xdr:rowOff>146050</xdr:rowOff>
    </xdr:to>
    <xdr:sp macro="" textlink="">
      <xdr:nvSpPr>
        <xdr:cNvPr id="523" name="楕円 522">
          <a:extLst>
            <a:ext uri="{FF2B5EF4-FFF2-40B4-BE49-F238E27FC236}">
              <a16:creationId xmlns:a16="http://schemas.microsoft.com/office/drawing/2014/main" id="{107326DA-0E54-4D7F-92AA-5E9062AFEB57}"/>
            </a:ext>
          </a:extLst>
        </xdr:cNvPr>
        <xdr:cNvSpPr/>
      </xdr:nvSpPr>
      <xdr:spPr>
        <a:xfrm>
          <a:off x="13096875" y="63627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39</xdr:row>
      <xdr:rowOff>95250</xdr:rowOff>
    </xdr:from>
    <xdr:to>
      <xdr:col>81</xdr:col>
      <xdr:colOff>50800</xdr:colOff>
      <xdr:row>42</xdr:row>
      <xdr:rowOff>38100</xdr:rowOff>
    </xdr:to>
    <xdr:cxnSp macro="">
      <xdr:nvCxnSpPr>
        <xdr:cNvPr id="524" name="直線コネクタ 523">
          <a:extLst>
            <a:ext uri="{FF2B5EF4-FFF2-40B4-BE49-F238E27FC236}">
              <a16:creationId xmlns:a16="http://schemas.microsoft.com/office/drawing/2014/main" id="{FCC2D8D8-C1A0-4E9A-BE27-1EC67B372BDA}"/>
            </a:ext>
          </a:extLst>
        </xdr:cNvPr>
        <xdr:cNvCxnSpPr/>
      </xdr:nvCxnSpPr>
      <xdr:spPr>
        <a:xfrm>
          <a:off x="13144500" y="6410325"/>
          <a:ext cx="790575" cy="428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139700</xdr:rowOff>
    </xdr:from>
    <xdr:to>
      <xdr:col>72</xdr:col>
      <xdr:colOff>38100</xdr:colOff>
      <xdr:row>35</xdr:row>
      <xdr:rowOff>69850</xdr:rowOff>
    </xdr:to>
    <xdr:sp macro="" textlink="">
      <xdr:nvSpPr>
        <xdr:cNvPr id="525" name="楕円 524">
          <a:extLst>
            <a:ext uri="{FF2B5EF4-FFF2-40B4-BE49-F238E27FC236}">
              <a16:creationId xmlns:a16="http://schemas.microsoft.com/office/drawing/2014/main" id="{CC5F33A1-D2D5-44FF-B7C2-DA6A3B92D3BF}"/>
            </a:ext>
          </a:extLst>
        </xdr:cNvPr>
        <xdr:cNvSpPr/>
      </xdr:nvSpPr>
      <xdr:spPr>
        <a:xfrm>
          <a:off x="12296775" y="56483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35</xdr:row>
      <xdr:rowOff>19050</xdr:rowOff>
    </xdr:from>
    <xdr:to>
      <xdr:col>76</xdr:col>
      <xdr:colOff>114300</xdr:colOff>
      <xdr:row>39</xdr:row>
      <xdr:rowOff>95250</xdr:rowOff>
    </xdr:to>
    <xdr:cxnSp macro="">
      <xdr:nvCxnSpPr>
        <xdr:cNvPr id="526" name="直線コネクタ 525">
          <a:extLst>
            <a:ext uri="{FF2B5EF4-FFF2-40B4-BE49-F238E27FC236}">
              <a16:creationId xmlns:a16="http://schemas.microsoft.com/office/drawing/2014/main" id="{0EC45C4E-CE45-4EF7-85BA-E49716CFC035}"/>
            </a:ext>
          </a:extLst>
        </xdr:cNvPr>
        <xdr:cNvCxnSpPr/>
      </xdr:nvCxnSpPr>
      <xdr:spPr>
        <a:xfrm>
          <a:off x="12344400" y="5686425"/>
          <a:ext cx="800100" cy="723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42</xdr:row>
      <xdr:rowOff>25400</xdr:rowOff>
    </xdr:from>
    <xdr:to>
      <xdr:col>67</xdr:col>
      <xdr:colOff>101600</xdr:colOff>
      <xdr:row>42</xdr:row>
      <xdr:rowOff>127000</xdr:rowOff>
    </xdr:to>
    <xdr:sp macro="" textlink="">
      <xdr:nvSpPr>
        <xdr:cNvPr id="527" name="楕円 526">
          <a:extLst>
            <a:ext uri="{FF2B5EF4-FFF2-40B4-BE49-F238E27FC236}">
              <a16:creationId xmlns:a16="http://schemas.microsoft.com/office/drawing/2014/main" id="{49D95A29-6107-4D9E-81EC-105C32A22752}"/>
            </a:ext>
          </a:extLst>
        </xdr:cNvPr>
        <xdr:cNvSpPr/>
      </xdr:nvSpPr>
      <xdr:spPr>
        <a:xfrm>
          <a:off x="11487150" y="68294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35</xdr:row>
      <xdr:rowOff>19050</xdr:rowOff>
    </xdr:from>
    <xdr:to>
      <xdr:col>71</xdr:col>
      <xdr:colOff>177800</xdr:colOff>
      <xdr:row>42</xdr:row>
      <xdr:rowOff>76200</xdr:rowOff>
    </xdr:to>
    <xdr:cxnSp macro="">
      <xdr:nvCxnSpPr>
        <xdr:cNvPr id="528" name="直線コネクタ 527">
          <a:extLst>
            <a:ext uri="{FF2B5EF4-FFF2-40B4-BE49-F238E27FC236}">
              <a16:creationId xmlns:a16="http://schemas.microsoft.com/office/drawing/2014/main" id="{7AA18DE5-D6A9-405B-90BB-F459684292B2}"/>
            </a:ext>
          </a:extLst>
        </xdr:cNvPr>
        <xdr:cNvCxnSpPr/>
      </xdr:nvCxnSpPr>
      <xdr:spPr>
        <a:xfrm flipV="1">
          <a:off x="11534775" y="5686425"/>
          <a:ext cx="809625" cy="1190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48277</xdr:rowOff>
    </xdr:from>
    <xdr:ext cx="405111" cy="259045"/>
    <xdr:sp macro="" textlink="">
      <xdr:nvSpPr>
        <xdr:cNvPr id="529" name="n_1aveValue【試験研究機関】&#10;有形固定資産減価償却率">
          <a:extLst>
            <a:ext uri="{FF2B5EF4-FFF2-40B4-BE49-F238E27FC236}">
              <a16:creationId xmlns:a16="http://schemas.microsoft.com/office/drawing/2014/main" id="{AD89BE29-79C7-4209-A6B0-352729FF1378}"/>
            </a:ext>
          </a:extLst>
        </xdr:cNvPr>
        <xdr:cNvSpPr txBox="1"/>
      </xdr:nvSpPr>
      <xdr:spPr>
        <a:xfrm>
          <a:off x="13745219" y="6036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143527</xdr:rowOff>
    </xdr:from>
    <xdr:ext cx="405111" cy="259045"/>
    <xdr:sp macro="" textlink="">
      <xdr:nvSpPr>
        <xdr:cNvPr id="530" name="n_2aveValue【試験研究機関】&#10;有形固定資産減価償却率">
          <a:extLst>
            <a:ext uri="{FF2B5EF4-FFF2-40B4-BE49-F238E27FC236}">
              <a16:creationId xmlns:a16="http://schemas.microsoft.com/office/drawing/2014/main" id="{E3B34D2D-C93F-4BF6-8E4B-D903041E52CA}"/>
            </a:ext>
          </a:extLst>
        </xdr:cNvPr>
        <xdr:cNvSpPr txBox="1"/>
      </xdr:nvSpPr>
      <xdr:spPr>
        <a:xfrm>
          <a:off x="12964169" y="5645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31</xdr:row>
      <xdr:rowOff>86377</xdr:rowOff>
    </xdr:from>
    <xdr:ext cx="405111" cy="259045"/>
    <xdr:sp macro="" textlink="">
      <xdr:nvSpPr>
        <xdr:cNvPr id="531" name="n_3aveValue【試験研究機関】&#10;有形固定資産減価償却率">
          <a:extLst>
            <a:ext uri="{FF2B5EF4-FFF2-40B4-BE49-F238E27FC236}">
              <a16:creationId xmlns:a16="http://schemas.microsoft.com/office/drawing/2014/main" id="{39207C92-18B5-4A43-A2FD-05F3B7B2F1AC}"/>
            </a:ext>
          </a:extLst>
        </xdr:cNvPr>
        <xdr:cNvSpPr txBox="1"/>
      </xdr:nvSpPr>
      <xdr:spPr>
        <a:xfrm>
          <a:off x="12164069" y="5102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105427</xdr:rowOff>
    </xdr:from>
    <xdr:ext cx="405111" cy="259045"/>
    <xdr:sp macro="" textlink="">
      <xdr:nvSpPr>
        <xdr:cNvPr id="532" name="n_4aveValue【試験研究機関】&#10;有形固定資産減価償却率">
          <a:extLst>
            <a:ext uri="{FF2B5EF4-FFF2-40B4-BE49-F238E27FC236}">
              <a16:creationId xmlns:a16="http://schemas.microsoft.com/office/drawing/2014/main" id="{A652D1CA-DD33-4930-AF72-BFF13F3B40C2}"/>
            </a:ext>
          </a:extLst>
        </xdr:cNvPr>
        <xdr:cNvSpPr txBox="1"/>
      </xdr:nvSpPr>
      <xdr:spPr>
        <a:xfrm>
          <a:off x="11354444" y="5931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42</xdr:row>
      <xdr:rowOff>80027</xdr:rowOff>
    </xdr:from>
    <xdr:ext cx="405111" cy="259045"/>
    <xdr:sp macro="" textlink="">
      <xdr:nvSpPr>
        <xdr:cNvPr id="533" name="n_1mainValue【試験研究機関】&#10;有形固定資産減価償却率">
          <a:extLst>
            <a:ext uri="{FF2B5EF4-FFF2-40B4-BE49-F238E27FC236}">
              <a16:creationId xmlns:a16="http://schemas.microsoft.com/office/drawing/2014/main" id="{1920150F-03EF-4FBF-88E6-8BA9F55C333D}"/>
            </a:ext>
          </a:extLst>
        </xdr:cNvPr>
        <xdr:cNvSpPr txBox="1"/>
      </xdr:nvSpPr>
      <xdr:spPr>
        <a:xfrm>
          <a:off x="13745219" y="6884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39</xdr:row>
      <xdr:rowOff>137177</xdr:rowOff>
    </xdr:from>
    <xdr:ext cx="405111" cy="259045"/>
    <xdr:sp macro="" textlink="">
      <xdr:nvSpPr>
        <xdr:cNvPr id="534" name="n_2mainValue【試験研究機関】&#10;有形固定資産減価償却率">
          <a:extLst>
            <a:ext uri="{FF2B5EF4-FFF2-40B4-BE49-F238E27FC236}">
              <a16:creationId xmlns:a16="http://schemas.microsoft.com/office/drawing/2014/main" id="{90689D64-0E24-458D-90B6-9B12279CA189}"/>
            </a:ext>
          </a:extLst>
        </xdr:cNvPr>
        <xdr:cNvSpPr txBox="1"/>
      </xdr:nvSpPr>
      <xdr:spPr>
        <a:xfrm>
          <a:off x="12964169" y="6455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60977</xdr:rowOff>
    </xdr:from>
    <xdr:ext cx="405111" cy="259045"/>
    <xdr:sp macro="" textlink="">
      <xdr:nvSpPr>
        <xdr:cNvPr id="535" name="n_3mainValue【試験研究機関】&#10;有形固定資産減価償却率">
          <a:extLst>
            <a:ext uri="{FF2B5EF4-FFF2-40B4-BE49-F238E27FC236}">
              <a16:creationId xmlns:a16="http://schemas.microsoft.com/office/drawing/2014/main" id="{5FA9AC58-CCEA-48C0-BA92-09A770E29F76}"/>
            </a:ext>
          </a:extLst>
        </xdr:cNvPr>
        <xdr:cNvSpPr txBox="1"/>
      </xdr:nvSpPr>
      <xdr:spPr>
        <a:xfrm>
          <a:off x="12164069" y="5731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42</xdr:row>
      <xdr:rowOff>118127</xdr:rowOff>
    </xdr:from>
    <xdr:ext cx="405111" cy="259045"/>
    <xdr:sp macro="" textlink="">
      <xdr:nvSpPr>
        <xdr:cNvPr id="536" name="n_4mainValue【試験研究機関】&#10;有形固定資産減価償却率">
          <a:extLst>
            <a:ext uri="{FF2B5EF4-FFF2-40B4-BE49-F238E27FC236}">
              <a16:creationId xmlns:a16="http://schemas.microsoft.com/office/drawing/2014/main" id="{40954AEB-926E-4212-818F-4C74E9DF3761}"/>
            </a:ext>
          </a:extLst>
        </xdr:cNvPr>
        <xdr:cNvSpPr txBox="1"/>
      </xdr:nvSpPr>
      <xdr:spPr>
        <a:xfrm>
          <a:off x="11354444" y="6922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7" name="正方形/長方形 536">
          <a:extLst>
            <a:ext uri="{FF2B5EF4-FFF2-40B4-BE49-F238E27FC236}">
              <a16:creationId xmlns:a16="http://schemas.microsoft.com/office/drawing/2014/main" id="{CD1FEB43-9ACE-4670-819E-0CB811CEC73E}"/>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8" name="正方形/長方形 537">
          <a:extLst>
            <a:ext uri="{FF2B5EF4-FFF2-40B4-BE49-F238E27FC236}">
              <a16:creationId xmlns:a16="http://schemas.microsoft.com/office/drawing/2014/main" id="{FEA4BE29-ADDB-4D36-860C-F8DE1A504C22}"/>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9" name="正方形/長方形 538">
          <a:extLst>
            <a:ext uri="{FF2B5EF4-FFF2-40B4-BE49-F238E27FC236}">
              <a16:creationId xmlns:a16="http://schemas.microsoft.com/office/drawing/2014/main" id="{10002269-8AF7-4A60-B093-37E06495D9BE}"/>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0" name="正方形/長方形 539">
          <a:extLst>
            <a:ext uri="{FF2B5EF4-FFF2-40B4-BE49-F238E27FC236}">
              <a16:creationId xmlns:a16="http://schemas.microsoft.com/office/drawing/2014/main" id="{66D54DD0-81B8-44A8-9023-664BEE2DD33D}"/>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1" name="正方形/長方形 540">
          <a:extLst>
            <a:ext uri="{FF2B5EF4-FFF2-40B4-BE49-F238E27FC236}">
              <a16:creationId xmlns:a16="http://schemas.microsoft.com/office/drawing/2014/main" id="{736F196E-2A2F-4157-8E48-683ED22F9FE2}"/>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2" name="正方形/長方形 541">
          <a:extLst>
            <a:ext uri="{FF2B5EF4-FFF2-40B4-BE49-F238E27FC236}">
              <a16:creationId xmlns:a16="http://schemas.microsoft.com/office/drawing/2014/main" id="{6AB3502E-1109-4D99-824A-3BA1E1239063}"/>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3" name="テキスト ボックス 542">
          <a:extLst>
            <a:ext uri="{FF2B5EF4-FFF2-40B4-BE49-F238E27FC236}">
              <a16:creationId xmlns:a16="http://schemas.microsoft.com/office/drawing/2014/main" id="{3A26AFF3-6FF1-4450-9BD7-F46D1E999346}"/>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4" name="直線コネクタ 543">
          <a:extLst>
            <a:ext uri="{FF2B5EF4-FFF2-40B4-BE49-F238E27FC236}">
              <a16:creationId xmlns:a16="http://schemas.microsoft.com/office/drawing/2014/main" id="{C406B947-9944-4CA6-A24B-DEF2CB8F8B7B}"/>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43</xdr:row>
      <xdr:rowOff>105427</xdr:rowOff>
    </xdr:from>
    <xdr:ext cx="467179" cy="259045"/>
    <xdr:sp macro="" textlink="">
      <xdr:nvSpPr>
        <xdr:cNvPr id="545" name="テキスト ボックス 544">
          <a:extLst>
            <a:ext uri="{FF2B5EF4-FFF2-40B4-BE49-F238E27FC236}">
              <a16:creationId xmlns:a16="http://schemas.microsoft.com/office/drawing/2014/main" id="{4EB9EEAB-A467-4F8F-ACB3-DA1420F96CEC}"/>
            </a:ext>
          </a:extLst>
        </xdr:cNvPr>
        <xdr:cNvSpPr txBox="1"/>
      </xdr:nvSpPr>
      <xdr:spPr>
        <a:xfrm>
          <a:off x="160523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42</xdr:row>
      <xdr:rowOff>38100</xdr:rowOff>
    </xdr:from>
    <xdr:to>
      <xdr:col>120</xdr:col>
      <xdr:colOff>114300</xdr:colOff>
      <xdr:row>42</xdr:row>
      <xdr:rowOff>38100</xdr:rowOff>
    </xdr:to>
    <xdr:cxnSp macro="">
      <xdr:nvCxnSpPr>
        <xdr:cNvPr id="546" name="直線コネクタ 545">
          <a:extLst>
            <a:ext uri="{FF2B5EF4-FFF2-40B4-BE49-F238E27FC236}">
              <a16:creationId xmlns:a16="http://schemas.microsoft.com/office/drawing/2014/main" id="{F87B820B-CF7C-47E0-8376-5D46AE01D176}"/>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7" name="テキスト ボックス 546">
          <a:extLst>
            <a:ext uri="{FF2B5EF4-FFF2-40B4-BE49-F238E27FC236}">
              <a16:creationId xmlns:a16="http://schemas.microsoft.com/office/drawing/2014/main" id="{A3005149-E46E-4650-A6B0-87B8CD2842FA}"/>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8" name="直線コネクタ 547">
          <a:extLst>
            <a:ext uri="{FF2B5EF4-FFF2-40B4-BE49-F238E27FC236}">
              <a16:creationId xmlns:a16="http://schemas.microsoft.com/office/drawing/2014/main" id="{EF278E5A-7C08-46CE-83DC-A09CA3920C0B}"/>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9" name="テキスト ボックス 548">
          <a:extLst>
            <a:ext uri="{FF2B5EF4-FFF2-40B4-BE49-F238E27FC236}">
              <a16:creationId xmlns:a16="http://schemas.microsoft.com/office/drawing/2014/main" id="{99FF6FFE-6A1B-4ACE-9D3D-89EC49B54384}"/>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50" name="直線コネクタ 549">
          <a:extLst>
            <a:ext uri="{FF2B5EF4-FFF2-40B4-BE49-F238E27FC236}">
              <a16:creationId xmlns:a16="http://schemas.microsoft.com/office/drawing/2014/main" id="{E1433505-4E32-4114-A26C-B9CC30429512}"/>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51" name="テキスト ボックス 550">
          <a:extLst>
            <a:ext uri="{FF2B5EF4-FFF2-40B4-BE49-F238E27FC236}">
              <a16:creationId xmlns:a16="http://schemas.microsoft.com/office/drawing/2014/main" id="{8B625C8B-39E0-4022-A0D8-ECABD7E885E4}"/>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52" name="直線コネクタ 551">
          <a:extLst>
            <a:ext uri="{FF2B5EF4-FFF2-40B4-BE49-F238E27FC236}">
              <a16:creationId xmlns:a16="http://schemas.microsoft.com/office/drawing/2014/main" id="{0A4AB0B9-A3A4-4286-8564-C68A98C72ABD}"/>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3" name="テキスト ボックス 552">
          <a:extLst>
            <a:ext uri="{FF2B5EF4-FFF2-40B4-BE49-F238E27FC236}">
              <a16:creationId xmlns:a16="http://schemas.microsoft.com/office/drawing/2014/main" id="{F3ECD755-C400-4D64-828F-0A0A9CBC3D7B}"/>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4" name="直線コネクタ 553">
          <a:extLst>
            <a:ext uri="{FF2B5EF4-FFF2-40B4-BE49-F238E27FC236}">
              <a16:creationId xmlns:a16="http://schemas.microsoft.com/office/drawing/2014/main" id="{E4A2E37B-308C-41F1-96BE-0F34C68D6593}"/>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5" name="テキスト ボックス 554">
          <a:extLst>
            <a:ext uri="{FF2B5EF4-FFF2-40B4-BE49-F238E27FC236}">
              <a16:creationId xmlns:a16="http://schemas.microsoft.com/office/drawing/2014/main" id="{2EB9E5C8-BFAF-49D4-B7B0-D7E6D1854C67}"/>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6" name="直線コネクタ 555">
          <a:extLst>
            <a:ext uri="{FF2B5EF4-FFF2-40B4-BE49-F238E27FC236}">
              <a16:creationId xmlns:a16="http://schemas.microsoft.com/office/drawing/2014/main" id="{1901934D-2C01-44B8-A4F8-841697F38C99}"/>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7" name="テキスト ボックス 556">
          <a:extLst>
            <a:ext uri="{FF2B5EF4-FFF2-40B4-BE49-F238E27FC236}">
              <a16:creationId xmlns:a16="http://schemas.microsoft.com/office/drawing/2014/main" id="{2115BAF5-EC58-416C-A020-CDEE8C3A8917}"/>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8" name="【試験研究機関】&#10;一人当たり面積グラフ枠">
          <a:extLst>
            <a:ext uri="{FF2B5EF4-FFF2-40B4-BE49-F238E27FC236}">
              <a16:creationId xmlns:a16="http://schemas.microsoft.com/office/drawing/2014/main" id="{7BCB6860-803A-477B-99A4-BB3AB0BC949B}"/>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95250</xdr:rowOff>
    </xdr:from>
    <xdr:to>
      <xdr:col>116</xdr:col>
      <xdr:colOff>62864</xdr:colOff>
      <xdr:row>35</xdr:row>
      <xdr:rowOff>38100</xdr:rowOff>
    </xdr:to>
    <xdr:cxnSp macro="">
      <xdr:nvCxnSpPr>
        <xdr:cNvPr id="559" name="直線コネクタ 558">
          <a:extLst>
            <a:ext uri="{FF2B5EF4-FFF2-40B4-BE49-F238E27FC236}">
              <a16:creationId xmlns:a16="http://schemas.microsoft.com/office/drawing/2014/main" id="{A8BA64B6-A01F-4551-8F33-292D9478800E}"/>
            </a:ext>
          </a:extLst>
        </xdr:cNvPr>
        <xdr:cNvCxnSpPr/>
      </xdr:nvCxnSpPr>
      <xdr:spPr>
        <a:xfrm flipV="1">
          <a:off x="19952970" y="5600700"/>
          <a:ext cx="1269" cy="1047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35</xdr:row>
      <xdr:rowOff>80027</xdr:rowOff>
    </xdr:from>
    <xdr:ext cx="469744" cy="259045"/>
    <xdr:sp macro="" textlink="">
      <xdr:nvSpPr>
        <xdr:cNvPr id="560" name="【試験研究機関】&#10;一人当たり面積最小値テキスト">
          <a:extLst>
            <a:ext uri="{FF2B5EF4-FFF2-40B4-BE49-F238E27FC236}">
              <a16:creationId xmlns:a16="http://schemas.microsoft.com/office/drawing/2014/main" id="{125409F6-408F-4526-9EDD-8F807D283244}"/>
            </a:ext>
          </a:extLst>
        </xdr:cNvPr>
        <xdr:cNvSpPr txBox="1"/>
      </xdr:nvSpPr>
      <xdr:spPr>
        <a:xfrm>
          <a:off x="20002500" y="575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35</xdr:row>
      <xdr:rowOff>38100</xdr:rowOff>
    </xdr:from>
    <xdr:to>
      <xdr:col>116</xdr:col>
      <xdr:colOff>152400</xdr:colOff>
      <xdr:row>35</xdr:row>
      <xdr:rowOff>38100</xdr:rowOff>
    </xdr:to>
    <xdr:cxnSp macro="">
      <xdr:nvCxnSpPr>
        <xdr:cNvPr id="561" name="直線コネクタ 560">
          <a:extLst>
            <a:ext uri="{FF2B5EF4-FFF2-40B4-BE49-F238E27FC236}">
              <a16:creationId xmlns:a16="http://schemas.microsoft.com/office/drawing/2014/main" id="{EBFE56C9-F0AB-44C0-8572-3704DE787595}"/>
            </a:ext>
          </a:extLst>
        </xdr:cNvPr>
        <xdr:cNvCxnSpPr/>
      </xdr:nvCxnSpPr>
      <xdr:spPr>
        <a:xfrm>
          <a:off x="19878675" y="57054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41927</xdr:rowOff>
    </xdr:from>
    <xdr:ext cx="469744" cy="259045"/>
    <xdr:sp macro="" textlink="">
      <xdr:nvSpPr>
        <xdr:cNvPr id="562" name="【試験研究機関】&#10;一人当たり面積最大値テキスト">
          <a:extLst>
            <a:ext uri="{FF2B5EF4-FFF2-40B4-BE49-F238E27FC236}">
              <a16:creationId xmlns:a16="http://schemas.microsoft.com/office/drawing/2014/main" id="{688A3467-3DD6-445A-B3C5-32D79D6899CE}"/>
            </a:ext>
          </a:extLst>
        </xdr:cNvPr>
        <xdr:cNvSpPr txBox="1"/>
      </xdr:nvSpPr>
      <xdr:spPr>
        <a:xfrm>
          <a:off x="20002500" y="5388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95250</xdr:rowOff>
    </xdr:from>
    <xdr:to>
      <xdr:col>116</xdr:col>
      <xdr:colOff>152400</xdr:colOff>
      <xdr:row>34</xdr:row>
      <xdr:rowOff>95250</xdr:rowOff>
    </xdr:to>
    <xdr:cxnSp macro="">
      <xdr:nvCxnSpPr>
        <xdr:cNvPr id="563" name="直線コネクタ 562">
          <a:extLst>
            <a:ext uri="{FF2B5EF4-FFF2-40B4-BE49-F238E27FC236}">
              <a16:creationId xmlns:a16="http://schemas.microsoft.com/office/drawing/2014/main" id="{60DE0BC0-E6FE-4900-B665-AFC58AA29A43}"/>
            </a:ext>
          </a:extLst>
        </xdr:cNvPr>
        <xdr:cNvCxnSpPr/>
      </xdr:nvCxnSpPr>
      <xdr:spPr>
        <a:xfrm>
          <a:off x="19878675" y="56007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34</xdr:row>
      <xdr:rowOff>124477</xdr:rowOff>
    </xdr:from>
    <xdr:ext cx="469744" cy="259045"/>
    <xdr:sp macro="" textlink="">
      <xdr:nvSpPr>
        <xdr:cNvPr id="564" name="【試験研究機関】&#10;一人当たり面積平均値テキスト">
          <a:extLst>
            <a:ext uri="{FF2B5EF4-FFF2-40B4-BE49-F238E27FC236}">
              <a16:creationId xmlns:a16="http://schemas.microsoft.com/office/drawing/2014/main" id="{BE2445E2-ED1D-46D1-A21F-22F66A7C6636}"/>
            </a:ext>
          </a:extLst>
        </xdr:cNvPr>
        <xdr:cNvSpPr txBox="1"/>
      </xdr:nvSpPr>
      <xdr:spPr>
        <a:xfrm>
          <a:off x="20002500" y="56267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101600</xdr:rowOff>
    </xdr:from>
    <xdr:to>
      <xdr:col>116</xdr:col>
      <xdr:colOff>114300</xdr:colOff>
      <xdr:row>35</xdr:row>
      <xdr:rowOff>31750</xdr:rowOff>
    </xdr:to>
    <xdr:sp macro="" textlink="">
      <xdr:nvSpPr>
        <xdr:cNvPr id="565" name="フローチャート: 判断 564">
          <a:extLst>
            <a:ext uri="{FF2B5EF4-FFF2-40B4-BE49-F238E27FC236}">
              <a16:creationId xmlns:a16="http://schemas.microsoft.com/office/drawing/2014/main" id="{38BD32E2-D1E4-4894-BF1F-FC74C885FF39}"/>
            </a:ext>
          </a:extLst>
        </xdr:cNvPr>
        <xdr:cNvSpPr/>
      </xdr:nvSpPr>
      <xdr:spPr>
        <a:xfrm>
          <a:off x="19897725" y="56102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34</xdr:row>
      <xdr:rowOff>82550</xdr:rowOff>
    </xdr:from>
    <xdr:to>
      <xdr:col>112</xdr:col>
      <xdr:colOff>38100</xdr:colOff>
      <xdr:row>35</xdr:row>
      <xdr:rowOff>12700</xdr:rowOff>
    </xdr:to>
    <xdr:sp macro="" textlink="">
      <xdr:nvSpPr>
        <xdr:cNvPr id="566" name="フローチャート: 判断 565">
          <a:extLst>
            <a:ext uri="{FF2B5EF4-FFF2-40B4-BE49-F238E27FC236}">
              <a16:creationId xmlns:a16="http://schemas.microsoft.com/office/drawing/2014/main" id="{5D62E74E-A4F1-46AA-9619-84E656298047}"/>
            </a:ext>
          </a:extLst>
        </xdr:cNvPr>
        <xdr:cNvSpPr/>
      </xdr:nvSpPr>
      <xdr:spPr>
        <a:xfrm>
          <a:off x="19154775" y="55911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34</xdr:row>
      <xdr:rowOff>120650</xdr:rowOff>
    </xdr:from>
    <xdr:to>
      <xdr:col>107</xdr:col>
      <xdr:colOff>101600</xdr:colOff>
      <xdr:row>35</xdr:row>
      <xdr:rowOff>50800</xdr:rowOff>
    </xdr:to>
    <xdr:sp macro="" textlink="">
      <xdr:nvSpPr>
        <xdr:cNvPr id="567" name="フローチャート: 判断 566">
          <a:extLst>
            <a:ext uri="{FF2B5EF4-FFF2-40B4-BE49-F238E27FC236}">
              <a16:creationId xmlns:a16="http://schemas.microsoft.com/office/drawing/2014/main" id="{0571ECB9-30BE-4FE5-9237-F58DC0014404}"/>
            </a:ext>
          </a:extLst>
        </xdr:cNvPr>
        <xdr:cNvSpPr/>
      </xdr:nvSpPr>
      <xdr:spPr>
        <a:xfrm>
          <a:off x="18345150" y="56292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34</xdr:row>
      <xdr:rowOff>139700</xdr:rowOff>
    </xdr:from>
    <xdr:to>
      <xdr:col>102</xdr:col>
      <xdr:colOff>165100</xdr:colOff>
      <xdr:row>35</xdr:row>
      <xdr:rowOff>69850</xdr:rowOff>
    </xdr:to>
    <xdr:sp macro="" textlink="">
      <xdr:nvSpPr>
        <xdr:cNvPr id="568" name="フローチャート: 判断 567">
          <a:extLst>
            <a:ext uri="{FF2B5EF4-FFF2-40B4-BE49-F238E27FC236}">
              <a16:creationId xmlns:a16="http://schemas.microsoft.com/office/drawing/2014/main" id="{B3AD060C-D336-4701-81E7-14D3828BF75E}"/>
            </a:ext>
          </a:extLst>
        </xdr:cNvPr>
        <xdr:cNvSpPr/>
      </xdr:nvSpPr>
      <xdr:spPr>
        <a:xfrm>
          <a:off x="17554575" y="56483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40</xdr:row>
      <xdr:rowOff>139700</xdr:rowOff>
    </xdr:from>
    <xdr:to>
      <xdr:col>98</xdr:col>
      <xdr:colOff>38100</xdr:colOff>
      <xdr:row>41</xdr:row>
      <xdr:rowOff>69850</xdr:rowOff>
    </xdr:to>
    <xdr:sp macro="" textlink="">
      <xdr:nvSpPr>
        <xdr:cNvPr id="569" name="フローチャート: 判断 568">
          <a:extLst>
            <a:ext uri="{FF2B5EF4-FFF2-40B4-BE49-F238E27FC236}">
              <a16:creationId xmlns:a16="http://schemas.microsoft.com/office/drawing/2014/main" id="{D7AE1283-9824-419B-9339-C1A1A0D7DB7D}"/>
            </a:ext>
          </a:extLst>
        </xdr:cNvPr>
        <xdr:cNvSpPr/>
      </xdr:nvSpPr>
      <xdr:spPr>
        <a:xfrm>
          <a:off x="16754475" y="66198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0B0320E1-46A3-4C34-AA65-E4F97C172FCC}"/>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2B6FE388-0BD6-4DC4-93F6-E89BF744273A}"/>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B23DE222-BB2B-4109-8521-EFBEC5C8FBF1}"/>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3" name="テキスト ボックス 572">
          <a:extLst>
            <a:ext uri="{FF2B5EF4-FFF2-40B4-BE49-F238E27FC236}">
              <a16:creationId xmlns:a16="http://schemas.microsoft.com/office/drawing/2014/main" id="{1E2CA17B-E714-44F0-9E43-0EDAEC3295FB}"/>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4" name="テキスト ボックス 573">
          <a:extLst>
            <a:ext uri="{FF2B5EF4-FFF2-40B4-BE49-F238E27FC236}">
              <a16:creationId xmlns:a16="http://schemas.microsoft.com/office/drawing/2014/main" id="{57F4FC39-D0A7-4D07-A2B6-CF1174E7F434}"/>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44450</xdr:rowOff>
    </xdr:from>
    <xdr:to>
      <xdr:col>116</xdr:col>
      <xdr:colOff>114300</xdr:colOff>
      <xdr:row>34</xdr:row>
      <xdr:rowOff>146050</xdr:rowOff>
    </xdr:to>
    <xdr:sp macro="" textlink="">
      <xdr:nvSpPr>
        <xdr:cNvPr id="575" name="楕円 574">
          <a:extLst>
            <a:ext uri="{FF2B5EF4-FFF2-40B4-BE49-F238E27FC236}">
              <a16:creationId xmlns:a16="http://schemas.microsoft.com/office/drawing/2014/main" id="{4B8371DD-BEFD-4C7C-A08D-7AE05700A296}"/>
            </a:ext>
          </a:extLst>
        </xdr:cNvPr>
        <xdr:cNvSpPr/>
      </xdr:nvSpPr>
      <xdr:spPr>
        <a:xfrm>
          <a:off x="19897725" y="55530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33</xdr:row>
      <xdr:rowOff>168927</xdr:rowOff>
    </xdr:from>
    <xdr:ext cx="469744" cy="259045"/>
    <xdr:sp macro="" textlink="">
      <xdr:nvSpPr>
        <xdr:cNvPr id="576" name="【試験研究機関】&#10;一人当たり面積該当値テキスト">
          <a:extLst>
            <a:ext uri="{FF2B5EF4-FFF2-40B4-BE49-F238E27FC236}">
              <a16:creationId xmlns:a16="http://schemas.microsoft.com/office/drawing/2014/main" id="{89E6BE4D-8F57-4AB7-BC8E-773D9B8048E6}"/>
            </a:ext>
          </a:extLst>
        </xdr:cNvPr>
        <xdr:cNvSpPr txBox="1"/>
      </xdr:nvSpPr>
      <xdr:spPr>
        <a:xfrm>
          <a:off x="20002500" y="5502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34</xdr:row>
      <xdr:rowOff>82550</xdr:rowOff>
    </xdr:from>
    <xdr:to>
      <xdr:col>112</xdr:col>
      <xdr:colOff>38100</xdr:colOff>
      <xdr:row>35</xdr:row>
      <xdr:rowOff>12700</xdr:rowOff>
    </xdr:to>
    <xdr:sp macro="" textlink="">
      <xdr:nvSpPr>
        <xdr:cNvPr id="577" name="楕円 576">
          <a:extLst>
            <a:ext uri="{FF2B5EF4-FFF2-40B4-BE49-F238E27FC236}">
              <a16:creationId xmlns:a16="http://schemas.microsoft.com/office/drawing/2014/main" id="{411A0051-0AB2-46C6-9031-91BB271059CF}"/>
            </a:ext>
          </a:extLst>
        </xdr:cNvPr>
        <xdr:cNvSpPr/>
      </xdr:nvSpPr>
      <xdr:spPr>
        <a:xfrm>
          <a:off x="19154775" y="55911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34</xdr:row>
      <xdr:rowOff>95250</xdr:rowOff>
    </xdr:from>
    <xdr:to>
      <xdr:col>116</xdr:col>
      <xdr:colOff>63500</xdr:colOff>
      <xdr:row>34</xdr:row>
      <xdr:rowOff>133350</xdr:rowOff>
    </xdr:to>
    <xdr:cxnSp macro="">
      <xdr:nvCxnSpPr>
        <xdr:cNvPr id="578" name="直線コネクタ 577">
          <a:extLst>
            <a:ext uri="{FF2B5EF4-FFF2-40B4-BE49-F238E27FC236}">
              <a16:creationId xmlns:a16="http://schemas.microsoft.com/office/drawing/2014/main" id="{DE64CB57-12ED-4328-8192-C000C77F5126}"/>
            </a:ext>
          </a:extLst>
        </xdr:cNvPr>
        <xdr:cNvCxnSpPr/>
      </xdr:nvCxnSpPr>
      <xdr:spPr>
        <a:xfrm flipV="1">
          <a:off x="19202400" y="5600700"/>
          <a:ext cx="7524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34</xdr:row>
      <xdr:rowOff>82550</xdr:rowOff>
    </xdr:from>
    <xdr:to>
      <xdr:col>107</xdr:col>
      <xdr:colOff>101600</xdr:colOff>
      <xdr:row>35</xdr:row>
      <xdr:rowOff>12700</xdr:rowOff>
    </xdr:to>
    <xdr:sp macro="" textlink="">
      <xdr:nvSpPr>
        <xdr:cNvPr id="579" name="楕円 578">
          <a:extLst>
            <a:ext uri="{FF2B5EF4-FFF2-40B4-BE49-F238E27FC236}">
              <a16:creationId xmlns:a16="http://schemas.microsoft.com/office/drawing/2014/main" id="{E0910FA0-D478-4D94-BB67-7FE908F8E005}"/>
            </a:ext>
          </a:extLst>
        </xdr:cNvPr>
        <xdr:cNvSpPr/>
      </xdr:nvSpPr>
      <xdr:spPr>
        <a:xfrm>
          <a:off x="18345150" y="55911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34</xdr:row>
      <xdr:rowOff>133350</xdr:rowOff>
    </xdr:from>
    <xdr:to>
      <xdr:col>111</xdr:col>
      <xdr:colOff>177800</xdr:colOff>
      <xdr:row>34</xdr:row>
      <xdr:rowOff>133350</xdr:rowOff>
    </xdr:to>
    <xdr:cxnSp macro="">
      <xdr:nvCxnSpPr>
        <xdr:cNvPr id="580" name="直線コネクタ 579">
          <a:extLst>
            <a:ext uri="{FF2B5EF4-FFF2-40B4-BE49-F238E27FC236}">
              <a16:creationId xmlns:a16="http://schemas.microsoft.com/office/drawing/2014/main" id="{C6B7A0C2-9A5B-47DE-B345-BF882168E032}"/>
            </a:ext>
          </a:extLst>
        </xdr:cNvPr>
        <xdr:cNvCxnSpPr/>
      </xdr:nvCxnSpPr>
      <xdr:spPr>
        <a:xfrm>
          <a:off x="18392775" y="56388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34</xdr:row>
      <xdr:rowOff>101600</xdr:rowOff>
    </xdr:from>
    <xdr:to>
      <xdr:col>102</xdr:col>
      <xdr:colOff>165100</xdr:colOff>
      <xdr:row>35</xdr:row>
      <xdr:rowOff>31750</xdr:rowOff>
    </xdr:to>
    <xdr:sp macro="" textlink="">
      <xdr:nvSpPr>
        <xdr:cNvPr id="581" name="楕円 580">
          <a:extLst>
            <a:ext uri="{FF2B5EF4-FFF2-40B4-BE49-F238E27FC236}">
              <a16:creationId xmlns:a16="http://schemas.microsoft.com/office/drawing/2014/main" id="{46B6FD67-C0FF-4473-A2FF-BF4B5A520F43}"/>
            </a:ext>
          </a:extLst>
        </xdr:cNvPr>
        <xdr:cNvSpPr/>
      </xdr:nvSpPr>
      <xdr:spPr>
        <a:xfrm>
          <a:off x="17554575" y="56102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34</xdr:row>
      <xdr:rowOff>133350</xdr:rowOff>
    </xdr:from>
    <xdr:to>
      <xdr:col>107</xdr:col>
      <xdr:colOff>50800</xdr:colOff>
      <xdr:row>34</xdr:row>
      <xdr:rowOff>152400</xdr:rowOff>
    </xdr:to>
    <xdr:cxnSp macro="">
      <xdr:nvCxnSpPr>
        <xdr:cNvPr id="582" name="直線コネクタ 581">
          <a:extLst>
            <a:ext uri="{FF2B5EF4-FFF2-40B4-BE49-F238E27FC236}">
              <a16:creationId xmlns:a16="http://schemas.microsoft.com/office/drawing/2014/main" id="{4409626D-3DD8-416F-8D1C-BB201D9BEA1D}"/>
            </a:ext>
          </a:extLst>
        </xdr:cNvPr>
        <xdr:cNvCxnSpPr/>
      </xdr:nvCxnSpPr>
      <xdr:spPr>
        <a:xfrm flipV="1">
          <a:off x="17602200" y="5638800"/>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36</xdr:row>
      <xdr:rowOff>6350</xdr:rowOff>
    </xdr:from>
    <xdr:to>
      <xdr:col>98</xdr:col>
      <xdr:colOff>38100</xdr:colOff>
      <xdr:row>36</xdr:row>
      <xdr:rowOff>107950</xdr:rowOff>
    </xdr:to>
    <xdr:sp macro="" textlink="">
      <xdr:nvSpPr>
        <xdr:cNvPr id="583" name="楕円 582">
          <a:extLst>
            <a:ext uri="{FF2B5EF4-FFF2-40B4-BE49-F238E27FC236}">
              <a16:creationId xmlns:a16="http://schemas.microsoft.com/office/drawing/2014/main" id="{625683D3-6C69-4F9C-9919-7EF75AABE04A}"/>
            </a:ext>
          </a:extLst>
        </xdr:cNvPr>
        <xdr:cNvSpPr/>
      </xdr:nvSpPr>
      <xdr:spPr>
        <a:xfrm>
          <a:off x="16754475" y="58388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34</xdr:row>
      <xdr:rowOff>152400</xdr:rowOff>
    </xdr:from>
    <xdr:to>
      <xdr:col>102</xdr:col>
      <xdr:colOff>114300</xdr:colOff>
      <xdr:row>36</xdr:row>
      <xdr:rowOff>57150</xdr:rowOff>
    </xdr:to>
    <xdr:cxnSp macro="">
      <xdr:nvCxnSpPr>
        <xdr:cNvPr id="584" name="直線コネクタ 583">
          <a:extLst>
            <a:ext uri="{FF2B5EF4-FFF2-40B4-BE49-F238E27FC236}">
              <a16:creationId xmlns:a16="http://schemas.microsoft.com/office/drawing/2014/main" id="{8740420B-5F5F-4B7C-AB4F-22ED4A3DE8DF}"/>
            </a:ext>
          </a:extLst>
        </xdr:cNvPr>
        <xdr:cNvCxnSpPr/>
      </xdr:nvCxnSpPr>
      <xdr:spPr>
        <a:xfrm flipV="1">
          <a:off x="16802100" y="5657850"/>
          <a:ext cx="800100" cy="228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35</xdr:row>
      <xdr:rowOff>3827</xdr:rowOff>
    </xdr:from>
    <xdr:ext cx="469744" cy="259045"/>
    <xdr:sp macro="" textlink="">
      <xdr:nvSpPr>
        <xdr:cNvPr id="585" name="n_1aveValue【試験研究機関】&#10;一人当たり面積">
          <a:extLst>
            <a:ext uri="{FF2B5EF4-FFF2-40B4-BE49-F238E27FC236}">
              <a16:creationId xmlns:a16="http://schemas.microsoft.com/office/drawing/2014/main" id="{D5F25745-F1A8-4628-9E2A-12E7A9C0F04A}"/>
            </a:ext>
          </a:extLst>
        </xdr:cNvPr>
        <xdr:cNvSpPr txBox="1"/>
      </xdr:nvSpPr>
      <xdr:spPr>
        <a:xfrm>
          <a:off x="18983402" y="56743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41927</xdr:rowOff>
    </xdr:from>
    <xdr:ext cx="469744" cy="259045"/>
    <xdr:sp macro="" textlink="">
      <xdr:nvSpPr>
        <xdr:cNvPr id="586" name="n_2aveValue【試験研究機関】&#10;一人当たり面積">
          <a:extLst>
            <a:ext uri="{FF2B5EF4-FFF2-40B4-BE49-F238E27FC236}">
              <a16:creationId xmlns:a16="http://schemas.microsoft.com/office/drawing/2014/main" id="{6530C225-E674-49E8-B5A0-F1CC211A186B}"/>
            </a:ext>
          </a:extLst>
        </xdr:cNvPr>
        <xdr:cNvSpPr txBox="1"/>
      </xdr:nvSpPr>
      <xdr:spPr>
        <a:xfrm>
          <a:off x="18183302" y="571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60977</xdr:rowOff>
    </xdr:from>
    <xdr:ext cx="469744" cy="259045"/>
    <xdr:sp macro="" textlink="">
      <xdr:nvSpPr>
        <xdr:cNvPr id="587" name="n_3aveValue【試験研究機関】&#10;一人当たり面積">
          <a:extLst>
            <a:ext uri="{FF2B5EF4-FFF2-40B4-BE49-F238E27FC236}">
              <a16:creationId xmlns:a16="http://schemas.microsoft.com/office/drawing/2014/main" id="{7E513A2F-B540-4ED9-AFC2-F3A159A57DF8}"/>
            </a:ext>
          </a:extLst>
        </xdr:cNvPr>
        <xdr:cNvSpPr txBox="1"/>
      </xdr:nvSpPr>
      <xdr:spPr>
        <a:xfrm>
          <a:off x="17383202" y="5731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41</xdr:row>
      <xdr:rowOff>60977</xdr:rowOff>
    </xdr:from>
    <xdr:ext cx="469744" cy="259045"/>
    <xdr:sp macro="" textlink="">
      <xdr:nvSpPr>
        <xdr:cNvPr id="588" name="n_4aveValue【試験研究機関】&#10;一人当たり面積">
          <a:extLst>
            <a:ext uri="{FF2B5EF4-FFF2-40B4-BE49-F238E27FC236}">
              <a16:creationId xmlns:a16="http://schemas.microsoft.com/office/drawing/2014/main" id="{7E3B7EF2-AFAF-44E8-801F-A458910BE76B}"/>
            </a:ext>
          </a:extLst>
        </xdr:cNvPr>
        <xdr:cNvSpPr txBox="1"/>
      </xdr:nvSpPr>
      <xdr:spPr>
        <a:xfrm>
          <a:off x="16592627" y="6703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33</xdr:row>
      <xdr:rowOff>29227</xdr:rowOff>
    </xdr:from>
    <xdr:ext cx="469744" cy="259045"/>
    <xdr:sp macro="" textlink="">
      <xdr:nvSpPr>
        <xdr:cNvPr id="589" name="n_1mainValue【試験研究機関】&#10;一人当たり面積">
          <a:extLst>
            <a:ext uri="{FF2B5EF4-FFF2-40B4-BE49-F238E27FC236}">
              <a16:creationId xmlns:a16="http://schemas.microsoft.com/office/drawing/2014/main" id="{643CCA37-D3A9-4A68-B6F9-71074F3B1103}"/>
            </a:ext>
          </a:extLst>
        </xdr:cNvPr>
        <xdr:cNvSpPr txBox="1"/>
      </xdr:nvSpPr>
      <xdr:spPr>
        <a:xfrm>
          <a:off x="18983402"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33</xdr:row>
      <xdr:rowOff>29227</xdr:rowOff>
    </xdr:from>
    <xdr:ext cx="469744" cy="259045"/>
    <xdr:sp macro="" textlink="">
      <xdr:nvSpPr>
        <xdr:cNvPr id="590" name="n_2mainValue【試験研究機関】&#10;一人当たり面積">
          <a:extLst>
            <a:ext uri="{FF2B5EF4-FFF2-40B4-BE49-F238E27FC236}">
              <a16:creationId xmlns:a16="http://schemas.microsoft.com/office/drawing/2014/main" id="{6CA981AB-4FF4-4D21-99A0-8720AF93C666}"/>
            </a:ext>
          </a:extLst>
        </xdr:cNvPr>
        <xdr:cNvSpPr txBox="1"/>
      </xdr:nvSpPr>
      <xdr:spPr>
        <a:xfrm>
          <a:off x="18183302"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33</xdr:row>
      <xdr:rowOff>48277</xdr:rowOff>
    </xdr:from>
    <xdr:ext cx="469744" cy="259045"/>
    <xdr:sp macro="" textlink="">
      <xdr:nvSpPr>
        <xdr:cNvPr id="591" name="n_3mainValue【試験研究機関】&#10;一人当たり面積">
          <a:extLst>
            <a:ext uri="{FF2B5EF4-FFF2-40B4-BE49-F238E27FC236}">
              <a16:creationId xmlns:a16="http://schemas.microsoft.com/office/drawing/2014/main" id="{FB7324CB-6F55-4580-B62A-526351BC1332}"/>
            </a:ext>
          </a:extLst>
        </xdr:cNvPr>
        <xdr:cNvSpPr txBox="1"/>
      </xdr:nvSpPr>
      <xdr:spPr>
        <a:xfrm>
          <a:off x="17383202" y="5388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34</xdr:row>
      <xdr:rowOff>124477</xdr:rowOff>
    </xdr:from>
    <xdr:ext cx="469744" cy="259045"/>
    <xdr:sp macro="" textlink="">
      <xdr:nvSpPr>
        <xdr:cNvPr id="592" name="n_4mainValue【試験研究機関】&#10;一人当たり面積">
          <a:extLst>
            <a:ext uri="{FF2B5EF4-FFF2-40B4-BE49-F238E27FC236}">
              <a16:creationId xmlns:a16="http://schemas.microsoft.com/office/drawing/2014/main" id="{F3C2367A-15AC-4A81-B058-7BCDA26B057F}"/>
            </a:ext>
          </a:extLst>
        </xdr:cNvPr>
        <xdr:cNvSpPr txBox="1"/>
      </xdr:nvSpPr>
      <xdr:spPr>
        <a:xfrm>
          <a:off x="16592627" y="5626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3" name="正方形/長方形 592">
          <a:extLst>
            <a:ext uri="{FF2B5EF4-FFF2-40B4-BE49-F238E27FC236}">
              <a16:creationId xmlns:a16="http://schemas.microsoft.com/office/drawing/2014/main" id="{FF1B15DA-8812-45ED-9D09-1F9F82EE1C60}"/>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4" name="正方形/長方形 593">
          <a:extLst>
            <a:ext uri="{FF2B5EF4-FFF2-40B4-BE49-F238E27FC236}">
              <a16:creationId xmlns:a16="http://schemas.microsoft.com/office/drawing/2014/main" id="{0C3F46EE-7B16-4CA3-A10C-E64A1A9874E8}"/>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5" name="正方形/長方形 594">
          <a:extLst>
            <a:ext uri="{FF2B5EF4-FFF2-40B4-BE49-F238E27FC236}">
              <a16:creationId xmlns:a16="http://schemas.microsoft.com/office/drawing/2014/main" id="{042556E9-0F8E-49E2-B087-23D1C7D62974}"/>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6" name="正方形/長方形 595">
          <a:extLst>
            <a:ext uri="{FF2B5EF4-FFF2-40B4-BE49-F238E27FC236}">
              <a16:creationId xmlns:a16="http://schemas.microsoft.com/office/drawing/2014/main" id="{81500F8C-4EBE-4AA2-A9B7-F0BFAEF585D9}"/>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7" name="正方形/長方形 596">
          <a:extLst>
            <a:ext uri="{FF2B5EF4-FFF2-40B4-BE49-F238E27FC236}">
              <a16:creationId xmlns:a16="http://schemas.microsoft.com/office/drawing/2014/main" id="{AFF2E094-F166-43BF-B06F-ABF42062C1BF}"/>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8" name="正方形/長方形 597">
          <a:extLst>
            <a:ext uri="{FF2B5EF4-FFF2-40B4-BE49-F238E27FC236}">
              <a16:creationId xmlns:a16="http://schemas.microsoft.com/office/drawing/2014/main" id="{62A83FD6-50E2-4A86-831D-E6A0F85581F2}"/>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9" name="テキスト ボックス 598">
          <a:extLst>
            <a:ext uri="{FF2B5EF4-FFF2-40B4-BE49-F238E27FC236}">
              <a16:creationId xmlns:a16="http://schemas.microsoft.com/office/drawing/2014/main" id="{754EAD8B-1B0B-417E-B6EF-43FB62D22019}"/>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600" name="直線コネクタ 599">
          <a:extLst>
            <a:ext uri="{FF2B5EF4-FFF2-40B4-BE49-F238E27FC236}">
              <a16:creationId xmlns:a16="http://schemas.microsoft.com/office/drawing/2014/main" id="{49C43CD1-7B61-4F85-BC06-C50F7504C935}"/>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601" name="テキスト ボックス 600">
          <a:extLst>
            <a:ext uri="{FF2B5EF4-FFF2-40B4-BE49-F238E27FC236}">
              <a16:creationId xmlns:a16="http://schemas.microsoft.com/office/drawing/2014/main" id="{F636D173-F153-4261-BA36-790B5BD50A39}"/>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602" name="直線コネクタ 601">
          <a:extLst>
            <a:ext uri="{FF2B5EF4-FFF2-40B4-BE49-F238E27FC236}">
              <a16:creationId xmlns:a16="http://schemas.microsoft.com/office/drawing/2014/main" id="{2FEA2F35-1EB4-4822-BCB6-AF5453BC2D9D}"/>
            </a:ext>
          </a:extLst>
        </xdr:cNvPr>
        <xdr:cNvCxnSpPr/>
      </xdr:nvCxnSpPr>
      <xdr:spPr>
        <a:xfrm>
          <a:off x="11210925" y="10439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105427</xdr:rowOff>
    </xdr:from>
    <xdr:ext cx="403059" cy="259045"/>
    <xdr:sp macro="" textlink="">
      <xdr:nvSpPr>
        <xdr:cNvPr id="603" name="テキスト ボックス 602">
          <a:extLst>
            <a:ext uri="{FF2B5EF4-FFF2-40B4-BE49-F238E27FC236}">
              <a16:creationId xmlns:a16="http://schemas.microsoft.com/office/drawing/2014/main" id="{EF78CC2B-DAF5-44CD-BE17-5A4C815F71F5}"/>
            </a:ext>
          </a:extLst>
        </xdr:cNvPr>
        <xdr:cNvSpPr txBox="1"/>
      </xdr:nvSpPr>
      <xdr:spPr>
        <a:xfrm>
          <a:off x="10845966"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604" name="直線コネクタ 603">
          <a:extLst>
            <a:ext uri="{FF2B5EF4-FFF2-40B4-BE49-F238E27FC236}">
              <a16:creationId xmlns:a16="http://schemas.microsoft.com/office/drawing/2014/main" id="{5726BEEA-3D16-45E4-ABFA-6BCC95924118}"/>
            </a:ext>
          </a:extLst>
        </xdr:cNvPr>
        <xdr:cNvCxnSpPr/>
      </xdr:nvCxnSpPr>
      <xdr:spPr>
        <a:xfrm>
          <a:off x="11210925" y="10077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605" name="テキスト ボックス 604">
          <a:extLst>
            <a:ext uri="{FF2B5EF4-FFF2-40B4-BE49-F238E27FC236}">
              <a16:creationId xmlns:a16="http://schemas.microsoft.com/office/drawing/2014/main" id="{B2E3C5DA-C599-464C-ACDD-110A0DD6D29D}"/>
            </a:ext>
          </a:extLst>
        </xdr:cNvPr>
        <xdr:cNvSpPr txBox="1"/>
      </xdr:nvSpPr>
      <xdr:spPr>
        <a:xfrm>
          <a:off x="10845966"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606" name="直線コネクタ 605">
          <a:extLst>
            <a:ext uri="{FF2B5EF4-FFF2-40B4-BE49-F238E27FC236}">
              <a16:creationId xmlns:a16="http://schemas.microsoft.com/office/drawing/2014/main" id="{D5B510D7-A827-4FDD-8E80-109B77363F33}"/>
            </a:ext>
          </a:extLst>
        </xdr:cNvPr>
        <xdr:cNvCxnSpPr/>
      </xdr:nvCxnSpPr>
      <xdr:spPr>
        <a:xfrm>
          <a:off x="11210925" y="9715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607" name="テキスト ボックス 606">
          <a:extLst>
            <a:ext uri="{FF2B5EF4-FFF2-40B4-BE49-F238E27FC236}">
              <a16:creationId xmlns:a16="http://schemas.microsoft.com/office/drawing/2014/main" id="{0402B607-B887-4FAE-ACA1-F2116978775A}"/>
            </a:ext>
          </a:extLst>
        </xdr:cNvPr>
        <xdr:cNvSpPr txBox="1"/>
      </xdr:nvSpPr>
      <xdr:spPr>
        <a:xfrm>
          <a:off x="10845966"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608" name="直線コネクタ 607">
          <a:extLst>
            <a:ext uri="{FF2B5EF4-FFF2-40B4-BE49-F238E27FC236}">
              <a16:creationId xmlns:a16="http://schemas.microsoft.com/office/drawing/2014/main" id="{3494EE91-52D0-4218-AF8E-2EA688652920}"/>
            </a:ext>
          </a:extLst>
        </xdr:cNvPr>
        <xdr:cNvCxnSpPr/>
      </xdr:nvCxnSpPr>
      <xdr:spPr>
        <a:xfrm>
          <a:off x="11210925" y="9363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609" name="テキスト ボックス 608">
          <a:extLst>
            <a:ext uri="{FF2B5EF4-FFF2-40B4-BE49-F238E27FC236}">
              <a16:creationId xmlns:a16="http://schemas.microsoft.com/office/drawing/2014/main" id="{C1F2E3A1-ADD1-46B3-BBCE-B24A71483797}"/>
            </a:ext>
          </a:extLst>
        </xdr:cNvPr>
        <xdr:cNvSpPr txBox="1"/>
      </xdr:nvSpPr>
      <xdr:spPr>
        <a:xfrm>
          <a:off x="10845966"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610" name="直線コネクタ 609">
          <a:extLst>
            <a:ext uri="{FF2B5EF4-FFF2-40B4-BE49-F238E27FC236}">
              <a16:creationId xmlns:a16="http://schemas.microsoft.com/office/drawing/2014/main" id="{89353994-388D-43C6-B9FC-749D9D218B5F}"/>
            </a:ext>
          </a:extLst>
        </xdr:cNvPr>
        <xdr:cNvCxnSpPr/>
      </xdr:nvCxnSpPr>
      <xdr:spPr>
        <a:xfrm>
          <a:off x="11210925" y="90011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611" name="テキスト ボックス 610">
          <a:extLst>
            <a:ext uri="{FF2B5EF4-FFF2-40B4-BE49-F238E27FC236}">
              <a16:creationId xmlns:a16="http://schemas.microsoft.com/office/drawing/2014/main" id="{2B5C1DD2-36B5-49BA-8E29-1B48DCC9B62A}"/>
            </a:ext>
          </a:extLst>
        </xdr:cNvPr>
        <xdr:cNvSpPr txBox="1"/>
      </xdr:nvSpPr>
      <xdr:spPr>
        <a:xfrm>
          <a:off x="10845966"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2" name="直線コネクタ 611">
          <a:extLst>
            <a:ext uri="{FF2B5EF4-FFF2-40B4-BE49-F238E27FC236}">
              <a16:creationId xmlns:a16="http://schemas.microsoft.com/office/drawing/2014/main" id="{A659050D-0821-44C8-A1DF-8F0FD86EDF8B}"/>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3" name="テキスト ボックス 612">
          <a:extLst>
            <a:ext uri="{FF2B5EF4-FFF2-40B4-BE49-F238E27FC236}">
              <a16:creationId xmlns:a16="http://schemas.microsoft.com/office/drawing/2014/main" id="{409232DC-5EA9-4C76-B4F9-85EFD7E00153}"/>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4" name="【警察施設】&#10;有形固定資産減価償却率グラフ枠">
          <a:extLst>
            <a:ext uri="{FF2B5EF4-FFF2-40B4-BE49-F238E27FC236}">
              <a16:creationId xmlns:a16="http://schemas.microsoft.com/office/drawing/2014/main" id="{2CF71FC8-3853-4C21-9AF1-BF31D3231D68}"/>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57</xdr:row>
      <xdr:rowOff>125730</xdr:rowOff>
    </xdr:from>
    <xdr:to>
      <xdr:col>85</xdr:col>
      <xdr:colOff>126364</xdr:colOff>
      <xdr:row>64</xdr:row>
      <xdr:rowOff>53340</xdr:rowOff>
    </xdr:to>
    <xdr:cxnSp macro="">
      <xdr:nvCxnSpPr>
        <xdr:cNvPr id="615" name="直線コネクタ 614">
          <a:extLst>
            <a:ext uri="{FF2B5EF4-FFF2-40B4-BE49-F238E27FC236}">
              <a16:creationId xmlns:a16="http://schemas.microsoft.com/office/drawing/2014/main" id="{2D9FC52F-639A-4173-ACB3-F6E4F2F0656C}"/>
            </a:ext>
          </a:extLst>
        </xdr:cNvPr>
        <xdr:cNvCxnSpPr/>
      </xdr:nvCxnSpPr>
      <xdr:spPr>
        <a:xfrm flipV="1">
          <a:off x="14695170" y="9352280"/>
          <a:ext cx="1269" cy="10610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57167</xdr:rowOff>
    </xdr:from>
    <xdr:ext cx="405111" cy="259045"/>
    <xdr:sp macro="" textlink="">
      <xdr:nvSpPr>
        <xdr:cNvPr id="616" name="【警察施設】&#10;有形固定資産減価償却率最小値テキスト">
          <a:extLst>
            <a:ext uri="{FF2B5EF4-FFF2-40B4-BE49-F238E27FC236}">
              <a16:creationId xmlns:a16="http://schemas.microsoft.com/office/drawing/2014/main" id="{684AB1B3-13FC-4A98-96BC-7FDA3FAC1137}"/>
            </a:ext>
          </a:extLst>
        </xdr:cNvPr>
        <xdr:cNvSpPr txBox="1"/>
      </xdr:nvSpPr>
      <xdr:spPr>
        <a:xfrm>
          <a:off x="14744700" y="10420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53340</xdr:rowOff>
    </xdr:from>
    <xdr:to>
      <xdr:col>86</xdr:col>
      <xdr:colOff>25400</xdr:colOff>
      <xdr:row>64</xdr:row>
      <xdr:rowOff>53340</xdr:rowOff>
    </xdr:to>
    <xdr:cxnSp macro="">
      <xdr:nvCxnSpPr>
        <xdr:cNvPr id="617" name="直線コネクタ 616">
          <a:extLst>
            <a:ext uri="{FF2B5EF4-FFF2-40B4-BE49-F238E27FC236}">
              <a16:creationId xmlns:a16="http://schemas.microsoft.com/office/drawing/2014/main" id="{71AAAA56-F467-4357-ACC0-356E39FC9272}"/>
            </a:ext>
          </a:extLst>
        </xdr:cNvPr>
        <xdr:cNvCxnSpPr/>
      </xdr:nvCxnSpPr>
      <xdr:spPr>
        <a:xfrm>
          <a:off x="14611350" y="104133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72407</xdr:rowOff>
    </xdr:from>
    <xdr:ext cx="405111" cy="259045"/>
    <xdr:sp macro="" textlink="">
      <xdr:nvSpPr>
        <xdr:cNvPr id="618" name="【警察施設】&#10;有形固定資産減価償却率最大値テキスト">
          <a:extLst>
            <a:ext uri="{FF2B5EF4-FFF2-40B4-BE49-F238E27FC236}">
              <a16:creationId xmlns:a16="http://schemas.microsoft.com/office/drawing/2014/main" id="{F8DAA239-CB69-49A9-B12D-F7525A2BC8BB}"/>
            </a:ext>
          </a:extLst>
        </xdr:cNvPr>
        <xdr:cNvSpPr txBox="1"/>
      </xdr:nvSpPr>
      <xdr:spPr>
        <a:xfrm>
          <a:off x="14744700" y="9137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125730</xdr:rowOff>
    </xdr:from>
    <xdr:to>
      <xdr:col>86</xdr:col>
      <xdr:colOff>25400</xdr:colOff>
      <xdr:row>57</xdr:row>
      <xdr:rowOff>125730</xdr:rowOff>
    </xdr:to>
    <xdr:cxnSp macro="">
      <xdr:nvCxnSpPr>
        <xdr:cNvPr id="619" name="直線コネクタ 618">
          <a:extLst>
            <a:ext uri="{FF2B5EF4-FFF2-40B4-BE49-F238E27FC236}">
              <a16:creationId xmlns:a16="http://schemas.microsoft.com/office/drawing/2014/main" id="{C0586A79-E481-4D9F-B531-58C39251CD86}"/>
            </a:ext>
          </a:extLst>
        </xdr:cNvPr>
        <xdr:cNvCxnSpPr/>
      </xdr:nvCxnSpPr>
      <xdr:spPr>
        <a:xfrm>
          <a:off x="14611350" y="93522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62</xdr:row>
      <xdr:rowOff>110507</xdr:rowOff>
    </xdr:from>
    <xdr:ext cx="405111" cy="259045"/>
    <xdr:sp macro="" textlink="">
      <xdr:nvSpPr>
        <xdr:cNvPr id="620" name="【警察施設】&#10;有形固定資産減価償却率平均値テキスト">
          <a:extLst>
            <a:ext uri="{FF2B5EF4-FFF2-40B4-BE49-F238E27FC236}">
              <a16:creationId xmlns:a16="http://schemas.microsoft.com/office/drawing/2014/main" id="{A5826A66-6732-45B6-AC70-56125F17655F}"/>
            </a:ext>
          </a:extLst>
        </xdr:cNvPr>
        <xdr:cNvSpPr txBox="1"/>
      </xdr:nvSpPr>
      <xdr:spPr>
        <a:xfrm>
          <a:off x="14744700" y="101466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132080</xdr:rowOff>
    </xdr:from>
    <xdr:to>
      <xdr:col>85</xdr:col>
      <xdr:colOff>177800</xdr:colOff>
      <xdr:row>63</xdr:row>
      <xdr:rowOff>62230</xdr:rowOff>
    </xdr:to>
    <xdr:sp macro="" textlink="">
      <xdr:nvSpPr>
        <xdr:cNvPr id="621" name="フローチャート: 判断 620">
          <a:extLst>
            <a:ext uri="{FF2B5EF4-FFF2-40B4-BE49-F238E27FC236}">
              <a16:creationId xmlns:a16="http://schemas.microsoft.com/office/drawing/2014/main" id="{646A731E-71EC-494B-AE93-6F983AB73F7F}"/>
            </a:ext>
          </a:extLst>
        </xdr:cNvPr>
        <xdr:cNvSpPr/>
      </xdr:nvSpPr>
      <xdr:spPr>
        <a:xfrm>
          <a:off x="14649450" y="1017143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62</xdr:row>
      <xdr:rowOff>10160</xdr:rowOff>
    </xdr:from>
    <xdr:to>
      <xdr:col>81</xdr:col>
      <xdr:colOff>101600</xdr:colOff>
      <xdr:row>62</xdr:row>
      <xdr:rowOff>111760</xdr:rowOff>
    </xdr:to>
    <xdr:sp macro="" textlink="">
      <xdr:nvSpPr>
        <xdr:cNvPr id="622" name="フローチャート: 判断 621">
          <a:extLst>
            <a:ext uri="{FF2B5EF4-FFF2-40B4-BE49-F238E27FC236}">
              <a16:creationId xmlns:a16="http://schemas.microsoft.com/office/drawing/2014/main" id="{5293EEB3-9883-4BA3-A92E-A05211D9826F}"/>
            </a:ext>
          </a:extLst>
        </xdr:cNvPr>
        <xdr:cNvSpPr/>
      </xdr:nvSpPr>
      <xdr:spPr>
        <a:xfrm>
          <a:off x="13887450" y="100463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82550</xdr:rowOff>
    </xdr:from>
    <xdr:to>
      <xdr:col>76</xdr:col>
      <xdr:colOff>165100</xdr:colOff>
      <xdr:row>62</xdr:row>
      <xdr:rowOff>12700</xdr:rowOff>
    </xdr:to>
    <xdr:sp macro="" textlink="">
      <xdr:nvSpPr>
        <xdr:cNvPr id="623" name="フローチャート: 判断 622">
          <a:extLst>
            <a:ext uri="{FF2B5EF4-FFF2-40B4-BE49-F238E27FC236}">
              <a16:creationId xmlns:a16="http://schemas.microsoft.com/office/drawing/2014/main" id="{DF6712AA-2754-47A5-B19B-DCE41C98E1F5}"/>
            </a:ext>
          </a:extLst>
        </xdr:cNvPr>
        <xdr:cNvSpPr/>
      </xdr:nvSpPr>
      <xdr:spPr>
        <a:xfrm>
          <a:off x="13096875" y="99631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6350</xdr:rowOff>
    </xdr:from>
    <xdr:to>
      <xdr:col>72</xdr:col>
      <xdr:colOff>38100</xdr:colOff>
      <xdr:row>61</xdr:row>
      <xdr:rowOff>107950</xdr:rowOff>
    </xdr:to>
    <xdr:sp macro="" textlink="">
      <xdr:nvSpPr>
        <xdr:cNvPr id="624" name="フローチャート: 判断 623">
          <a:extLst>
            <a:ext uri="{FF2B5EF4-FFF2-40B4-BE49-F238E27FC236}">
              <a16:creationId xmlns:a16="http://schemas.microsoft.com/office/drawing/2014/main" id="{73D4AA1B-E158-4266-ACED-3F6E93E3DA34}"/>
            </a:ext>
          </a:extLst>
        </xdr:cNvPr>
        <xdr:cNvSpPr/>
      </xdr:nvSpPr>
      <xdr:spPr>
        <a:xfrm>
          <a:off x="12296775" y="98869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60</xdr:row>
      <xdr:rowOff>78740</xdr:rowOff>
    </xdr:from>
    <xdr:to>
      <xdr:col>67</xdr:col>
      <xdr:colOff>101600</xdr:colOff>
      <xdr:row>61</xdr:row>
      <xdr:rowOff>8890</xdr:rowOff>
    </xdr:to>
    <xdr:sp macro="" textlink="">
      <xdr:nvSpPr>
        <xdr:cNvPr id="625" name="フローチャート: 判断 624">
          <a:extLst>
            <a:ext uri="{FF2B5EF4-FFF2-40B4-BE49-F238E27FC236}">
              <a16:creationId xmlns:a16="http://schemas.microsoft.com/office/drawing/2014/main" id="{4FF0812A-E3D3-4BEB-BBC7-F34A1C851EAD}"/>
            </a:ext>
          </a:extLst>
        </xdr:cNvPr>
        <xdr:cNvSpPr/>
      </xdr:nvSpPr>
      <xdr:spPr>
        <a:xfrm>
          <a:off x="11487150" y="97942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1AD94628-10F9-42AE-993A-D235AC5E91BA}"/>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A52B0D56-A263-4140-B772-ACBFF18FD942}"/>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920ED1DE-526B-4039-A570-7B9BDD728CDF}"/>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9" name="テキスト ボックス 628">
          <a:extLst>
            <a:ext uri="{FF2B5EF4-FFF2-40B4-BE49-F238E27FC236}">
              <a16:creationId xmlns:a16="http://schemas.microsoft.com/office/drawing/2014/main" id="{F2891837-0E57-4593-98B7-1498EF9B391B}"/>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30" name="テキスト ボックス 629">
          <a:extLst>
            <a:ext uri="{FF2B5EF4-FFF2-40B4-BE49-F238E27FC236}">
              <a16:creationId xmlns:a16="http://schemas.microsoft.com/office/drawing/2014/main" id="{9FE9882B-F544-414E-99D8-6A04FC7FE9EC}"/>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74930</xdr:rowOff>
    </xdr:from>
    <xdr:to>
      <xdr:col>85</xdr:col>
      <xdr:colOff>177800</xdr:colOff>
      <xdr:row>58</xdr:row>
      <xdr:rowOff>5080</xdr:rowOff>
    </xdr:to>
    <xdr:sp macro="" textlink="">
      <xdr:nvSpPr>
        <xdr:cNvPr id="631" name="楕円 630">
          <a:extLst>
            <a:ext uri="{FF2B5EF4-FFF2-40B4-BE49-F238E27FC236}">
              <a16:creationId xmlns:a16="http://schemas.microsoft.com/office/drawing/2014/main" id="{5F282FF5-0319-42FD-BE2C-672E30D64B86}"/>
            </a:ext>
          </a:extLst>
        </xdr:cNvPr>
        <xdr:cNvSpPr/>
      </xdr:nvSpPr>
      <xdr:spPr>
        <a:xfrm>
          <a:off x="14649450" y="930465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27957</xdr:rowOff>
    </xdr:from>
    <xdr:ext cx="405111" cy="259045"/>
    <xdr:sp macro="" textlink="">
      <xdr:nvSpPr>
        <xdr:cNvPr id="632" name="【警察施設】&#10;有形固定資産減価償却率該当値テキスト">
          <a:extLst>
            <a:ext uri="{FF2B5EF4-FFF2-40B4-BE49-F238E27FC236}">
              <a16:creationId xmlns:a16="http://schemas.microsoft.com/office/drawing/2014/main" id="{3D1CF62B-F2ED-49DD-B14E-BCE711F46F28}"/>
            </a:ext>
          </a:extLst>
        </xdr:cNvPr>
        <xdr:cNvSpPr txBox="1"/>
      </xdr:nvSpPr>
      <xdr:spPr>
        <a:xfrm>
          <a:off x="14744700" y="9260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139700</xdr:rowOff>
    </xdr:from>
    <xdr:to>
      <xdr:col>81</xdr:col>
      <xdr:colOff>101600</xdr:colOff>
      <xdr:row>57</xdr:row>
      <xdr:rowOff>69850</xdr:rowOff>
    </xdr:to>
    <xdr:sp macro="" textlink="">
      <xdr:nvSpPr>
        <xdr:cNvPr id="633" name="楕円 632">
          <a:extLst>
            <a:ext uri="{FF2B5EF4-FFF2-40B4-BE49-F238E27FC236}">
              <a16:creationId xmlns:a16="http://schemas.microsoft.com/office/drawing/2014/main" id="{445A2D7A-EE2C-4AF8-880E-EB65C12E354A}"/>
            </a:ext>
          </a:extLst>
        </xdr:cNvPr>
        <xdr:cNvSpPr/>
      </xdr:nvSpPr>
      <xdr:spPr>
        <a:xfrm>
          <a:off x="13887450" y="92106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57</xdr:row>
      <xdr:rowOff>19050</xdr:rowOff>
    </xdr:from>
    <xdr:to>
      <xdr:col>85</xdr:col>
      <xdr:colOff>127000</xdr:colOff>
      <xdr:row>57</xdr:row>
      <xdr:rowOff>125730</xdr:rowOff>
    </xdr:to>
    <xdr:cxnSp macro="">
      <xdr:nvCxnSpPr>
        <xdr:cNvPr id="634" name="直線コネクタ 633">
          <a:extLst>
            <a:ext uri="{FF2B5EF4-FFF2-40B4-BE49-F238E27FC236}">
              <a16:creationId xmlns:a16="http://schemas.microsoft.com/office/drawing/2014/main" id="{A82BEA85-F948-4CDF-98EF-9C23DF3DD0D0}"/>
            </a:ext>
          </a:extLst>
        </xdr:cNvPr>
        <xdr:cNvCxnSpPr/>
      </xdr:nvCxnSpPr>
      <xdr:spPr>
        <a:xfrm>
          <a:off x="13935075" y="9248775"/>
          <a:ext cx="762000" cy="103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29210</xdr:rowOff>
    </xdr:from>
    <xdr:to>
      <xdr:col>76</xdr:col>
      <xdr:colOff>165100</xdr:colOff>
      <xdr:row>57</xdr:row>
      <xdr:rowOff>130810</xdr:rowOff>
    </xdr:to>
    <xdr:sp macro="" textlink="">
      <xdr:nvSpPr>
        <xdr:cNvPr id="635" name="楕円 634">
          <a:extLst>
            <a:ext uri="{FF2B5EF4-FFF2-40B4-BE49-F238E27FC236}">
              <a16:creationId xmlns:a16="http://schemas.microsoft.com/office/drawing/2014/main" id="{804AF4B8-BB89-4E72-A1A6-630D7D681A37}"/>
            </a:ext>
          </a:extLst>
        </xdr:cNvPr>
        <xdr:cNvSpPr/>
      </xdr:nvSpPr>
      <xdr:spPr>
        <a:xfrm>
          <a:off x="13096875" y="925576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19050</xdr:rowOff>
    </xdr:from>
    <xdr:to>
      <xdr:col>81</xdr:col>
      <xdr:colOff>50800</xdr:colOff>
      <xdr:row>57</xdr:row>
      <xdr:rowOff>80010</xdr:rowOff>
    </xdr:to>
    <xdr:cxnSp macro="">
      <xdr:nvCxnSpPr>
        <xdr:cNvPr id="636" name="直線コネクタ 635">
          <a:extLst>
            <a:ext uri="{FF2B5EF4-FFF2-40B4-BE49-F238E27FC236}">
              <a16:creationId xmlns:a16="http://schemas.microsoft.com/office/drawing/2014/main" id="{5B58C9EC-E583-4E96-BF1D-DD93FEC58ABA}"/>
            </a:ext>
          </a:extLst>
        </xdr:cNvPr>
        <xdr:cNvCxnSpPr/>
      </xdr:nvCxnSpPr>
      <xdr:spPr>
        <a:xfrm flipV="1">
          <a:off x="13144500" y="9248775"/>
          <a:ext cx="790575" cy="641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48260</xdr:rowOff>
    </xdr:from>
    <xdr:to>
      <xdr:col>72</xdr:col>
      <xdr:colOff>38100</xdr:colOff>
      <xdr:row>56</xdr:row>
      <xdr:rowOff>149860</xdr:rowOff>
    </xdr:to>
    <xdr:sp macro="" textlink="">
      <xdr:nvSpPr>
        <xdr:cNvPr id="637" name="楕円 636">
          <a:extLst>
            <a:ext uri="{FF2B5EF4-FFF2-40B4-BE49-F238E27FC236}">
              <a16:creationId xmlns:a16="http://schemas.microsoft.com/office/drawing/2014/main" id="{47797E75-DB2F-4C49-A78B-8284A489906B}"/>
            </a:ext>
          </a:extLst>
        </xdr:cNvPr>
        <xdr:cNvSpPr/>
      </xdr:nvSpPr>
      <xdr:spPr>
        <a:xfrm>
          <a:off x="12296775" y="91128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56</xdr:row>
      <xdr:rowOff>99060</xdr:rowOff>
    </xdr:from>
    <xdr:to>
      <xdr:col>76</xdr:col>
      <xdr:colOff>114300</xdr:colOff>
      <xdr:row>57</xdr:row>
      <xdr:rowOff>80010</xdr:rowOff>
    </xdr:to>
    <xdr:cxnSp macro="">
      <xdr:nvCxnSpPr>
        <xdr:cNvPr id="638" name="直線コネクタ 637">
          <a:extLst>
            <a:ext uri="{FF2B5EF4-FFF2-40B4-BE49-F238E27FC236}">
              <a16:creationId xmlns:a16="http://schemas.microsoft.com/office/drawing/2014/main" id="{E05DA47C-5C9A-4793-9A29-DD5522BA3AEA}"/>
            </a:ext>
          </a:extLst>
        </xdr:cNvPr>
        <xdr:cNvCxnSpPr/>
      </xdr:nvCxnSpPr>
      <xdr:spPr>
        <a:xfrm>
          <a:off x="12344400" y="9170035"/>
          <a:ext cx="800100" cy="1428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55</xdr:row>
      <xdr:rowOff>82550</xdr:rowOff>
    </xdr:from>
    <xdr:to>
      <xdr:col>67</xdr:col>
      <xdr:colOff>101600</xdr:colOff>
      <xdr:row>56</xdr:row>
      <xdr:rowOff>12700</xdr:rowOff>
    </xdr:to>
    <xdr:sp macro="" textlink="">
      <xdr:nvSpPr>
        <xdr:cNvPr id="639" name="楕円 638">
          <a:extLst>
            <a:ext uri="{FF2B5EF4-FFF2-40B4-BE49-F238E27FC236}">
              <a16:creationId xmlns:a16="http://schemas.microsoft.com/office/drawing/2014/main" id="{E23A61E8-77B5-4156-B612-342E191FEBEA}"/>
            </a:ext>
          </a:extLst>
        </xdr:cNvPr>
        <xdr:cNvSpPr/>
      </xdr:nvSpPr>
      <xdr:spPr>
        <a:xfrm>
          <a:off x="11487150" y="89916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55</xdr:row>
      <xdr:rowOff>133350</xdr:rowOff>
    </xdr:from>
    <xdr:to>
      <xdr:col>71</xdr:col>
      <xdr:colOff>177800</xdr:colOff>
      <xdr:row>56</xdr:row>
      <xdr:rowOff>99060</xdr:rowOff>
    </xdr:to>
    <xdr:cxnSp macro="">
      <xdr:nvCxnSpPr>
        <xdr:cNvPr id="640" name="直線コネクタ 639">
          <a:extLst>
            <a:ext uri="{FF2B5EF4-FFF2-40B4-BE49-F238E27FC236}">
              <a16:creationId xmlns:a16="http://schemas.microsoft.com/office/drawing/2014/main" id="{1B0D17B5-48EA-4856-B747-9CB5DD4915AB}"/>
            </a:ext>
          </a:extLst>
        </xdr:cNvPr>
        <xdr:cNvCxnSpPr/>
      </xdr:nvCxnSpPr>
      <xdr:spPr>
        <a:xfrm>
          <a:off x="11534775" y="9039225"/>
          <a:ext cx="809625" cy="1308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62</xdr:row>
      <xdr:rowOff>102887</xdr:rowOff>
    </xdr:from>
    <xdr:ext cx="405111" cy="259045"/>
    <xdr:sp macro="" textlink="">
      <xdr:nvSpPr>
        <xdr:cNvPr id="641" name="n_1aveValue【警察施設】&#10;有形固定資産減価償却率">
          <a:extLst>
            <a:ext uri="{FF2B5EF4-FFF2-40B4-BE49-F238E27FC236}">
              <a16:creationId xmlns:a16="http://schemas.microsoft.com/office/drawing/2014/main" id="{26CF09FA-7343-41A8-A084-5906521C6217}"/>
            </a:ext>
          </a:extLst>
        </xdr:cNvPr>
        <xdr:cNvSpPr txBox="1"/>
      </xdr:nvSpPr>
      <xdr:spPr>
        <a:xfrm>
          <a:off x="13745219" y="10145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3827</xdr:rowOff>
    </xdr:from>
    <xdr:ext cx="405111" cy="259045"/>
    <xdr:sp macro="" textlink="">
      <xdr:nvSpPr>
        <xdr:cNvPr id="642" name="n_2aveValue【警察施設】&#10;有形固定資産減価償却率">
          <a:extLst>
            <a:ext uri="{FF2B5EF4-FFF2-40B4-BE49-F238E27FC236}">
              <a16:creationId xmlns:a16="http://schemas.microsoft.com/office/drawing/2014/main" id="{29E3629E-6A67-4935-A76B-B14F8062A9DB}"/>
            </a:ext>
          </a:extLst>
        </xdr:cNvPr>
        <xdr:cNvSpPr txBox="1"/>
      </xdr:nvSpPr>
      <xdr:spPr>
        <a:xfrm>
          <a:off x="12964169" y="10046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99077</xdr:rowOff>
    </xdr:from>
    <xdr:ext cx="405111" cy="259045"/>
    <xdr:sp macro="" textlink="">
      <xdr:nvSpPr>
        <xdr:cNvPr id="643" name="n_3aveValue【警察施設】&#10;有形固定資産減価償却率">
          <a:extLst>
            <a:ext uri="{FF2B5EF4-FFF2-40B4-BE49-F238E27FC236}">
              <a16:creationId xmlns:a16="http://schemas.microsoft.com/office/drawing/2014/main" id="{51885CF4-9E19-4CEE-8948-CDA25D32BA28}"/>
            </a:ext>
          </a:extLst>
        </xdr:cNvPr>
        <xdr:cNvSpPr txBox="1"/>
      </xdr:nvSpPr>
      <xdr:spPr>
        <a:xfrm>
          <a:off x="12164069" y="99796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17</xdr:rowOff>
    </xdr:from>
    <xdr:ext cx="405111" cy="259045"/>
    <xdr:sp macro="" textlink="">
      <xdr:nvSpPr>
        <xdr:cNvPr id="644" name="n_4aveValue【警察施設】&#10;有形固定資産減価償却率">
          <a:extLst>
            <a:ext uri="{FF2B5EF4-FFF2-40B4-BE49-F238E27FC236}">
              <a16:creationId xmlns:a16="http://schemas.microsoft.com/office/drawing/2014/main" id="{1852AA67-C25E-4FB1-A429-42E6B8C1D4F7}"/>
            </a:ext>
          </a:extLst>
        </xdr:cNvPr>
        <xdr:cNvSpPr txBox="1"/>
      </xdr:nvSpPr>
      <xdr:spPr>
        <a:xfrm>
          <a:off x="11354444" y="9877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55</xdr:row>
      <xdr:rowOff>86377</xdr:rowOff>
    </xdr:from>
    <xdr:ext cx="405111" cy="259045"/>
    <xdr:sp macro="" textlink="">
      <xdr:nvSpPr>
        <xdr:cNvPr id="645" name="n_1mainValue【警察施設】&#10;有形固定資産減価償却率">
          <a:extLst>
            <a:ext uri="{FF2B5EF4-FFF2-40B4-BE49-F238E27FC236}">
              <a16:creationId xmlns:a16="http://schemas.microsoft.com/office/drawing/2014/main" id="{7C386C16-4D18-4472-A779-FF28DF06BF41}"/>
            </a:ext>
          </a:extLst>
        </xdr:cNvPr>
        <xdr:cNvSpPr txBox="1"/>
      </xdr:nvSpPr>
      <xdr:spPr>
        <a:xfrm>
          <a:off x="13745219" y="89890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55</xdr:row>
      <xdr:rowOff>147337</xdr:rowOff>
    </xdr:from>
    <xdr:ext cx="405111" cy="259045"/>
    <xdr:sp macro="" textlink="">
      <xdr:nvSpPr>
        <xdr:cNvPr id="646" name="n_2mainValue【警察施設】&#10;有形固定資産減価償却率">
          <a:extLst>
            <a:ext uri="{FF2B5EF4-FFF2-40B4-BE49-F238E27FC236}">
              <a16:creationId xmlns:a16="http://schemas.microsoft.com/office/drawing/2014/main" id="{1987AB5C-D12D-4C37-B509-562EBCDF9E21}"/>
            </a:ext>
          </a:extLst>
        </xdr:cNvPr>
        <xdr:cNvSpPr txBox="1"/>
      </xdr:nvSpPr>
      <xdr:spPr>
        <a:xfrm>
          <a:off x="12964169" y="90500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54</xdr:row>
      <xdr:rowOff>166387</xdr:rowOff>
    </xdr:from>
    <xdr:ext cx="405111" cy="259045"/>
    <xdr:sp macro="" textlink="">
      <xdr:nvSpPr>
        <xdr:cNvPr id="647" name="n_3mainValue【警察施設】&#10;有形固定資産減価償却率">
          <a:extLst>
            <a:ext uri="{FF2B5EF4-FFF2-40B4-BE49-F238E27FC236}">
              <a16:creationId xmlns:a16="http://schemas.microsoft.com/office/drawing/2014/main" id="{60212854-E7D6-4CED-94AC-3FF78F72A0F0}"/>
            </a:ext>
          </a:extLst>
        </xdr:cNvPr>
        <xdr:cNvSpPr txBox="1"/>
      </xdr:nvSpPr>
      <xdr:spPr>
        <a:xfrm>
          <a:off x="12164069" y="8907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54</xdr:row>
      <xdr:rowOff>29227</xdr:rowOff>
    </xdr:from>
    <xdr:ext cx="405111" cy="259045"/>
    <xdr:sp macro="" textlink="">
      <xdr:nvSpPr>
        <xdr:cNvPr id="648" name="n_4mainValue【警察施設】&#10;有形固定資産減価償却率">
          <a:extLst>
            <a:ext uri="{FF2B5EF4-FFF2-40B4-BE49-F238E27FC236}">
              <a16:creationId xmlns:a16="http://schemas.microsoft.com/office/drawing/2014/main" id="{3B3E4AA8-3D7A-48CD-A03D-BA8E79E47F02}"/>
            </a:ext>
          </a:extLst>
        </xdr:cNvPr>
        <xdr:cNvSpPr txBox="1"/>
      </xdr:nvSpPr>
      <xdr:spPr>
        <a:xfrm>
          <a:off x="11354444" y="8770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9" name="正方形/長方形 648">
          <a:extLst>
            <a:ext uri="{FF2B5EF4-FFF2-40B4-BE49-F238E27FC236}">
              <a16:creationId xmlns:a16="http://schemas.microsoft.com/office/drawing/2014/main" id="{A5EA559F-C425-4332-84AE-6FD5764B2893}"/>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50" name="正方形/長方形 649">
          <a:extLst>
            <a:ext uri="{FF2B5EF4-FFF2-40B4-BE49-F238E27FC236}">
              <a16:creationId xmlns:a16="http://schemas.microsoft.com/office/drawing/2014/main" id="{C518E806-6C5B-4094-A4C3-DE029443CE39}"/>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51" name="正方形/長方形 650">
          <a:extLst>
            <a:ext uri="{FF2B5EF4-FFF2-40B4-BE49-F238E27FC236}">
              <a16:creationId xmlns:a16="http://schemas.microsoft.com/office/drawing/2014/main" id="{0DC5CC19-5482-486E-80AF-F271BDCCC4CD}"/>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2" name="正方形/長方形 651">
          <a:extLst>
            <a:ext uri="{FF2B5EF4-FFF2-40B4-BE49-F238E27FC236}">
              <a16:creationId xmlns:a16="http://schemas.microsoft.com/office/drawing/2014/main" id="{78777519-3963-430D-99BD-06A47AA211B3}"/>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3" name="正方形/長方形 652">
          <a:extLst>
            <a:ext uri="{FF2B5EF4-FFF2-40B4-BE49-F238E27FC236}">
              <a16:creationId xmlns:a16="http://schemas.microsoft.com/office/drawing/2014/main" id="{8A435EA1-BA75-41A4-AA50-0E80266D8C6B}"/>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4" name="正方形/長方形 653">
          <a:extLst>
            <a:ext uri="{FF2B5EF4-FFF2-40B4-BE49-F238E27FC236}">
              <a16:creationId xmlns:a16="http://schemas.microsoft.com/office/drawing/2014/main" id="{46A8692A-DB70-4A77-819E-FA2250B4E86C}"/>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5" name="テキスト ボックス 654">
          <a:extLst>
            <a:ext uri="{FF2B5EF4-FFF2-40B4-BE49-F238E27FC236}">
              <a16:creationId xmlns:a16="http://schemas.microsoft.com/office/drawing/2014/main" id="{51AD3303-73FB-44F6-A754-C72FC80B7127}"/>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6" name="直線コネクタ 655">
          <a:extLst>
            <a:ext uri="{FF2B5EF4-FFF2-40B4-BE49-F238E27FC236}">
              <a16:creationId xmlns:a16="http://schemas.microsoft.com/office/drawing/2014/main" id="{D998A64B-F088-481C-9D3E-26586D88BF74}"/>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7" name="テキスト ボックス 656">
          <a:extLst>
            <a:ext uri="{FF2B5EF4-FFF2-40B4-BE49-F238E27FC236}">
              <a16:creationId xmlns:a16="http://schemas.microsoft.com/office/drawing/2014/main" id="{349924F9-28B3-404B-861F-439D16484201}"/>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8" name="直線コネクタ 657">
          <a:extLst>
            <a:ext uri="{FF2B5EF4-FFF2-40B4-BE49-F238E27FC236}">
              <a16:creationId xmlns:a16="http://schemas.microsoft.com/office/drawing/2014/main" id="{A0A12FD5-AE69-4B20-A9C6-AA7DBA25F5B0}"/>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9" name="テキスト ボックス 658">
          <a:extLst>
            <a:ext uri="{FF2B5EF4-FFF2-40B4-BE49-F238E27FC236}">
              <a16:creationId xmlns:a16="http://schemas.microsoft.com/office/drawing/2014/main" id="{8A9ADFE5-0669-4D74-ADEF-9E54630657F8}"/>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60" name="直線コネクタ 659">
          <a:extLst>
            <a:ext uri="{FF2B5EF4-FFF2-40B4-BE49-F238E27FC236}">
              <a16:creationId xmlns:a16="http://schemas.microsoft.com/office/drawing/2014/main" id="{FCA18F97-632B-431B-9F45-67AAC23A3290}"/>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61" name="テキスト ボックス 660">
          <a:extLst>
            <a:ext uri="{FF2B5EF4-FFF2-40B4-BE49-F238E27FC236}">
              <a16:creationId xmlns:a16="http://schemas.microsoft.com/office/drawing/2014/main" id="{D309C10F-C18C-4927-B8B0-3A838CC183AB}"/>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62" name="直線コネクタ 661">
          <a:extLst>
            <a:ext uri="{FF2B5EF4-FFF2-40B4-BE49-F238E27FC236}">
              <a16:creationId xmlns:a16="http://schemas.microsoft.com/office/drawing/2014/main" id="{9D211C95-05ED-492E-9DEF-EA621CD65052}"/>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63" name="テキスト ボックス 662">
          <a:extLst>
            <a:ext uri="{FF2B5EF4-FFF2-40B4-BE49-F238E27FC236}">
              <a16:creationId xmlns:a16="http://schemas.microsoft.com/office/drawing/2014/main" id="{984C375F-0B6E-497B-A04C-1CA4C9DA9749}"/>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64" name="直線コネクタ 663">
          <a:extLst>
            <a:ext uri="{FF2B5EF4-FFF2-40B4-BE49-F238E27FC236}">
              <a16:creationId xmlns:a16="http://schemas.microsoft.com/office/drawing/2014/main" id="{65452785-3648-4408-A710-F602FE7DB9C5}"/>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65" name="テキスト ボックス 664">
          <a:extLst>
            <a:ext uri="{FF2B5EF4-FFF2-40B4-BE49-F238E27FC236}">
              <a16:creationId xmlns:a16="http://schemas.microsoft.com/office/drawing/2014/main" id="{B8535837-90D4-4D70-A321-C6F87F2F0D58}"/>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6" name="直線コネクタ 665">
          <a:extLst>
            <a:ext uri="{FF2B5EF4-FFF2-40B4-BE49-F238E27FC236}">
              <a16:creationId xmlns:a16="http://schemas.microsoft.com/office/drawing/2014/main" id="{7FB5105D-A390-4930-B7BB-765D4BC74D7B}"/>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7" name="テキスト ボックス 666">
          <a:extLst>
            <a:ext uri="{FF2B5EF4-FFF2-40B4-BE49-F238E27FC236}">
              <a16:creationId xmlns:a16="http://schemas.microsoft.com/office/drawing/2014/main" id="{C72E97F0-960B-489F-BD20-89B0C7329DB0}"/>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8" name="直線コネクタ 667">
          <a:extLst>
            <a:ext uri="{FF2B5EF4-FFF2-40B4-BE49-F238E27FC236}">
              <a16:creationId xmlns:a16="http://schemas.microsoft.com/office/drawing/2014/main" id="{B3783613-0CEE-46E4-8E55-CC0080AECEC9}"/>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9" name="テキスト ボックス 668">
          <a:extLst>
            <a:ext uri="{FF2B5EF4-FFF2-40B4-BE49-F238E27FC236}">
              <a16:creationId xmlns:a16="http://schemas.microsoft.com/office/drawing/2014/main" id="{2F7B7946-88DA-4062-9202-D44F7BB09D2A}"/>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70" name="【警察施設】&#10;一人当たり面積グラフ枠">
          <a:extLst>
            <a:ext uri="{FF2B5EF4-FFF2-40B4-BE49-F238E27FC236}">
              <a16:creationId xmlns:a16="http://schemas.microsoft.com/office/drawing/2014/main" id="{AC89774C-F15B-4204-B13B-65AAF879346B}"/>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165100</xdr:rowOff>
    </xdr:from>
    <xdr:to>
      <xdr:col>116</xdr:col>
      <xdr:colOff>62864</xdr:colOff>
      <xdr:row>63</xdr:row>
      <xdr:rowOff>82550</xdr:rowOff>
    </xdr:to>
    <xdr:cxnSp macro="">
      <xdr:nvCxnSpPr>
        <xdr:cNvPr id="671" name="直線コネクタ 670">
          <a:extLst>
            <a:ext uri="{FF2B5EF4-FFF2-40B4-BE49-F238E27FC236}">
              <a16:creationId xmlns:a16="http://schemas.microsoft.com/office/drawing/2014/main" id="{5752E8F1-13B8-4365-82AA-1CF67BE9938D}"/>
            </a:ext>
          </a:extLst>
        </xdr:cNvPr>
        <xdr:cNvCxnSpPr/>
      </xdr:nvCxnSpPr>
      <xdr:spPr>
        <a:xfrm flipV="1">
          <a:off x="19952970" y="8905875"/>
          <a:ext cx="1269" cy="13811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86377</xdr:rowOff>
    </xdr:from>
    <xdr:ext cx="469744" cy="259045"/>
    <xdr:sp macro="" textlink="">
      <xdr:nvSpPr>
        <xdr:cNvPr id="672" name="【警察施設】&#10;一人当たり面積最小値テキスト">
          <a:extLst>
            <a:ext uri="{FF2B5EF4-FFF2-40B4-BE49-F238E27FC236}">
              <a16:creationId xmlns:a16="http://schemas.microsoft.com/office/drawing/2014/main" id="{0A391AA2-1C4D-4C5A-BD19-265F756CF4A8}"/>
            </a:ext>
          </a:extLst>
        </xdr:cNvPr>
        <xdr:cNvSpPr txBox="1"/>
      </xdr:nvSpPr>
      <xdr:spPr>
        <a:xfrm>
          <a:off x="20002500" y="10284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82550</xdr:rowOff>
    </xdr:from>
    <xdr:to>
      <xdr:col>116</xdr:col>
      <xdr:colOff>152400</xdr:colOff>
      <xdr:row>63</xdr:row>
      <xdr:rowOff>82550</xdr:rowOff>
    </xdr:to>
    <xdr:cxnSp macro="">
      <xdr:nvCxnSpPr>
        <xdr:cNvPr id="673" name="直線コネクタ 672">
          <a:extLst>
            <a:ext uri="{FF2B5EF4-FFF2-40B4-BE49-F238E27FC236}">
              <a16:creationId xmlns:a16="http://schemas.microsoft.com/office/drawing/2014/main" id="{0F778489-4E0E-4429-88DA-70553971CF41}"/>
            </a:ext>
          </a:extLst>
        </xdr:cNvPr>
        <xdr:cNvCxnSpPr/>
      </xdr:nvCxnSpPr>
      <xdr:spPr>
        <a:xfrm>
          <a:off x="19878675" y="102870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111777</xdr:rowOff>
    </xdr:from>
    <xdr:ext cx="469744" cy="259045"/>
    <xdr:sp macro="" textlink="">
      <xdr:nvSpPr>
        <xdr:cNvPr id="674" name="【警察施設】&#10;一人当たり面積最大値テキスト">
          <a:extLst>
            <a:ext uri="{FF2B5EF4-FFF2-40B4-BE49-F238E27FC236}">
              <a16:creationId xmlns:a16="http://schemas.microsoft.com/office/drawing/2014/main" id="{4E7F141A-666C-465B-A064-B8D6CA44E5D8}"/>
            </a:ext>
          </a:extLst>
        </xdr:cNvPr>
        <xdr:cNvSpPr txBox="1"/>
      </xdr:nvSpPr>
      <xdr:spPr>
        <a:xfrm>
          <a:off x="20002500" y="8693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165100</xdr:rowOff>
    </xdr:from>
    <xdr:to>
      <xdr:col>116</xdr:col>
      <xdr:colOff>152400</xdr:colOff>
      <xdr:row>54</xdr:row>
      <xdr:rowOff>165100</xdr:rowOff>
    </xdr:to>
    <xdr:cxnSp macro="">
      <xdr:nvCxnSpPr>
        <xdr:cNvPr id="675" name="直線コネクタ 674">
          <a:extLst>
            <a:ext uri="{FF2B5EF4-FFF2-40B4-BE49-F238E27FC236}">
              <a16:creationId xmlns:a16="http://schemas.microsoft.com/office/drawing/2014/main" id="{B6052603-FE77-4278-93F9-4433C5B48F63}"/>
            </a:ext>
          </a:extLst>
        </xdr:cNvPr>
        <xdr:cNvCxnSpPr/>
      </xdr:nvCxnSpPr>
      <xdr:spPr>
        <a:xfrm>
          <a:off x="19878675" y="8905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57</xdr:row>
      <xdr:rowOff>99077</xdr:rowOff>
    </xdr:from>
    <xdr:ext cx="469744" cy="259045"/>
    <xdr:sp macro="" textlink="">
      <xdr:nvSpPr>
        <xdr:cNvPr id="676" name="【警察施設】&#10;一人当たり面積平均値テキスト">
          <a:extLst>
            <a:ext uri="{FF2B5EF4-FFF2-40B4-BE49-F238E27FC236}">
              <a16:creationId xmlns:a16="http://schemas.microsoft.com/office/drawing/2014/main" id="{A812B429-6AFE-4E91-9E5E-F2C376A46A64}"/>
            </a:ext>
          </a:extLst>
        </xdr:cNvPr>
        <xdr:cNvSpPr txBox="1"/>
      </xdr:nvSpPr>
      <xdr:spPr>
        <a:xfrm>
          <a:off x="20002500" y="93319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76200</xdr:rowOff>
    </xdr:from>
    <xdr:to>
      <xdr:col>116</xdr:col>
      <xdr:colOff>114300</xdr:colOff>
      <xdr:row>59</xdr:row>
      <xdr:rowOff>6350</xdr:rowOff>
    </xdr:to>
    <xdr:sp macro="" textlink="">
      <xdr:nvSpPr>
        <xdr:cNvPr id="677" name="フローチャート: 判断 676">
          <a:extLst>
            <a:ext uri="{FF2B5EF4-FFF2-40B4-BE49-F238E27FC236}">
              <a16:creationId xmlns:a16="http://schemas.microsoft.com/office/drawing/2014/main" id="{20475128-7310-4095-8FB8-F81F1A647A9D}"/>
            </a:ext>
          </a:extLst>
        </xdr:cNvPr>
        <xdr:cNvSpPr/>
      </xdr:nvSpPr>
      <xdr:spPr>
        <a:xfrm>
          <a:off x="19897725" y="94678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58</xdr:row>
      <xdr:rowOff>88900</xdr:rowOff>
    </xdr:from>
    <xdr:to>
      <xdr:col>112</xdr:col>
      <xdr:colOff>38100</xdr:colOff>
      <xdr:row>59</xdr:row>
      <xdr:rowOff>19050</xdr:rowOff>
    </xdr:to>
    <xdr:sp macro="" textlink="">
      <xdr:nvSpPr>
        <xdr:cNvPr id="678" name="フローチャート: 判断 677">
          <a:extLst>
            <a:ext uri="{FF2B5EF4-FFF2-40B4-BE49-F238E27FC236}">
              <a16:creationId xmlns:a16="http://schemas.microsoft.com/office/drawing/2014/main" id="{7FC93FD4-08CD-44BB-88F1-08D5C2BAA52C}"/>
            </a:ext>
          </a:extLst>
        </xdr:cNvPr>
        <xdr:cNvSpPr/>
      </xdr:nvSpPr>
      <xdr:spPr>
        <a:xfrm>
          <a:off x="19154775" y="94773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58</xdr:row>
      <xdr:rowOff>101600</xdr:rowOff>
    </xdr:from>
    <xdr:to>
      <xdr:col>107</xdr:col>
      <xdr:colOff>101600</xdr:colOff>
      <xdr:row>59</xdr:row>
      <xdr:rowOff>31750</xdr:rowOff>
    </xdr:to>
    <xdr:sp macro="" textlink="">
      <xdr:nvSpPr>
        <xdr:cNvPr id="679" name="フローチャート: 判断 678">
          <a:extLst>
            <a:ext uri="{FF2B5EF4-FFF2-40B4-BE49-F238E27FC236}">
              <a16:creationId xmlns:a16="http://schemas.microsoft.com/office/drawing/2014/main" id="{F7EB9006-D756-4E84-B4E1-B1BF3B8C7C56}"/>
            </a:ext>
          </a:extLst>
        </xdr:cNvPr>
        <xdr:cNvSpPr/>
      </xdr:nvSpPr>
      <xdr:spPr>
        <a:xfrm>
          <a:off x="18345150" y="949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58</xdr:row>
      <xdr:rowOff>88900</xdr:rowOff>
    </xdr:from>
    <xdr:to>
      <xdr:col>102</xdr:col>
      <xdr:colOff>165100</xdr:colOff>
      <xdr:row>59</xdr:row>
      <xdr:rowOff>19050</xdr:rowOff>
    </xdr:to>
    <xdr:sp macro="" textlink="">
      <xdr:nvSpPr>
        <xdr:cNvPr id="680" name="フローチャート: 判断 679">
          <a:extLst>
            <a:ext uri="{FF2B5EF4-FFF2-40B4-BE49-F238E27FC236}">
              <a16:creationId xmlns:a16="http://schemas.microsoft.com/office/drawing/2014/main" id="{DF34AC55-B3CD-4BC6-BF6E-5307060BB25A}"/>
            </a:ext>
          </a:extLst>
        </xdr:cNvPr>
        <xdr:cNvSpPr/>
      </xdr:nvSpPr>
      <xdr:spPr>
        <a:xfrm>
          <a:off x="17554575" y="94773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58</xdr:row>
      <xdr:rowOff>114300</xdr:rowOff>
    </xdr:from>
    <xdr:to>
      <xdr:col>98</xdr:col>
      <xdr:colOff>38100</xdr:colOff>
      <xdr:row>59</xdr:row>
      <xdr:rowOff>44450</xdr:rowOff>
    </xdr:to>
    <xdr:sp macro="" textlink="">
      <xdr:nvSpPr>
        <xdr:cNvPr id="681" name="フローチャート: 判断 680">
          <a:extLst>
            <a:ext uri="{FF2B5EF4-FFF2-40B4-BE49-F238E27FC236}">
              <a16:creationId xmlns:a16="http://schemas.microsoft.com/office/drawing/2014/main" id="{6C178784-64EF-4BBE-A41B-19057F32887B}"/>
            </a:ext>
          </a:extLst>
        </xdr:cNvPr>
        <xdr:cNvSpPr/>
      </xdr:nvSpPr>
      <xdr:spPr>
        <a:xfrm>
          <a:off x="16754475" y="95059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81E79CC5-A8D1-42F2-947C-EB17BDEEBC40}"/>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EE6870F6-B8D5-4515-9F58-009B9769D22E}"/>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BAD84AC4-73B9-4AED-AE17-61C83B7942BD}"/>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A556F9E4-8F9E-45D6-9A1E-B4ACF26B88F0}"/>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6" name="テキスト ボックス 685">
          <a:extLst>
            <a:ext uri="{FF2B5EF4-FFF2-40B4-BE49-F238E27FC236}">
              <a16:creationId xmlns:a16="http://schemas.microsoft.com/office/drawing/2014/main" id="{48AD7705-DD0A-445F-8439-717E4E2A27C4}"/>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31750</xdr:rowOff>
    </xdr:from>
    <xdr:to>
      <xdr:col>116</xdr:col>
      <xdr:colOff>114300</xdr:colOff>
      <xdr:row>63</xdr:row>
      <xdr:rowOff>133350</xdr:rowOff>
    </xdr:to>
    <xdr:sp macro="" textlink="">
      <xdr:nvSpPr>
        <xdr:cNvPr id="687" name="楕円 686">
          <a:extLst>
            <a:ext uri="{FF2B5EF4-FFF2-40B4-BE49-F238E27FC236}">
              <a16:creationId xmlns:a16="http://schemas.microsoft.com/office/drawing/2014/main" id="{30E93A82-9FF5-49CA-85A7-CA1C6E1EE084}"/>
            </a:ext>
          </a:extLst>
        </xdr:cNvPr>
        <xdr:cNvSpPr/>
      </xdr:nvSpPr>
      <xdr:spPr>
        <a:xfrm>
          <a:off x="19897725" y="1022985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118127</xdr:rowOff>
    </xdr:from>
    <xdr:ext cx="469744" cy="259045"/>
    <xdr:sp macro="" textlink="">
      <xdr:nvSpPr>
        <xdr:cNvPr id="688" name="【警察施設】&#10;一人当たり面積該当値テキスト">
          <a:extLst>
            <a:ext uri="{FF2B5EF4-FFF2-40B4-BE49-F238E27FC236}">
              <a16:creationId xmlns:a16="http://schemas.microsoft.com/office/drawing/2014/main" id="{8ED7B5B8-83F8-4F5E-8CAD-CC53EF89E849}"/>
            </a:ext>
          </a:extLst>
        </xdr:cNvPr>
        <xdr:cNvSpPr txBox="1"/>
      </xdr:nvSpPr>
      <xdr:spPr>
        <a:xfrm>
          <a:off x="20002500" y="1016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44450</xdr:rowOff>
    </xdr:from>
    <xdr:to>
      <xdr:col>112</xdr:col>
      <xdr:colOff>38100</xdr:colOff>
      <xdr:row>63</xdr:row>
      <xdr:rowOff>146050</xdr:rowOff>
    </xdr:to>
    <xdr:sp macro="" textlink="">
      <xdr:nvSpPr>
        <xdr:cNvPr id="689" name="楕円 688">
          <a:extLst>
            <a:ext uri="{FF2B5EF4-FFF2-40B4-BE49-F238E27FC236}">
              <a16:creationId xmlns:a16="http://schemas.microsoft.com/office/drawing/2014/main" id="{96F6FAA7-D435-459B-A474-B4A8AEE7FF85}"/>
            </a:ext>
          </a:extLst>
        </xdr:cNvPr>
        <xdr:cNvSpPr/>
      </xdr:nvSpPr>
      <xdr:spPr>
        <a:xfrm>
          <a:off x="19154775" y="102489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82550</xdr:rowOff>
    </xdr:from>
    <xdr:to>
      <xdr:col>116</xdr:col>
      <xdr:colOff>63500</xdr:colOff>
      <xdr:row>63</xdr:row>
      <xdr:rowOff>95250</xdr:rowOff>
    </xdr:to>
    <xdr:cxnSp macro="">
      <xdr:nvCxnSpPr>
        <xdr:cNvPr id="690" name="直線コネクタ 689">
          <a:extLst>
            <a:ext uri="{FF2B5EF4-FFF2-40B4-BE49-F238E27FC236}">
              <a16:creationId xmlns:a16="http://schemas.microsoft.com/office/drawing/2014/main" id="{8CE27F27-2284-413B-956C-9F0D3A4F2C79}"/>
            </a:ext>
          </a:extLst>
        </xdr:cNvPr>
        <xdr:cNvCxnSpPr/>
      </xdr:nvCxnSpPr>
      <xdr:spPr>
        <a:xfrm flipV="1">
          <a:off x="19202400" y="10287000"/>
          <a:ext cx="75247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31750</xdr:rowOff>
    </xdr:from>
    <xdr:to>
      <xdr:col>107</xdr:col>
      <xdr:colOff>101600</xdr:colOff>
      <xdr:row>63</xdr:row>
      <xdr:rowOff>133350</xdr:rowOff>
    </xdr:to>
    <xdr:sp macro="" textlink="">
      <xdr:nvSpPr>
        <xdr:cNvPr id="691" name="楕円 690">
          <a:extLst>
            <a:ext uri="{FF2B5EF4-FFF2-40B4-BE49-F238E27FC236}">
              <a16:creationId xmlns:a16="http://schemas.microsoft.com/office/drawing/2014/main" id="{2A4E39D9-F2AB-4ACA-B4CA-4EE25F064B47}"/>
            </a:ext>
          </a:extLst>
        </xdr:cNvPr>
        <xdr:cNvSpPr/>
      </xdr:nvSpPr>
      <xdr:spPr>
        <a:xfrm>
          <a:off x="18345150" y="1022985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82550</xdr:rowOff>
    </xdr:from>
    <xdr:to>
      <xdr:col>111</xdr:col>
      <xdr:colOff>177800</xdr:colOff>
      <xdr:row>63</xdr:row>
      <xdr:rowOff>95250</xdr:rowOff>
    </xdr:to>
    <xdr:cxnSp macro="">
      <xdr:nvCxnSpPr>
        <xdr:cNvPr id="692" name="直線コネクタ 691">
          <a:extLst>
            <a:ext uri="{FF2B5EF4-FFF2-40B4-BE49-F238E27FC236}">
              <a16:creationId xmlns:a16="http://schemas.microsoft.com/office/drawing/2014/main" id="{9A11BFD0-01FC-4F61-93A7-E547D88B674F}"/>
            </a:ext>
          </a:extLst>
        </xdr:cNvPr>
        <xdr:cNvCxnSpPr/>
      </xdr:nvCxnSpPr>
      <xdr:spPr>
        <a:xfrm>
          <a:off x="18392775" y="10287000"/>
          <a:ext cx="80962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44450</xdr:rowOff>
    </xdr:from>
    <xdr:to>
      <xdr:col>102</xdr:col>
      <xdr:colOff>165100</xdr:colOff>
      <xdr:row>63</xdr:row>
      <xdr:rowOff>146050</xdr:rowOff>
    </xdr:to>
    <xdr:sp macro="" textlink="">
      <xdr:nvSpPr>
        <xdr:cNvPr id="693" name="楕円 692">
          <a:extLst>
            <a:ext uri="{FF2B5EF4-FFF2-40B4-BE49-F238E27FC236}">
              <a16:creationId xmlns:a16="http://schemas.microsoft.com/office/drawing/2014/main" id="{54110B97-16E1-4473-8952-EEF1FBC59AAF}"/>
            </a:ext>
          </a:extLst>
        </xdr:cNvPr>
        <xdr:cNvSpPr/>
      </xdr:nvSpPr>
      <xdr:spPr>
        <a:xfrm>
          <a:off x="17554575" y="102489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82550</xdr:rowOff>
    </xdr:from>
    <xdr:to>
      <xdr:col>107</xdr:col>
      <xdr:colOff>50800</xdr:colOff>
      <xdr:row>63</xdr:row>
      <xdr:rowOff>95250</xdr:rowOff>
    </xdr:to>
    <xdr:cxnSp macro="">
      <xdr:nvCxnSpPr>
        <xdr:cNvPr id="694" name="直線コネクタ 693">
          <a:extLst>
            <a:ext uri="{FF2B5EF4-FFF2-40B4-BE49-F238E27FC236}">
              <a16:creationId xmlns:a16="http://schemas.microsoft.com/office/drawing/2014/main" id="{3C378F11-EE57-4193-A498-6464E9B10CFD}"/>
            </a:ext>
          </a:extLst>
        </xdr:cNvPr>
        <xdr:cNvCxnSpPr/>
      </xdr:nvCxnSpPr>
      <xdr:spPr>
        <a:xfrm flipV="1">
          <a:off x="17602200" y="10287000"/>
          <a:ext cx="79057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57150</xdr:rowOff>
    </xdr:from>
    <xdr:to>
      <xdr:col>98</xdr:col>
      <xdr:colOff>38100</xdr:colOff>
      <xdr:row>63</xdr:row>
      <xdr:rowOff>158750</xdr:rowOff>
    </xdr:to>
    <xdr:sp macro="" textlink="">
      <xdr:nvSpPr>
        <xdr:cNvPr id="695" name="楕円 694">
          <a:extLst>
            <a:ext uri="{FF2B5EF4-FFF2-40B4-BE49-F238E27FC236}">
              <a16:creationId xmlns:a16="http://schemas.microsoft.com/office/drawing/2014/main" id="{B9006440-EB8B-4805-AB92-55ED56AF338F}"/>
            </a:ext>
          </a:extLst>
        </xdr:cNvPr>
        <xdr:cNvSpPr/>
      </xdr:nvSpPr>
      <xdr:spPr>
        <a:xfrm>
          <a:off x="16754475" y="1025842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95250</xdr:rowOff>
    </xdr:from>
    <xdr:to>
      <xdr:col>102</xdr:col>
      <xdr:colOff>114300</xdr:colOff>
      <xdr:row>63</xdr:row>
      <xdr:rowOff>107950</xdr:rowOff>
    </xdr:to>
    <xdr:cxnSp macro="">
      <xdr:nvCxnSpPr>
        <xdr:cNvPr id="696" name="直線コネクタ 695">
          <a:extLst>
            <a:ext uri="{FF2B5EF4-FFF2-40B4-BE49-F238E27FC236}">
              <a16:creationId xmlns:a16="http://schemas.microsoft.com/office/drawing/2014/main" id="{1AF2EDAF-AE87-4D95-B89D-A98E484E30B8}"/>
            </a:ext>
          </a:extLst>
        </xdr:cNvPr>
        <xdr:cNvCxnSpPr/>
      </xdr:nvCxnSpPr>
      <xdr:spPr>
        <a:xfrm flipV="1">
          <a:off x="16802100" y="10296525"/>
          <a:ext cx="80010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57</xdr:row>
      <xdr:rowOff>35577</xdr:rowOff>
    </xdr:from>
    <xdr:ext cx="469744" cy="259045"/>
    <xdr:sp macro="" textlink="">
      <xdr:nvSpPr>
        <xdr:cNvPr id="697" name="n_1aveValue【警察施設】&#10;一人当たり面積">
          <a:extLst>
            <a:ext uri="{FF2B5EF4-FFF2-40B4-BE49-F238E27FC236}">
              <a16:creationId xmlns:a16="http://schemas.microsoft.com/office/drawing/2014/main" id="{0B751743-C428-4B5B-8306-CDA366FB4D9C}"/>
            </a:ext>
          </a:extLst>
        </xdr:cNvPr>
        <xdr:cNvSpPr txBox="1"/>
      </xdr:nvSpPr>
      <xdr:spPr>
        <a:xfrm>
          <a:off x="18983402" y="9265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48277</xdr:rowOff>
    </xdr:from>
    <xdr:ext cx="469744" cy="259045"/>
    <xdr:sp macro="" textlink="">
      <xdr:nvSpPr>
        <xdr:cNvPr id="698" name="n_2aveValue【警察施設】&#10;一人当たり面積">
          <a:extLst>
            <a:ext uri="{FF2B5EF4-FFF2-40B4-BE49-F238E27FC236}">
              <a16:creationId xmlns:a16="http://schemas.microsoft.com/office/drawing/2014/main" id="{D0E946BF-CE77-465E-8746-D057CF8069AA}"/>
            </a:ext>
          </a:extLst>
        </xdr:cNvPr>
        <xdr:cNvSpPr txBox="1"/>
      </xdr:nvSpPr>
      <xdr:spPr>
        <a:xfrm>
          <a:off x="18183302" y="9274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57</xdr:row>
      <xdr:rowOff>35577</xdr:rowOff>
    </xdr:from>
    <xdr:ext cx="469744" cy="259045"/>
    <xdr:sp macro="" textlink="">
      <xdr:nvSpPr>
        <xdr:cNvPr id="699" name="n_3aveValue【警察施設】&#10;一人当たり面積">
          <a:extLst>
            <a:ext uri="{FF2B5EF4-FFF2-40B4-BE49-F238E27FC236}">
              <a16:creationId xmlns:a16="http://schemas.microsoft.com/office/drawing/2014/main" id="{248CF789-CBC7-487F-BB7A-C5BD0F7F5F5C}"/>
            </a:ext>
          </a:extLst>
        </xdr:cNvPr>
        <xdr:cNvSpPr txBox="1"/>
      </xdr:nvSpPr>
      <xdr:spPr>
        <a:xfrm>
          <a:off x="17383202" y="9265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57</xdr:row>
      <xdr:rowOff>60977</xdr:rowOff>
    </xdr:from>
    <xdr:ext cx="469744" cy="259045"/>
    <xdr:sp macro="" textlink="">
      <xdr:nvSpPr>
        <xdr:cNvPr id="700" name="n_4aveValue【警察施設】&#10;一人当たり面積">
          <a:extLst>
            <a:ext uri="{FF2B5EF4-FFF2-40B4-BE49-F238E27FC236}">
              <a16:creationId xmlns:a16="http://schemas.microsoft.com/office/drawing/2014/main" id="{E265FC94-9A67-4B82-99D3-CC7F717BDADF}"/>
            </a:ext>
          </a:extLst>
        </xdr:cNvPr>
        <xdr:cNvSpPr txBox="1"/>
      </xdr:nvSpPr>
      <xdr:spPr>
        <a:xfrm>
          <a:off x="16592627" y="9293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137177</xdr:rowOff>
    </xdr:from>
    <xdr:ext cx="469744" cy="259045"/>
    <xdr:sp macro="" textlink="">
      <xdr:nvSpPr>
        <xdr:cNvPr id="701" name="n_1mainValue【警察施設】&#10;一人当たり面積">
          <a:extLst>
            <a:ext uri="{FF2B5EF4-FFF2-40B4-BE49-F238E27FC236}">
              <a16:creationId xmlns:a16="http://schemas.microsoft.com/office/drawing/2014/main" id="{60EAC3F2-C8EE-48A7-951B-8EA8B6471447}"/>
            </a:ext>
          </a:extLst>
        </xdr:cNvPr>
        <xdr:cNvSpPr txBox="1"/>
      </xdr:nvSpPr>
      <xdr:spPr>
        <a:xfrm>
          <a:off x="18983402" y="10341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124477</xdr:rowOff>
    </xdr:from>
    <xdr:ext cx="469744" cy="259045"/>
    <xdr:sp macro="" textlink="">
      <xdr:nvSpPr>
        <xdr:cNvPr id="702" name="n_2mainValue【警察施設】&#10;一人当たり面積">
          <a:extLst>
            <a:ext uri="{FF2B5EF4-FFF2-40B4-BE49-F238E27FC236}">
              <a16:creationId xmlns:a16="http://schemas.microsoft.com/office/drawing/2014/main" id="{3005793D-76B3-418C-8CC7-FA4085AE8B5A}"/>
            </a:ext>
          </a:extLst>
        </xdr:cNvPr>
        <xdr:cNvSpPr txBox="1"/>
      </xdr:nvSpPr>
      <xdr:spPr>
        <a:xfrm>
          <a:off x="18183302" y="10322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137177</xdr:rowOff>
    </xdr:from>
    <xdr:ext cx="469744" cy="259045"/>
    <xdr:sp macro="" textlink="">
      <xdr:nvSpPr>
        <xdr:cNvPr id="703" name="n_3mainValue【警察施設】&#10;一人当たり面積">
          <a:extLst>
            <a:ext uri="{FF2B5EF4-FFF2-40B4-BE49-F238E27FC236}">
              <a16:creationId xmlns:a16="http://schemas.microsoft.com/office/drawing/2014/main" id="{FA5A69F2-6BB7-4F3E-8094-6A393CA0C9DA}"/>
            </a:ext>
          </a:extLst>
        </xdr:cNvPr>
        <xdr:cNvSpPr txBox="1"/>
      </xdr:nvSpPr>
      <xdr:spPr>
        <a:xfrm>
          <a:off x="17383202" y="10341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149877</xdr:rowOff>
    </xdr:from>
    <xdr:ext cx="469744" cy="259045"/>
    <xdr:sp macro="" textlink="">
      <xdr:nvSpPr>
        <xdr:cNvPr id="704" name="n_4mainValue【警察施設】&#10;一人当たり面積">
          <a:extLst>
            <a:ext uri="{FF2B5EF4-FFF2-40B4-BE49-F238E27FC236}">
              <a16:creationId xmlns:a16="http://schemas.microsoft.com/office/drawing/2014/main" id="{81B7E2F0-8632-4EFD-BF0F-ED8004C46094}"/>
            </a:ext>
          </a:extLst>
        </xdr:cNvPr>
        <xdr:cNvSpPr txBox="1"/>
      </xdr:nvSpPr>
      <xdr:spPr>
        <a:xfrm>
          <a:off x="16592627" y="1035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5" name="正方形/長方形 704">
          <a:extLst>
            <a:ext uri="{FF2B5EF4-FFF2-40B4-BE49-F238E27FC236}">
              <a16:creationId xmlns:a16="http://schemas.microsoft.com/office/drawing/2014/main" id="{F86FD986-57ED-4ABD-AAAC-03160ADB5EBC}"/>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6" name="正方形/長方形 705">
          <a:extLst>
            <a:ext uri="{FF2B5EF4-FFF2-40B4-BE49-F238E27FC236}">
              <a16:creationId xmlns:a16="http://schemas.microsoft.com/office/drawing/2014/main" id="{276DE6C3-7E9C-46E0-A224-0D0C9C830058}"/>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7" name="正方形/長方形 706">
          <a:extLst>
            <a:ext uri="{FF2B5EF4-FFF2-40B4-BE49-F238E27FC236}">
              <a16:creationId xmlns:a16="http://schemas.microsoft.com/office/drawing/2014/main" id="{DA2B1FA3-82C3-4469-A3C5-AD9F11D314AD}"/>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8" name="正方形/長方形 707">
          <a:extLst>
            <a:ext uri="{FF2B5EF4-FFF2-40B4-BE49-F238E27FC236}">
              <a16:creationId xmlns:a16="http://schemas.microsoft.com/office/drawing/2014/main" id="{99FE222C-A4AD-44E2-83C2-D39249D39B8E}"/>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9" name="正方形/長方形 708">
          <a:extLst>
            <a:ext uri="{FF2B5EF4-FFF2-40B4-BE49-F238E27FC236}">
              <a16:creationId xmlns:a16="http://schemas.microsoft.com/office/drawing/2014/main" id="{3263EE8F-E13A-4236-A0BF-88DE8F81B4CF}"/>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0" name="正方形/長方形 709">
          <a:extLst>
            <a:ext uri="{FF2B5EF4-FFF2-40B4-BE49-F238E27FC236}">
              <a16:creationId xmlns:a16="http://schemas.microsoft.com/office/drawing/2014/main" id="{FCDD1CF7-C02B-4FAE-B1C3-DE1415E97823}"/>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1" name="テキスト ボックス 710">
          <a:extLst>
            <a:ext uri="{FF2B5EF4-FFF2-40B4-BE49-F238E27FC236}">
              <a16:creationId xmlns:a16="http://schemas.microsoft.com/office/drawing/2014/main" id="{E082C586-A3E1-4B92-AEE2-5ECEAF61B6B2}"/>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2" name="直線コネクタ 711">
          <a:extLst>
            <a:ext uri="{FF2B5EF4-FFF2-40B4-BE49-F238E27FC236}">
              <a16:creationId xmlns:a16="http://schemas.microsoft.com/office/drawing/2014/main" id="{0CBEB9B2-4E13-4137-BA6C-085BABAD991A}"/>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13" name="テキスト ボックス 712">
          <a:extLst>
            <a:ext uri="{FF2B5EF4-FFF2-40B4-BE49-F238E27FC236}">
              <a16:creationId xmlns:a16="http://schemas.microsoft.com/office/drawing/2014/main" id="{02B6D0BE-9555-4EF9-9F34-27DA9873EDFB}"/>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4" name="直線コネクタ 713">
          <a:extLst>
            <a:ext uri="{FF2B5EF4-FFF2-40B4-BE49-F238E27FC236}">
              <a16:creationId xmlns:a16="http://schemas.microsoft.com/office/drawing/2014/main" id="{74BE8821-D93D-40B9-B471-FBBF3EB18881}"/>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5" name="テキスト ボックス 714">
          <a:extLst>
            <a:ext uri="{FF2B5EF4-FFF2-40B4-BE49-F238E27FC236}">
              <a16:creationId xmlns:a16="http://schemas.microsoft.com/office/drawing/2014/main" id="{B16196EB-2CD5-4604-A638-AD32C781676C}"/>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6" name="直線コネクタ 715">
          <a:extLst>
            <a:ext uri="{FF2B5EF4-FFF2-40B4-BE49-F238E27FC236}">
              <a16:creationId xmlns:a16="http://schemas.microsoft.com/office/drawing/2014/main" id="{1BE826E2-A4EC-4575-B06C-CE9177C9187A}"/>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7" name="テキスト ボックス 716">
          <a:extLst>
            <a:ext uri="{FF2B5EF4-FFF2-40B4-BE49-F238E27FC236}">
              <a16:creationId xmlns:a16="http://schemas.microsoft.com/office/drawing/2014/main" id="{968B5173-5A01-4DB9-B4B4-9D711F9E6658}"/>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8" name="直線コネクタ 717">
          <a:extLst>
            <a:ext uri="{FF2B5EF4-FFF2-40B4-BE49-F238E27FC236}">
              <a16:creationId xmlns:a16="http://schemas.microsoft.com/office/drawing/2014/main" id="{27EA4F75-D7FE-4CF0-B7FB-D949742A4EE2}"/>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9" name="テキスト ボックス 718">
          <a:extLst>
            <a:ext uri="{FF2B5EF4-FFF2-40B4-BE49-F238E27FC236}">
              <a16:creationId xmlns:a16="http://schemas.microsoft.com/office/drawing/2014/main" id="{FE950390-42A4-4F7F-85A4-521CD6834983}"/>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20" name="直線コネクタ 719">
          <a:extLst>
            <a:ext uri="{FF2B5EF4-FFF2-40B4-BE49-F238E27FC236}">
              <a16:creationId xmlns:a16="http://schemas.microsoft.com/office/drawing/2014/main" id="{4B9696EA-B7D3-45C1-A657-D22CB3C54C32}"/>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21" name="テキスト ボックス 720">
          <a:extLst>
            <a:ext uri="{FF2B5EF4-FFF2-40B4-BE49-F238E27FC236}">
              <a16:creationId xmlns:a16="http://schemas.microsoft.com/office/drawing/2014/main" id="{959A0EB8-38A8-4A6E-BF65-D54D052451BE}"/>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2" name="直線コネクタ 721">
          <a:extLst>
            <a:ext uri="{FF2B5EF4-FFF2-40B4-BE49-F238E27FC236}">
              <a16:creationId xmlns:a16="http://schemas.microsoft.com/office/drawing/2014/main" id="{5CA7635B-B49D-4E04-8255-A5B6BC7A396C}"/>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3" name="テキスト ボックス 722">
          <a:extLst>
            <a:ext uri="{FF2B5EF4-FFF2-40B4-BE49-F238E27FC236}">
              <a16:creationId xmlns:a16="http://schemas.microsoft.com/office/drawing/2014/main" id="{D035A082-46BD-43F4-B30D-4C2CC0F31E90}"/>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4" name="直線コネクタ 723">
          <a:extLst>
            <a:ext uri="{FF2B5EF4-FFF2-40B4-BE49-F238E27FC236}">
              <a16:creationId xmlns:a16="http://schemas.microsoft.com/office/drawing/2014/main" id="{AC220770-7A44-496D-8003-9F8A09788E19}"/>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5" name="テキスト ボックス 724">
          <a:extLst>
            <a:ext uri="{FF2B5EF4-FFF2-40B4-BE49-F238E27FC236}">
              <a16:creationId xmlns:a16="http://schemas.microsoft.com/office/drawing/2014/main" id="{B18D832A-5E32-4B70-A898-4E4AC3599E5E}"/>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6" name="【庁舎】&#10;有形固定資産減価償却率グラフ枠">
          <a:extLst>
            <a:ext uri="{FF2B5EF4-FFF2-40B4-BE49-F238E27FC236}">
              <a16:creationId xmlns:a16="http://schemas.microsoft.com/office/drawing/2014/main" id="{FE1A3039-EB93-4814-B541-24D3ABCF436B}"/>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26670</xdr:rowOff>
    </xdr:from>
    <xdr:to>
      <xdr:col>85</xdr:col>
      <xdr:colOff>126364</xdr:colOff>
      <xdr:row>85</xdr:row>
      <xdr:rowOff>68580</xdr:rowOff>
    </xdr:to>
    <xdr:cxnSp macro="">
      <xdr:nvCxnSpPr>
        <xdr:cNvPr id="727" name="直線コネクタ 726">
          <a:extLst>
            <a:ext uri="{FF2B5EF4-FFF2-40B4-BE49-F238E27FC236}">
              <a16:creationId xmlns:a16="http://schemas.microsoft.com/office/drawing/2014/main" id="{CDFCD644-1388-4391-828A-A6B8F00D24BF}"/>
            </a:ext>
          </a:extLst>
        </xdr:cNvPr>
        <xdr:cNvCxnSpPr/>
      </xdr:nvCxnSpPr>
      <xdr:spPr>
        <a:xfrm flipV="1">
          <a:off x="14695170" y="12659995"/>
          <a:ext cx="1269" cy="11690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72407</xdr:rowOff>
    </xdr:from>
    <xdr:ext cx="405111" cy="259045"/>
    <xdr:sp macro="" textlink="">
      <xdr:nvSpPr>
        <xdr:cNvPr id="728" name="【庁舎】&#10;有形固定資産減価償却率最小値テキスト">
          <a:extLst>
            <a:ext uri="{FF2B5EF4-FFF2-40B4-BE49-F238E27FC236}">
              <a16:creationId xmlns:a16="http://schemas.microsoft.com/office/drawing/2014/main" id="{7D6BF579-01C1-4D71-94D5-B1B2E8C64BFA}"/>
            </a:ext>
          </a:extLst>
        </xdr:cNvPr>
        <xdr:cNvSpPr txBox="1"/>
      </xdr:nvSpPr>
      <xdr:spPr>
        <a:xfrm>
          <a:off x="14744700" y="138328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68580</xdr:rowOff>
    </xdr:from>
    <xdr:to>
      <xdr:col>86</xdr:col>
      <xdr:colOff>25400</xdr:colOff>
      <xdr:row>85</xdr:row>
      <xdr:rowOff>68580</xdr:rowOff>
    </xdr:to>
    <xdr:cxnSp macro="">
      <xdr:nvCxnSpPr>
        <xdr:cNvPr id="729" name="直線コネクタ 728">
          <a:extLst>
            <a:ext uri="{FF2B5EF4-FFF2-40B4-BE49-F238E27FC236}">
              <a16:creationId xmlns:a16="http://schemas.microsoft.com/office/drawing/2014/main" id="{2C084B44-7A30-41A0-9746-2FD0CD4CC16E}"/>
            </a:ext>
          </a:extLst>
        </xdr:cNvPr>
        <xdr:cNvCxnSpPr/>
      </xdr:nvCxnSpPr>
      <xdr:spPr>
        <a:xfrm>
          <a:off x="14611350" y="138290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144797</xdr:rowOff>
    </xdr:from>
    <xdr:ext cx="405111" cy="259045"/>
    <xdr:sp macro="" textlink="">
      <xdr:nvSpPr>
        <xdr:cNvPr id="730" name="【庁舎】&#10;有形固定資産減価償却率最大値テキスト">
          <a:extLst>
            <a:ext uri="{FF2B5EF4-FFF2-40B4-BE49-F238E27FC236}">
              <a16:creationId xmlns:a16="http://schemas.microsoft.com/office/drawing/2014/main" id="{D4981110-C5A5-4A77-B0E8-7B8E60895E92}"/>
            </a:ext>
          </a:extLst>
        </xdr:cNvPr>
        <xdr:cNvSpPr txBox="1"/>
      </xdr:nvSpPr>
      <xdr:spPr>
        <a:xfrm>
          <a:off x="14744700" y="12447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26670</xdr:rowOff>
    </xdr:from>
    <xdr:to>
      <xdr:col>86</xdr:col>
      <xdr:colOff>25400</xdr:colOff>
      <xdr:row>78</xdr:row>
      <xdr:rowOff>26670</xdr:rowOff>
    </xdr:to>
    <xdr:cxnSp macro="">
      <xdr:nvCxnSpPr>
        <xdr:cNvPr id="731" name="直線コネクタ 730">
          <a:extLst>
            <a:ext uri="{FF2B5EF4-FFF2-40B4-BE49-F238E27FC236}">
              <a16:creationId xmlns:a16="http://schemas.microsoft.com/office/drawing/2014/main" id="{C28E4348-F354-49E8-9F68-32F0DF483CC8}"/>
            </a:ext>
          </a:extLst>
        </xdr:cNvPr>
        <xdr:cNvCxnSpPr/>
      </xdr:nvCxnSpPr>
      <xdr:spPr>
        <a:xfrm>
          <a:off x="14611350" y="1265999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109238</xdr:rowOff>
    </xdr:from>
    <xdr:ext cx="405111" cy="259045"/>
    <xdr:sp macro="" textlink="">
      <xdr:nvSpPr>
        <xdr:cNvPr id="732" name="【庁舎】&#10;有形固定資産減価償却率平均値テキスト">
          <a:extLst>
            <a:ext uri="{FF2B5EF4-FFF2-40B4-BE49-F238E27FC236}">
              <a16:creationId xmlns:a16="http://schemas.microsoft.com/office/drawing/2014/main" id="{1C30F46F-9DCE-407B-994B-345F866EF872}"/>
            </a:ext>
          </a:extLst>
        </xdr:cNvPr>
        <xdr:cNvSpPr txBox="1"/>
      </xdr:nvSpPr>
      <xdr:spPr>
        <a:xfrm>
          <a:off x="14744700" y="1289813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86361</xdr:rowOff>
    </xdr:from>
    <xdr:to>
      <xdr:col>85</xdr:col>
      <xdr:colOff>177800</xdr:colOff>
      <xdr:row>81</xdr:row>
      <xdr:rowOff>16511</xdr:rowOff>
    </xdr:to>
    <xdr:sp macro="" textlink="">
      <xdr:nvSpPr>
        <xdr:cNvPr id="733" name="フローチャート: 判断 732">
          <a:extLst>
            <a:ext uri="{FF2B5EF4-FFF2-40B4-BE49-F238E27FC236}">
              <a16:creationId xmlns:a16="http://schemas.microsoft.com/office/drawing/2014/main" id="{25AFA990-54CA-4F8A-8148-51E237B3A632}"/>
            </a:ext>
          </a:extLst>
        </xdr:cNvPr>
        <xdr:cNvSpPr/>
      </xdr:nvSpPr>
      <xdr:spPr>
        <a:xfrm>
          <a:off x="14649450" y="130371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80</xdr:row>
      <xdr:rowOff>74930</xdr:rowOff>
    </xdr:from>
    <xdr:to>
      <xdr:col>81</xdr:col>
      <xdr:colOff>101600</xdr:colOff>
      <xdr:row>81</xdr:row>
      <xdr:rowOff>5080</xdr:rowOff>
    </xdr:to>
    <xdr:sp macro="" textlink="">
      <xdr:nvSpPr>
        <xdr:cNvPr id="734" name="フローチャート: 判断 733">
          <a:extLst>
            <a:ext uri="{FF2B5EF4-FFF2-40B4-BE49-F238E27FC236}">
              <a16:creationId xmlns:a16="http://schemas.microsoft.com/office/drawing/2014/main" id="{99A89C8D-0117-4C9C-8CFA-F7EF8C46E0A5}"/>
            </a:ext>
          </a:extLst>
        </xdr:cNvPr>
        <xdr:cNvSpPr/>
      </xdr:nvSpPr>
      <xdr:spPr>
        <a:xfrm>
          <a:off x="13887450" y="1302893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80</xdr:row>
      <xdr:rowOff>139700</xdr:rowOff>
    </xdr:from>
    <xdr:to>
      <xdr:col>76</xdr:col>
      <xdr:colOff>165100</xdr:colOff>
      <xdr:row>81</xdr:row>
      <xdr:rowOff>69850</xdr:rowOff>
    </xdr:to>
    <xdr:sp macro="" textlink="">
      <xdr:nvSpPr>
        <xdr:cNvPr id="735" name="フローチャート: 判断 734">
          <a:extLst>
            <a:ext uri="{FF2B5EF4-FFF2-40B4-BE49-F238E27FC236}">
              <a16:creationId xmlns:a16="http://schemas.microsoft.com/office/drawing/2014/main" id="{F5B7736A-9ADC-4B33-809A-19CEBA179496}"/>
            </a:ext>
          </a:extLst>
        </xdr:cNvPr>
        <xdr:cNvSpPr/>
      </xdr:nvSpPr>
      <xdr:spPr>
        <a:xfrm>
          <a:off x="13096875" y="130968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80</xdr:row>
      <xdr:rowOff>170180</xdr:rowOff>
    </xdr:from>
    <xdr:to>
      <xdr:col>72</xdr:col>
      <xdr:colOff>38100</xdr:colOff>
      <xdr:row>81</xdr:row>
      <xdr:rowOff>100330</xdr:rowOff>
    </xdr:to>
    <xdr:sp macro="" textlink="">
      <xdr:nvSpPr>
        <xdr:cNvPr id="736" name="フローチャート: 判断 735">
          <a:extLst>
            <a:ext uri="{FF2B5EF4-FFF2-40B4-BE49-F238E27FC236}">
              <a16:creationId xmlns:a16="http://schemas.microsoft.com/office/drawing/2014/main" id="{AD90BEEF-977E-45BB-B184-F743F237058F}"/>
            </a:ext>
          </a:extLst>
        </xdr:cNvPr>
        <xdr:cNvSpPr/>
      </xdr:nvSpPr>
      <xdr:spPr>
        <a:xfrm>
          <a:off x="12296775" y="1311465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120650</xdr:rowOff>
    </xdr:from>
    <xdr:to>
      <xdr:col>67</xdr:col>
      <xdr:colOff>101600</xdr:colOff>
      <xdr:row>82</xdr:row>
      <xdr:rowOff>50800</xdr:rowOff>
    </xdr:to>
    <xdr:sp macro="" textlink="">
      <xdr:nvSpPr>
        <xdr:cNvPr id="737" name="フローチャート: 判断 736">
          <a:extLst>
            <a:ext uri="{FF2B5EF4-FFF2-40B4-BE49-F238E27FC236}">
              <a16:creationId xmlns:a16="http://schemas.microsoft.com/office/drawing/2014/main" id="{07C1D5BE-EBEA-4833-95DB-B055B9E2EE14}"/>
            </a:ext>
          </a:extLst>
        </xdr:cNvPr>
        <xdr:cNvSpPr/>
      </xdr:nvSpPr>
      <xdr:spPr>
        <a:xfrm>
          <a:off x="11487150" y="132397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9EEF3190-DCA1-4E77-B5C0-D7E21205BAB1}"/>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85CAB256-E6E4-4FE7-B207-571A5D27C175}"/>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339EC3D0-3D8C-461D-9002-AE61A77F6B86}"/>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473FEA7C-EA8D-4020-A1C4-C80F1A28733E}"/>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2" name="テキスト ボックス 741">
          <a:extLst>
            <a:ext uri="{FF2B5EF4-FFF2-40B4-BE49-F238E27FC236}">
              <a16:creationId xmlns:a16="http://schemas.microsoft.com/office/drawing/2014/main" id="{484036F0-066F-47CF-A81B-FBD7FF3E76C5}"/>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85</xdr:row>
      <xdr:rowOff>17780</xdr:rowOff>
    </xdr:from>
    <xdr:to>
      <xdr:col>85</xdr:col>
      <xdr:colOff>177800</xdr:colOff>
      <xdr:row>85</xdr:row>
      <xdr:rowOff>119380</xdr:rowOff>
    </xdr:to>
    <xdr:sp macro="" textlink="">
      <xdr:nvSpPr>
        <xdr:cNvPr id="743" name="楕円 742">
          <a:extLst>
            <a:ext uri="{FF2B5EF4-FFF2-40B4-BE49-F238E27FC236}">
              <a16:creationId xmlns:a16="http://schemas.microsoft.com/office/drawing/2014/main" id="{F4A378BB-0AC2-4DC8-A592-0E1B3B04F71C}"/>
            </a:ext>
          </a:extLst>
        </xdr:cNvPr>
        <xdr:cNvSpPr/>
      </xdr:nvSpPr>
      <xdr:spPr>
        <a:xfrm>
          <a:off x="14649450" y="1378140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84</xdr:row>
      <xdr:rowOff>104157</xdr:rowOff>
    </xdr:from>
    <xdr:ext cx="405111" cy="259045"/>
    <xdr:sp macro="" textlink="">
      <xdr:nvSpPr>
        <xdr:cNvPr id="744" name="【庁舎】&#10;有形固定資産減価償却率該当値テキスト">
          <a:extLst>
            <a:ext uri="{FF2B5EF4-FFF2-40B4-BE49-F238E27FC236}">
              <a16:creationId xmlns:a16="http://schemas.microsoft.com/office/drawing/2014/main" id="{31549561-0EE8-416A-A0FA-8BB467B145D8}"/>
            </a:ext>
          </a:extLst>
        </xdr:cNvPr>
        <xdr:cNvSpPr txBox="1"/>
      </xdr:nvSpPr>
      <xdr:spPr>
        <a:xfrm>
          <a:off x="14744700" y="137090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85</xdr:row>
      <xdr:rowOff>29211</xdr:rowOff>
    </xdr:from>
    <xdr:to>
      <xdr:col>81</xdr:col>
      <xdr:colOff>101600</xdr:colOff>
      <xdr:row>85</xdr:row>
      <xdr:rowOff>130811</xdr:rowOff>
    </xdr:to>
    <xdr:sp macro="" textlink="">
      <xdr:nvSpPr>
        <xdr:cNvPr id="745" name="楕円 744">
          <a:extLst>
            <a:ext uri="{FF2B5EF4-FFF2-40B4-BE49-F238E27FC236}">
              <a16:creationId xmlns:a16="http://schemas.microsoft.com/office/drawing/2014/main" id="{854A6251-A8C8-49BF-B9A2-D8DAE73C2E80}"/>
            </a:ext>
          </a:extLst>
        </xdr:cNvPr>
        <xdr:cNvSpPr/>
      </xdr:nvSpPr>
      <xdr:spPr>
        <a:xfrm>
          <a:off x="13887450" y="1378966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85</xdr:row>
      <xdr:rowOff>68580</xdr:rowOff>
    </xdr:from>
    <xdr:to>
      <xdr:col>85</xdr:col>
      <xdr:colOff>127000</xdr:colOff>
      <xdr:row>85</xdr:row>
      <xdr:rowOff>80011</xdr:rowOff>
    </xdr:to>
    <xdr:cxnSp macro="">
      <xdr:nvCxnSpPr>
        <xdr:cNvPr id="746" name="直線コネクタ 745">
          <a:extLst>
            <a:ext uri="{FF2B5EF4-FFF2-40B4-BE49-F238E27FC236}">
              <a16:creationId xmlns:a16="http://schemas.microsoft.com/office/drawing/2014/main" id="{8F6A4DED-326C-450D-9575-E3F5E76E3BAC}"/>
            </a:ext>
          </a:extLst>
        </xdr:cNvPr>
        <xdr:cNvCxnSpPr/>
      </xdr:nvCxnSpPr>
      <xdr:spPr>
        <a:xfrm flipV="1">
          <a:off x="13935075" y="13829030"/>
          <a:ext cx="762000" cy="17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85</xdr:row>
      <xdr:rowOff>40639</xdr:rowOff>
    </xdr:from>
    <xdr:to>
      <xdr:col>76</xdr:col>
      <xdr:colOff>165100</xdr:colOff>
      <xdr:row>85</xdr:row>
      <xdr:rowOff>142239</xdr:rowOff>
    </xdr:to>
    <xdr:sp macro="" textlink="">
      <xdr:nvSpPr>
        <xdr:cNvPr id="747" name="楕円 746">
          <a:extLst>
            <a:ext uri="{FF2B5EF4-FFF2-40B4-BE49-F238E27FC236}">
              <a16:creationId xmlns:a16="http://schemas.microsoft.com/office/drawing/2014/main" id="{94726173-A871-48BC-B127-C77DC99C4530}"/>
            </a:ext>
          </a:extLst>
        </xdr:cNvPr>
        <xdr:cNvSpPr/>
      </xdr:nvSpPr>
      <xdr:spPr>
        <a:xfrm>
          <a:off x="13096875" y="1380426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85</xdr:row>
      <xdr:rowOff>80011</xdr:rowOff>
    </xdr:from>
    <xdr:to>
      <xdr:col>81</xdr:col>
      <xdr:colOff>50800</xdr:colOff>
      <xdr:row>85</xdr:row>
      <xdr:rowOff>91439</xdr:rowOff>
    </xdr:to>
    <xdr:cxnSp macro="">
      <xdr:nvCxnSpPr>
        <xdr:cNvPr id="748" name="直線コネクタ 747">
          <a:extLst>
            <a:ext uri="{FF2B5EF4-FFF2-40B4-BE49-F238E27FC236}">
              <a16:creationId xmlns:a16="http://schemas.microsoft.com/office/drawing/2014/main" id="{5E131D43-4AB5-4DB0-9801-76F54E60A199}"/>
            </a:ext>
          </a:extLst>
        </xdr:cNvPr>
        <xdr:cNvCxnSpPr/>
      </xdr:nvCxnSpPr>
      <xdr:spPr>
        <a:xfrm flipV="1">
          <a:off x="13144500" y="13846811"/>
          <a:ext cx="790575" cy="50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85</xdr:row>
      <xdr:rowOff>2539</xdr:rowOff>
    </xdr:from>
    <xdr:to>
      <xdr:col>72</xdr:col>
      <xdr:colOff>38100</xdr:colOff>
      <xdr:row>85</xdr:row>
      <xdr:rowOff>104139</xdr:rowOff>
    </xdr:to>
    <xdr:sp macro="" textlink="">
      <xdr:nvSpPr>
        <xdr:cNvPr id="749" name="楕円 748">
          <a:extLst>
            <a:ext uri="{FF2B5EF4-FFF2-40B4-BE49-F238E27FC236}">
              <a16:creationId xmlns:a16="http://schemas.microsoft.com/office/drawing/2014/main" id="{DF36E8D9-B5DA-41ED-BC55-E1A32E1A2566}"/>
            </a:ext>
          </a:extLst>
        </xdr:cNvPr>
        <xdr:cNvSpPr/>
      </xdr:nvSpPr>
      <xdr:spPr>
        <a:xfrm>
          <a:off x="12296775" y="1376616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85</xdr:row>
      <xdr:rowOff>53339</xdr:rowOff>
    </xdr:from>
    <xdr:to>
      <xdr:col>76</xdr:col>
      <xdr:colOff>114300</xdr:colOff>
      <xdr:row>85</xdr:row>
      <xdr:rowOff>91439</xdr:rowOff>
    </xdr:to>
    <xdr:cxnSp macro="">
      <xdr:nvCxnSpPr>
        <xdr:cNvPr id="750" name="直線コネクタ 749">
          <a:extLst>
            <a:ext uri="{FF2B5EF4-FFF2-40B4-BE49-F238E27FC236}">
              <a16:creationId xmlns:a16="http://schemas.microsoft.com/office/drawing/2014/main" id="{B72CEE1A-400A-4367-9C48-AB2EF4006735}"/>
            </a:ext>
          </a:extLst>
        </xdr:cNvPr>
        <xdr:cNvCxnSpPr/>
      </xdr:nvCxnSpPr>
      <xdr:spPr>
        <a:xfrm>
          <a:off x="12344400" y="13813789"/>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85</xdr:row>
      <xdr:rowOff>63500</xdr:rowOff>
    </xdr:from>
    <xdr:to>
      <xdr:col>67</xdr:col>
      <xdr:colOff>101600</xdr:colOff>
      <xdr:row>85</xdr:row>
      <xdr:rowOff>165100</xdr:rowOff>
    </xdr:to>
    <xdr:sp macro="" textlink="">
      <xdr:nvSpPr>
        <xdr:cNvPr id="751" name="楕円 750">
          <a:extLst>
            <a:ext uri="{FF2B5EF4-FFF2-40B4-BE49-F238E27FC236}">
              <a16:creationId xmlns:a16="http://schemas.microsoft.com/office/drawing/2014/main" id="{A230BB1B-57C8-49CF-B82D-95D578FF33A7}"/>
            </a:ext>
          </a:extLst>
        </xdr:cNvPr>
        <xdr:cNvSpPr/>
      </xdr:nvSpPr>
      <xdr:spPr>
        <a:xfrm>
          <a:off x="11487150" y="138303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85</xdr:row>
      <xdr:rowOff>53339</xdr:rowOff>
    </xdr:from>
    <xdr:to>
      <xdr:col>71</xdr:col>
      <xdr:colOff>177800</xdr:colOff>
      <xdr:row>85</xdr:row>
      <xdr:rowOff>114300</xdr:rowOff>
    </xdr:to>
    <xdr:cxnSp macro="">
      <xdr:nvCxnSpPr>
        <xdr:cNvPr id="752" name="直線コネクタ 751">
          <a:extLst>
            <a:ext uri="{FF2B5EF4-FFF2-40B4-BE49-F238E27FC236}">
              <a16:creationId xmlns:a16="http://schemas.microsoft.com/office/drawing/2014/main" id="{A8AED775-4EA8-44CF-8A16-EE4429336B0E}"/>
            </a:ext>
          </a:extLst>
        </xdr:cNvPr>
        <xdr:cNvCxnSpPr/>
      </xdr:nvCxnSpPr>
      <xdr:spPr>
        <a:xfrm flipV="1">
          <a:off x="11534775" y="13813789"/>
          <a:ext cx="809625" cy="641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21607</xdr:rowOff>
    </xdr:from>
    <xdr:ext cx="405111" cy="259045"/>
    <xdr:sp macro="" textlink="">
      <xdr:nvSpPr>
        <xdr:cNvPr id="753" name="n_1aveValue【庁舎】&#10;有形固定資産減価償却率">
          <a:extLst>
            <a:ext uri="{FF2B5EF4-FFF2-40B4-BE49-F238E27FC236}">
              <a16:creationId xmlns:a16="http://schemas.microsoft.com/office/drawing/2014/main" id="{7A7812E2-3B9F-4D20-8B6E-4F314E4BE086}"/>
            </a:ext>
          </a:extLst>
        </xdr:cNvPr>
        <xdr:cNvSpPr txBox="1"/>
      </xdr:nvSpPr>
      <xdr:spPr>
        <a:xfrm>
          <a:off x="13745219" y="128136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79</xdr:row>
      <xdr:rowOff>86377</xdr:rowOff>
    </xdr:from>
    <xdr:ext cx="405111" cy="259045"/>
    <xdr:sp macro="" textlink="">
      <xdr:nvSpPr>
        <xdr:cNvPr id="754" name="n_2aveValue【庁舎】&#10;有形固定資産減価償却率">
          <a:extLst>
            <a:ext uri="{FF2B5EF4-FFF2-40B4-BE49-F238E27FC236}">
              <a16:creationId xmlns:a16="http://schemas.microsoft.com/office/drawing/2014/main" id="{F410DA96-9074-4933-A39A-2222EA5515BC}"/>
            </a:ext>
          </a:extLst>
        </xdr:cNvPr>
        <xdr:cNvSpPr txBox="1"/>
      </xdr:nvSpPr>
      <xdr:spPr>
        <a:xfrm>
          <a:off x="12964169" y="12875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116857</xdr:rowOff>
    </xdr:from>
    <xdr:ext cx="405111" cy="259045"/>
    <xdr:sp macro="" textlink="">
      <xdr:nvSpPr>
        <xdr:cNvPr id="755" name="n_3aveValue【庁舎】&#10;有形固定資産減価償却率">
          <a:extLst>
            <a:ext uri="{FF2B5EF4-FFF2-40B4-BE49-F238E27FC236}">
              <a16:creationId xmlns:a16="http://schemas.microsoft.com/office/drawing/2014/main" id="{0388CD3D-FA49-497C-8BA4-060DF4784727}"/>
            </a:ext>
          </a:extLst>
        </xdr:cNvPr>
        <xdr:cNvSpPr txBox="1"/>
      </xdr:nvSpPr>
      <xdr:spPr>
        <a:xfrm>
          <a:off x="12164069" y="12908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67327</xdr:rowOff>
    </xdr:from>
    <xdr:ext cx="405111" cy="259045"/>
    <xdr:sp macro="" textlink="">
      <xdr:nvSpPr>
        <xdr:cNvPr id="756" name="n_4aveValue【庁舎】&#10;有形固定資産減価償却率">
          <a:extLst>
            <a:ext uri="{FF2B5EF4-FFF2-40B4-BE49-F238E27FC236}">
              <a16:creationId xmlns:a16="http://schemas.microsoft.com/office/drawing/2014/main" id="{C284412A-AFA8-47A8-8F80-B68901CE788E}"/>
            </a:ext>
          </a:extLst>
        </xdr:cNvPr>
        <xdr:cNvSpPr txBox="1"/>
      </xdr:nvSpPr>
      <xdr:spPr>
        <a:xfrm>
          <a:off x="11354444" y="13018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121938</xdr:rowOff>
    </xdr:from>
    <xdr:ext cx="405111" cy="259045"/>
    <xdr:sp macro="" textlink="">
      <xdr:nvSpPr>
        <xdr:cNvPr id="757" name="n_1mainValue【庁舎】&#10;有形固定資産減価償却率">
          <a:extLst>
            <a:ext uri="{FF2B5EF4-FFF2-40B4-BE49-F238E27FC236}">
              <a16:creationId xmlns:a16="http://schemas.microsoft.com/office/drawing/2014/main" id="{4EF80436-4B99-47B2-835D-1C61B0604539}"/>
            </a:ext>
          </a:extLst>
        </xdr:cNvPr>
        <xdr:cNvSpPr txBox="1"/>
      </xdr:nvSpPr>
      <xdr:spPr>
        <a:xfrm>
          <a:off x="13745219" y="13888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85</xdr:row>
      <xdr:rowOff>133366</xdr:rowOff>
    </xdr:from>
    <xdr:ext cx="405111" cy="259045"/>
    <xdr:sp macro="" textlink="">
      <xdr:nvSpPr>
        <xdr:cNvPr id="758" name="n_2mainValue【庁舎】&#10;有形固定資産減価償却率">
          <a:extLst>
            <a:ext uri="{FF2B5EF4-FFF2-40B4-BE49-F238E27FC236}">
              <a16:creationId xmlns:a16="http://schemas.microsoft.com/office/drawing/2014/main" id="{9DFCAA3D-D359-4421-8973-0811339A8323}"/>
            </a:ext>
          </a:extLst>
        </xdr:cNvPr>
        <xdr:cNvSpPr txBox="1"/>
      </xdr:nvSpPr>
      <xdr:spPr>
        <a:xfrm>
          <a:off x="12964169" y="138969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85</xdr:row>
      <xdr:rowOff>95266</xdr:rowOff>
    </xdr:from>
    <xdr:ext cx="405111" cy="259045"/>
    <xdr:sp macro="" textlink="">
      <xdr:nvSpPr>
        <xdr:cNvPr id="759" name="n_3mainValue【庁舎】&#10;有形固定資産減価償却率">
          <a:extLst>
            <a:ext uri="{FF2B5EF4-FFF2-40B4-BE49-F238E27FC236}">
              <a16:creationId xmlns:a16="http://schemas.microsoft.com/office/drawing/2014/main" id="{065101D4-B925-40B7-BD86-F28962F4BA30}"/>
            </a:ext>
          </a:extLst>
        </xdr:cNvPr>
        <xdr:cNvSpPr txBox="1"/>
      </xdr:nvSpPr>
      <xdr:spPr>
        <a:xfrm>
          <a:off x="12164069" y="138588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85</xdr:row>
      <xdr:rowOff>156227</xdr:rowOff>
    </xdr:from>
    <xdr:ext cx="405111" cy="259045"/>
    <xdr:sp macro="" textlink="">
      <xdr:nvSpPr>
        <xdr:cNvPr id="760" name="n_4mainValue【庁舎】&#10;有形固定資産減価償却率">
          <a:extLst>
            <a:ext uri="{FF2B5EF4-FFF2-40B4-BE49-F238E27FC236}">
              <a16:creationId xmlns:a16="http://schemas.microsoft.com/office/drawing/2014/main" id="{37CB7846-0841-488C-B866-7C97DF043A3C}"/>
            </a:ext>
          </a:extLst>
        </xdr:cNvPr>
        <xdr:cNvSpPr txBox="1"/>
      </xdr:nvSpPr>
      <xdr:spPr>
        <a:xfrm>
          <a:off x="11354444" y="13923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1" name="正方形/長方形 760">
          <a:extLst>
            <a:ext uri="{FF2B5EF4-FFF2-40B4-BE49-F238E27FC236}">
              <a16:creationId xmlns:a16="http://schemas.microsoft.com/office/drawing/2014/main" id="{0B3A7E21-D5BB-4B96-9071-4F8DD425144D}"/>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2" name="正方形/長方形 761">
          <a:extLst>
            <a:ext uri="{FF2B5EF4-FFF2-40B4-BE49-F238E27FC236}">
              <a16:creationId xmlns:a16="http://schemas.microsoft.com/office/drawing/2014/main" id="{4CC36FDA-7CE1-410B-852A-E6C2886F5112}"/>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3" name="正方形/長方形 762">
          <a:extLst>
            <a:ext uri="{FF2B5EF4-FFF2-40B4-BE49-F238E27FC236}">
              <a16:creationId xmlns:a16="http://schemas.microsoft.com/office/drawing/2014/main" id="{931B69B9-C1F3-4388-B37A-8CF4037348B4}"/>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4" name="正方形/長方形 763">
          <a:extLst>
            <a:ext uri="{FF2B5EF4-FFF2-40B4-BE49-F238E27FC236}">
              <a16:creationId xmlns:a16="http://schemas.microsoft.com/office/drawing/2014/main" id="{A68671DE-AECE-4341-8108-C5E95C58EC57}"/>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5" name="正方形/長方形 764">
          <a:extLst>
            <a:ext uri="{FF2B5EF4-FFF2-40B4-BE49-F238E27FC236}">
              <a16:creationId xmlns:a16="http://schemas.microsoft.com/office/drawing/2014/main" id="{D363819A-AA14-4377-9CAB-C94B209A7E8A}"/>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6" name="正方形/長方形 765">
          <a:extLst>
            <a:ext uri="{FF2B5EF4-FFF2-40B4-BE49-F238E27FC236}">
              <a16:creationId xmlns:a16="http://schemas.microsoft.com/office/drawing/2014/main" id="{047EDB2C-C296-4661-B6C3-6E94946F6DCC}"/>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7" name="テキスト ボックス 766">
          <a:extLst>
            <a:ext uri="{FF2B5EF4-FFF2-40B4-BE49-F238E27FC236}">
              <a16:creationId xmlns:a16="http://schemas.microsoft.com/office/drawing/2014/main" id="{04C57D5D-0875-48AD-96D2-1F35093BBCA5}"/>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8" name="直線コネクタ 767">
          <a:extLst>
            <a:ext uri="{FF2B5EF4-FFF2-40B4-BE49-F238E27FC236}">
              <a16:creationId xmlns:a16="http://schemas.microsoft.com/office/drawing/2014/main" id="{3C209238-A763-4A91-B773-A02ED8AA7C06}"/>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9" name="テキスト ボックス 768">
          <a:extLst>
            <a:ext uri="{FF2B5EF4-FFF2-40B4-BE49-F238E27FC236}">
              <a16:creationId xmlns:a16="http://schemas.microsoft.com/office/drawing/2014/main" id="{CB30EE54-0CDC-4513-8F1F-9E890F34059A}"/>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38100</xdr:rowOff>
    </xdr:from>
    <xdr:to>
      <xdr:col>120</xdr:col>
      <xdr:colOff>114300</xdr:colOff>
      <xdr:row>86</xdr:row>
      <xdr:rowOff>38100</xdr:rowOff>
    </xdr:to>
    <xdr:cxnSp macro="">
      <xdr:nvCxnSpPr>
        <xdr:cNvPr id="770" name="直線コネクタ 769">
          <a:extLst>
            <a:ext uri="{FF2B5EF4-FFF2-40B4-BE49-F238E27FC236}">
              <a16:creationId xmlns:a16="http://schemas.microsoft.com/office/drawing/2014/main" id="{F9686827-CF1A-4291-8F5B-6C0DB5114E3B}"/>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71" name="テキスト ボックス 770">
          <a:extLst>
            <a:ext uri="{FF2B5EF4-FFF2-40B4-BE49-F238E27FC236}">
              <a16:creationId xmlns:a16="http://schemas.microsoft.com/office/drawing/2014/main" id="{7FA45D31-5858-4998-9DA1-397733D8466A}"/>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72" name="直線コネクタ 771">
          <a:extLst>
            <a:ext uri="{FF2B5EF4-FFF2-40B4-BE49-F238E27FC236}">
              <a16:creationId xmlns:a16="http://schemas.microsoft.com/office/drawing/2014/main" id="{389C2B4A-01F0-43CF-A9AC-B72EA7714EA7}"/>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73" name="テキスト ボックス 772">
          <a:extLst>
            <a:ext uri="{FF2B5EF4-FFF2-40B4-BE49-F238E27FC236}">
              <a16:creationId xmlns:a16="http://schemas.microsoft.com/office/drawing/2014/main" id="{8389AA5D-D77C-4A87-BF45-61CFB39756AC}"/>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74" name="直線コネクタ 773">
          <a:extLst>
            <a:ext uri="{FF2B5EF4-FFF2-40B4-BE49-F238E27FC236}">
              <a16:creationId xmlns:a16="http://schemas.microsoft.com/office/drawing/2014/main" id="{900A5A0A-2C2F-4E69-98F5-DAA02FE5F9E6}"/>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75" name="テキスト ボックス 774">
          <a:extLst>
            <a:ext uri="{FF2B5EF4-FFF2-40B4-BE49-F238E27FC236}">
              <a16:creationId xmlns:a16="http://schemas.microsoft.com/office/drawing/2014/main" id="{30B8D930-69E3-4609-90FC-1FDDFA313BDB}"/>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76" name="直線コネクタ 775">
          <a:extLst>
            <a:ext uri="{FF2B5EF4-FFF2-40B4-BE49-F238E27FC236}">
              <a16:creationId xmlns:a16="http://schemas.microsoft.com/office/drawing/2014/main" id="{CF2BEC5C-5879-4802-B9A1-1948128CCB51}"/>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7" name="テキスト ボックス 776">
          <a:extLst>
            <a:ext uri="{FF2B5EF4-FFF2-40B4-BE49-F238E27FC236}">
              <a16:creationId xmlns:a16="http://schemas.microsoft.com/office/drawing/2014/main" id="{3ABA1C99-9217-4F22-A1F7-AC81E91BC5FF}"/>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8" name="直線コネクタ 777">
          <a:extLst>
            <a:ext uri="{FF2B5EF4-FFF2-40B4-BE49-F238E27FC236}">
              <a16:creationId xmlns:a16="http://schemas.microsoft.com/office/drawing/2014/main" id="{69625543-57BD-4A21-B4AA-882F4F4F0761}"/>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9" name="テキスト ボックス 778">
          <a:extLst>
            <a:ext uri="{FF2B5EF4-FFF2-40B4-BE49-F238E27FC236}">
              <a16:creationId xmlns:a16="http://schemas.microsoft.com/office/drawing/2014/main" id="{0F2C7EC8-A265-4200-86D6-6323800305DA}"/>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0" name="【庁舎】&#10;一人当たり面積グラフ枠">
          <a:extLst>
            <a:ext uri="{FF2B5EF4-FFF2-40B4-BE49-F238E27FC236}">
              <a16:creationId xmlns:a16="http://schemas.microsoft.com/office/drawing/2014/main" id="{5DA313CA-1008-4E4B-927F-22463F09131B}"/>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38100</xdr:rowOff>
    </xdr:from>
    <xdr:to>
      <xdr:col>116</xdr:col>
      <xdr:colOff>62864</xdr:colOff>
      <xdr:row>79</xdr:row>
      <xdr:rowOff>72389</xdr:rowOff>
    </xdr:to>
    <xdr:cxnSp macro="">
      <xdr:nvCxnSpPr>
        <xdr:cNvPr id="781" name="直線コネクタ 780">
          <a:extLst>
            <a:ext uri="{FF2B5EF4-FFF2-40B4-BE49-F238E27FC236}">
              <a16:creationId xmlns:a16="http://schemas.microsoft.com/office/drawing/2014/main" id="{2D107206-FA2F-4E58-9954-255FA963EC5C}"/>
            </a:ext>
          </a:extLst>
        </xdr:cNvPr>
        <xdr:cNvCxnSpPr/>
      </xdr:nvCxnSpPr>
      <xdr:spPr>
        <a:xfrm flipV="1">
          <a:off x="19952970" y="12668250"/>
          <a:ext cx="1269" cy="1930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79</xdr:row>
      <xdr:rowOff>76216</xdr:rowOff>
    </xdr:from>
    <xdr:ext cx="469744" cy="259045"/>
    <xdr:sp macro="" textlink="">
      <xdr:nvSpPr>
        <xdr:cNvPr id="782" name="【庁舎】&#10;一人当たり面積最小値テキスト">
          <a:extLst>
            <a:ext uri="{FF2B5EF4-FFF2-40B4-BE49-F238E27FC236}">
              <a16:creationId xmlns:a16="http://schemas.microsoft.com/office/drawing/2014/main" id="{61BF2F91-D685-48DA-8B47-8D0A2BC340F1}"/>
            </a:ext>
          </a:extLst>
        </xdr:cNvPr>
        <xdr:cNvSpPr txBox="1"/>
      </xdr:nvSpPr>
      <xdr:spPr>
        <a:xfrm>
          <a:off x="20002500" y="128682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0.151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72389</xdr:rowOff>
    </xdr:from>
    <xdr:to>
      <xdr:col>116</xdr:col>
      <xdr:colOff>152400</xdr:colOff>
      <xdr:row>79</xdr:row>
      <xdr:rowOff>72389</xdr:rowOff>
    </xdr:to>
    <xdr:cxnSp macro="">
      <xdr:nvCxnSpPr>
        <xdr:cNvPr id="783" name="直線コネクタ 782">
          <a:extLst>
            <a:ext uri="{FF2B5EF4-FFF2-40B4-BE49-F238E27FC236}">
              <a16:creationId xmlns:a16="http://schemas.microsoft.com/office/drawing/2014/main" id="{A73B21F8-D4A3-41F1-A78C-1E2C588F9331}"/>
            </a:ext>
          </a:extLst>
        </xdr:cNvPr>
        <xdr:cNvCxnSpPr/>
      </xdr:nvCxnSpPr>
      <xdr:spPr>
        <a:xfrm>
          <a:off x="19878675" y="128612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76</xdr:row>
      <xdr:rowOff>156227</xdr:rowOff>
    </xdr:from>
    <xdr:ext cx="469744" cy="259045"/>
    <xdr:sp macro="" textlink="">
      <xdr:nvSpPr>
        <xdr:cNvPr id="784" name="【庁舎】&#10;一人当たり面積最大値テキスト">
          <a:extLst>
            <a:ext uri="{FF2B5EF4-FFF2-40B4-BE49-F238E27FC236}">
              <a16:creationId xmlns:a16="http://schemas.microsoft.com/office/drawing/2014/main" id="{38941E47-B2AE-49E5-B492-5EE7BCA05254}"/>
            </a:ext>
          </a:extLst>
        </xdr:cNvPr>
        <xdr:cNvSpPr txBox="1"/>
      </xdr:nvSpPr>
      <xdr:spPr>
        <a:xfrm>
          <a:off x="20002500" y="12465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38100</xdr:rowOff>
    </xdr:from>
    <xdr:to>
      <xdr:col>116</xdr:col>
      <xdr:colOff>152400</xdr:colOff>
      <xdr:row>78</xdr:row>
      <xdr:rowOff>38100</xdr:rowOff>
    </xdr:to>
    <xdr:cxnSp macro="">
      <xdr:nvCxnSpPr>
        <xdr:cNvPr id="785" name="直線コネクタ 784">
          <a:extLst>
            <a:ext uri="{FF2B5EF4-FFF2-40B4-BE49-F238E27FC236}">
              <a16:creationId xmlns:a16="http://schemas.microsoft.com/office/drawing/2014/main" id="{E9820467-D390-4B20-A575-680E14EE6FF7}"/>
            </a:ext>
          </a:extLst>
        </xdr:cNvPr>
        <xdr:cNvCxnSpPr/>
      </xdr:nvCxnSpPr>
      <xdr:spPr>
        <a:xfrm>
          <a:off x="19878675" y="12668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111776</xdr:rowOff>
    </xdr:from>
    <xdr:ext cx="469744" cy="259045"/>
    <xdr:sp macro="" textlink="">
      <xdr:nvSpPr>
        <xdr:cNvPr id="786" name="【庁舎】&#10;一人当たり面積平均値テキスト">
          <a:extLst>
            <a:ext uri="{FF2B5EF4-FFF2-40B4-BE49-F238E27FC236}">
              <a16:creationId xmlns:a16="http://schemas.microsoft.com/office/drawing/2014/main" id="{921EBA9D-94B8-4FA9-AF4B-F70FEE4D7E5D}"/>
            </a:ext>
          </a:extLst>
        </xdr:cNvPr>
        <xdr:cNvSpPr txBox="1"/>
      </xdr:nvSpPr>
      <xdr:spPr>
        <a:xfrm>
          <a:off x="20002500" y="1258000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78</xdr:row>
      <xdr:rowOff>78739</xdr:rowOff>
    </xdr:from>
    <xdr:to>
      <xdr:col>116</xdr:col>
      <xdr:colOff>114300</xdr:colOff>
      <xdr:row>79</xdr:row>
      <xdr:rowOff>8889</xdr:rowOff>
    </xdr:to>
    <xdr:sp macro="" textlink="">
      <xdr:nvSpPr>
        <xdr:cNvPr id="787" name="フローチャート: 判断 786">
          <a:extLst>
            <a:ext uri="{FF2B5EF4-FFF2-40B4-BE49-F238E27FC236}">
              <a16:creationId xmlns:a16="http://schemas.microsoft.com/office/drawing/2014/main" id="{7B72FBC5-A6E6-4A22-84C9-B2EB0CD2D2D6}"/>
            </a:ext>
          </a:extLst>
        </xdr:cNvPr>
        <xdr:cNvSpPr/>
      </xdr:nvSpPr>
      <xdr:spPr>
        <a:xfrm>
          <a:off x="19897725" y="1270888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78</xdr:row>
      <xdr:rowOff>101600</xdr:rowOff>
    </xdr:from>
    <xdr:to>
      <xdr:col>112</xdr:col>
      <xdr:colOff>38100</xdr:colOff>
      <xdr:row>79</xdr:row>
      <xdr:rowOff>31750</xdr:rowOff>
    </xdr:to>
    <xdr:sp macro="" textlink="">
      <xdr:nvSpPr>
        <xdr:cNvPr id="788" name="フローチャート: 判断 787">
          <a:extLst>
            <a:ext uri="{FF2B5EF4-FFF2-40B4-BE49-F238E27FC236}">
              <a16:creationId xmlns:a16="http://schemas.microsoft.com/office/drawing/2014/main" id="{36150E76-87C5-465D-B037-D23EFCD9F17B}"/>
            </a:ext>
          </a:extLst>
        </xdr:cNvPr>
        <xdr:cNvSpPr/>
      </xdr:nvSpPr>
      <xdr:spPr>
        <a:xfrm>
          <a:off x="19154775" y="127349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78</xdr:row>
      <xdr:rowOff>124461</xdr:rowOff>
    </xdr:from>
    <xdr:to>
      <xdr:col>107</xdr:col>
      <xdr:colOff>101600</xdr:colOff>
      <xdr:row>79</xdr:row>
      <xdr:rowOff>54611</xdr:rowOff>
    </xdr:to>
    <xdr:sp macro="" textlink="">
      <xdr:nvSpPr>
        <xdr:cNvPr id="789" name="フローチャート: 判断 788">
          <a:extLst>
            <a:ext uri="{FF2B5EF4-FFF2-40B4-BE49-F238E27FC236}">
              <a16:creationId xmlns:a16="http://schemas.microsoft.com/office/drawing/2014/main" id="{2F6162FE-1C72-4C3A-B77D-C4AC073D4405}"/>
            </a:ext>
          </a:extLst>
        </xdr:cNvPr>
        <xdr:cNvSpPr/>
      </xdr:nvSpPr>
      <xdr:spPr>
        <a:xfrm>
          <a:off x="18345150" y="127514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79</xdr:row>
      <xdr:rowOff>113030</xdr:rowOff>
    </xdr:from>
    <xdr:to>
      <xdr:col>102</xdr:col>
      <xdr:colOff>165100</xdr:colOff>
      <xdr:row>80</xdr:row>
      <xdr:rowOff>43180</xdr:rowOff>
    </xdr:to>
    <xdr:sp macro="" textlink="">
      <xdr:nvSpPr>
        <xdr:cNvPr id="790" name="フローチャート: 判断 789">
          <a:extLst>
            <a:ext uri="{FF2B5EF4-FFF2-40B4-BE49-F238E27FC236}">
              <a16:creationId xmlns:a16="http://schemas.microsoft.com/office/drawing/2014/main" id="{2DE77FF5-92E7-48EF-A370-4EF9654966AD}"/>
            </a:ext>
          </a:extLst>
        </xdr:cNvPr>
        <xdr:cNvSpPr/>
      </xdr:nvSpPr>
      <xdr:spPr>
        <a:xfrm>
          <a:off x="17554575" y="12905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86</xdr:row>
      <xdr:rowOff>78739</xdr:rowOff>
    </xdr:from>
    <xdr:to>
      <xdr:col>98</xdr:col>
      <xdr:colOff>38100</xdr:colOff>
      <xdr:row>87</xdr:row>
      <xdr:rowOff>8889</xdr:rowOff>
    </xdr:to>
    <xdr:sp macro="" textlink="">
      <xdr:nvSpPr>
        <xdr:cNvPr id="791" name="フローチャート: 判断 790">
          <a:extLst>
            <a:ext uri="{FF2B5EF4-FFF2-40B4-BE49-F238E27FC236}">
              <a16:creationId xmlns:a16="http://schemas.microsoft.com/office/drawing/2014/main" id="{B609AF67-0DC1-463B-AE54-A923C48E5AEE}"/>
            </a:ext>
          </a:extLst>
        </xdr:cNvPr>
        <xdr:cNvSpPr/>
      </xdr:nvSpPr>
      <xdr:spPr>
        <a:xfrm>
          <a:off x="16754475" y="140042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2" name="テキスト ボックス 791">
          <a:extLst>
            <a:ext uri="{FF2B5EF4-FFF2-40B4-BE49-F238E27FC236}">
              <a16:creationId xmlns:a16="http://schemas.microsoft.com/office/drawing/2014/main" id="{89D255AF-AA9F-4B85-8464-09E1E3C7ABBF}"/>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EB587701-EABA-449A-B849-FC4BFB000921}"/>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E8843688-396F-4342-9E08-B3EF04D56F2A}"/>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EE7D54BC-CC00-421B-905D-1B6286DF7D13}"/>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39D56CDC-E70F-4BC0-9C3B-B06939EE467C}"/>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79</xdr:row>
      <xdr:rowOff>21589</xdr:rowOff>
    </xdr:from>
    <xdr:to>
      <xdr:col>116</xdr:col>
      <xdr:colOff>114300</xdr:colOff>
      <xdr:row>79</xdr:row>
      <xdr:rowOff>123189</xdr:rowOff>
    </xdr:to>
    <xdr:sp macro="" textlink="">
      <xdr:nvSpPr>
        <xdr:cNvPr id="797" name="楕円 796">
          <a:extLst>
            <a:ext uri="{FF2B5EF4-FFF2-40B4-BE49-F238E27FC236}">
              <a16:creationId xmlns:a16="http://schemas.microsoft.com/office/drawing/2014/main" id="{49CF47B5-D9CC-4914-BC8D-EA184CE8A6E3}"/>
            </a:ext>
          </a:extLst>
        </xdr:cNvPr>
        <xdr:cNvSpPr/>
      </xdr:nvSpPr>
      <xdr:spPr>
        <a:xfrm>
          <a:off x="19897725" y="1281366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78</xdr:row>
      <xdr:rowOff>107966</xdr:rowOff>
    </xdr:from>
    <xdr:ext cx="469744" cy="259045"/>
    <xdr:sp macro="" textlink="">
      <xdr:nvSpPr>
        <xdr:cNvPr id="798" name="【庁舎】&#10;一人当たり面積該当値テキスト">
          <a:extLst>
            <a:ext uri="{FF2B5EF4-FFF2-40B4-BE49-F238E27FC236}">
              <a16:creationId xmlns:a16="http://schemas.microsoft.com/office/drawing/2014/main" id="{41CBBA91-7D7B-44FD-AEF8-E6AA19E9BB8F}"/>
            </a:ext>
          </a:extLst>
        </xdr:cNvPr>
        <xdr:cNvSpPr txBox="1"/>
      </xdr:nvSpPr>
      <xdr:spPr>
        <a:xfrm>
          <a:off x="20002500" y="12734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79</xdr:row>
      <xdr:rowOff>44450</xdr:rowOff>
    </xdr:from>
    <xdr:to>
      <xdr:col>112</xdr:col>
      <xdr:colOff>38100</xdr:colOff>
      <xdr:row>79</xdr:row>
      <xdr:rowOff>146050</xdr:rowOff>
    </xdr:to>
    <xdr:sp macro="" textlink="">
      <xdr:nvSpPr>
        <xdr:cNvPr id="799" name="楕円 798">
          <a:extLst>
            <a:ext uri="{FF2B5EF4-FFF2-40B4-BE49-F238E27FC236}">
              <a16:creationId xmlns:a16="http://schemas.microsoft.com/office/drawing/2014/main" id="{6A02D98A-D6F1-4DF3-A012-59B9237B6A99}"/>
            </a:ext>
          </a:extLst>
        </xdr:cNvPr>
        <xdr:cNvSpPr/>
      </xdr:nvSpPr>
      <xdr:spPr>
        <a:xfrm>
          <a:off x="19154775" y="128397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79</xdr:row>
      <xdr:rowOff>72389</xdr:rowOff>
    </xdr:from>
    <xdr:to>
      <xdr:col>116</xdr:col>
      <xdr:colOff>63500</xdr:colOff>
      <xdr:row>79</xdr:row>
      <xdr:rowOff>95250</xdr:rowOff>
    </xdr:to>
    <xdr:cxnSp macro="">
      <xdr:nvCxnSpPr>
        <xdr:cNvPr id="800" name="直線コネクタ 799">
          <a:extLst>
            <a:ext uri="{FF2B5EF4-FFF2-40B4-BE49-F238E27FC236}">
              <a16:creationId xmlns:a16="http://schemas.microsoft.com/office/drawing/2014/main" id="{86B6C0EB-8FD5-42A9-A86A-D01CA1812ABB}"/>
            </a:ext>
          </a:extLst>
        </xdr:cNvPr>
        <xdr:cNvCxnSpPr/>
      </xdr:nvCxnSpPr>
      <xdr:spPr>
        <a:xfrm flipV="1">
          <a:off x="19202400" y="12861289"/>
          <a:ext cx="752475" cy="2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79</xdr:row>
      <xdr:rowOff>67311</xdr:rowOff>
    </xdr:from>
    <xdr:to>
      <xdr:col>107</xdr:col>
      <xdr:colOff>101600</xdr:colOff>
      <xdr:row>79</xdr:row>
      <xdr:rowOff>168911</xdr:rowOff>
    </xdr:to>
    <xdr:sp macro="" textlink="">
      <xdr:nvSpPr>
        <xdr:cNvPr id="801" name="楕円 800">
          <a:extLst>
            <a:ext uri="{FF2B5EF4-FFF2-40B4-BE49-F238E27FC236}">
              <a16:creationId xmlns:a16="http://schemas.microsoft.com/office/drawing/2014/main" id="{83D1BF90-8B5A-4532-8E2C-24123E8ABF1B}"/>
            </a:ext>
          </a:extLst>
        </xdr:cNvPr>
        <xdr:cNvSpPr/>
      </xdr:nvSpPr>
      <xdr:spPr>
        <a:xfrm>
          <a:off x="18345150" y="1285621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79</xdr:row>
      <xdr:rowOff>95250</xdr:rowOff>
    </xdr:from>
    <xdr:to>
      <xdr:col>111</xdr:col>
      <xdr:colOff>177800</xdr:colOff>
      <xdr:row>79</xdr:row>
      <xdr:rowOff>118111</xdr:rowOff>
    </xdr:to>
    <xdr:cxnSp macro="">
      <xdr:nvCxnSpPr>
        <xdr:cNvPr id="802" name="直線コネクタ 801">
          <a:extLst>
            <a:ext uri="{FF2B5EF4-FFF2-40B4-BE49-F238E27FC236}">
              <a16:creationId xmlns:a16="http://schemas.microsoft.com/office/drawing/2014/main" id="{AEC3B8F3-88F1-482D-9F9D-C7AE13713BB4}"/>
            </a:ext>
          </a:extLst>
        </xdr:cNvPr>
        <xdr:cNvCxnSpPr/>
      </xdr:nvCxnSpPr>
      <xdr:spPr>
        <a:xfrm flipV="1">
          <a:off x="18392775" y="12887325"/>
          <a:ext cx="809625" cy="260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79</xdr:row>
      <xdr:rowOff>90170</xdr:rowOff>
    </xdr:from>
    <xdr:to>
      <xdr:col>102</xdr:col>
      <xdr:colOff>165100</xdr:colOff>
      <xdr:row>80</xdr:row>
      <xdr:rowOff>20320</xdr:rowOff>
    </xdr:to>
    <xdr:sp macro="" textlink="">
      <xdr:nvSpPr>
        <xdr:cNvPr id="803" name="楕円 802">
          <a:extLst>
            <a:ext uri="{FF2B5EF4-FFF2-40B4-BE49-F238E27FC236}">
              <a16:creationId xmlns:a16="http://schemas.microsoft.com/office/drawing/2014/main" id="{367C2D36-EAB1-4A48-A4AE-1D8436D3E445}"/>
            </a:ext>
          </a:extLst>
        </xdr:cNvPr>
        <xdr:cNvSpPr/>
      </xdr:nvSpPr>
      <xdr:spPr>
        <a:xfrm>
          <a:off x="17554575" y="128790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79</xdr:row>
      <xdr:rowOff>118111</xdr:rowOff>
    </xdr:from>
    <xdr:to>
      <xdr:col>107</xdr:col>
      <xdr:colOff>50800</xdr:colOff>
      <xdr:row>79</xdr:row>
      <xdr:rowOff>140970</xdr:rowOff>
    </xdr:to>
    <xdr:cxnSp macro="">
      <xdr:nvCxnSpPr>
        <xdr:cNvPr id="804" name="直線コネクタ 803">
          <a:extLst>
            <a:ext uri="{FF2B5EF4-FFF2-40B4-BE49-F238E27FC236}">
              <a16:creationId xmlns:a16="http://schemas.microsoft.com/office/drawing/2014/main" id="{88CB87C8-FB24-4E70-AAD9-D6F1EB357995}"/>
            </a:ext>
          </a:extLst>
        </xdr:cNvPr>
        <xdr:cNvCxnSpPr/>
      </xdr:nvCxnSpPr>
      <xdr:spPr>
        <a:xfrm flipV="1">
          <a:off x="17602200" y="12913361"/>
          <a:ext cx="790575"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80</xdr:row>
      <xdr:rowOff>33020</xdr:rowOff>
    </xdr:from>
    <xdr:to>
      <xdr:col>98</xdr:col>
      <xdr:colOff>38100</xdr:colOff>
      <xdr:row>80</xdr:row>
      <xdr:rowOff>134620</xdr:rowOff>
    </xdr:to>
    <xdr:sp macro="" textlink="">
      <xdr:nvSpPr>
        <xdr:cNvPr id="805" name="楕円 804">
          <a:extLst>
            <a:ext uri="{FF2B5EF4-FFF2-40B4-BE49-F238E27FC236}">
              <a16:creationId xmlns:a16="http://schemas.microsoft.com/office/drawing/2014/main" id="{8C0BAF07-7288-48CF-BC76-85EEE64A9FAF}"/>
            </a:ext>
          </a:extLst>
        </xdr:cNvPr>
        <xdr:cNvSpPr/>
      </xdr:nvSpPr>
      <xdr:spPr>
        <a:xfrm>
          <a:off x="16754475" y="129838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79</xdr:row>
      <xdr:rowOff>140970</xdr:rowOff>
    </xdr:from>
    <xdr:to>
      <xdr:col>102</xdr:col>
      <xdr:colOff>114300</xdr:colOff>
      <xdr:row>80</xdr:row>
      <xdr:rowOff>83820</xdr:rowOff>
    </xdr:to>
    <xdr:cxnSp macro="">
      <xdr:nvCxnSpPr>
        <xdr:cNvPr id="806" name="直線コネクタ 805">
          <a:extLst>
            <a:ext uri="{FF2B5EF4-FFF2-40B4-BE49-F238E27FC236}">
              <a16:creationId xmlns:a16="http://schemas.microsoft.com/office/drawing/2014/main" id="{29B5AD7C-86F1-436E-B030-0D9C15410200}"/>
            </a:ext>
          </a:extLst>
        </xdr:cNvPr>
        <xdr:cNvCxnSpPr/>
      </xdr:nvCxnSpPr>
      <xdr:spPr>
        <a:xfrm flipV="1">
          <a:off x="16802100" y="12936220"/>
          <a:ext cx="800100" cy="104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77</xdr:row>
      <xdr:rowOff>48277</xdr:rowOff>
    </xdr:from>
    <xdr:ext cx="469744" cy="259045"/>
    <xdr:sp macro="" textlink="">
      <xdr:nvSpPr>
        <xdr:cNvPr id="807" name="n_1aveValue【庁舎】&#10;一人当たり面積">
          <a:extLst>
            <a:ext uri="{FF2B5EF4-FFF2-40B4-BE49-F238E27FC236}">
              <a16:creationId xmlns:a16="http://schemas.microsoft.com/office/drawing/2014/main" id="{955B3637-5E41-4C09-959E-E07F94E406F7}"/>
            </a:ext>
          </a:extLst>
        </xdr:cNvPr>
        <xdr:cNvSpPr txBox="1"/>
      </xdr:nvSpPr>
      <xdr:spPr>
        <a:xfrm>
          <a:off x="18983402" y="12513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77</xdr:row>
      <xdr:rowOff>71138</xdr:rowOff>
    </xdr:from>
    <xdr:ext cx="469744" cy="259045"/>
    <xdr:sp macro="" textlink="">
      <xdr:nvSpPr>
        <xdr:cNvPr id="808" name="n_2aveValue【庁舎】&#10;一人当たり面積">
          <a:extLst>
            <a:ext uri="{FF2B5EF4-FFF2-40B4-BE49-F238E27FC236}">
              <a16:creationId xmlns:a16="http://schemas.microsoft.com/office/drawing/2014/main" id="{E2C95EE9-4D3C-4706-98BB-7ED0CBB9043C}"/>
            </a:ext>
          </a:extLst>
        </xdr:cNvPr>
        <xdr:cNvSpPr txBox="1"/>
      </xdr:nvSpPr>
      <xdr:spPr>
        <a:xfrm>
          <a:off x="18183302" y="12536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80</xdr:row>
      <xdr:rowOff>34307</xdr:rowOff>
    </xdr:from>
    <xdr:ext cx="469744" cy="259045"/>
    <xdr:sp macro="" textlink="">
      <xdr:nvSpPr>
        <xdr:cNvPr id="809" name="n_3aveValue【庁舎】&#10;一人当たり面積">
          <a:extLst>
            <a:ext uri="{FF2B5EF4-FFF2-40B4-BE49-F238E27FC236}">
              <a16:creationId xmlns:a16="http://schemas.microsoft.com/office/drawing/2014/main" id="{C02B9D76-2166-44CD-9623-C024134C8754}"/>
            </a:ext>
          </a:extLst>
        </xdr:cNvPr>
        <xdr:cNvSpPr txBox="1"/>
      </xdr:nvSpPr>
      <xdr:spPr>
        <a:xfrm>
          <a:off x="17383202" y="129851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87</xdr:row>
      <xdr:rowOff>16</xdr:rowOff>
    </xdr:from>
    <xdr:ext cx="469744" cy="259045"/>
    <xdr:sp macro="" textlink="">
      <xdr:nvSpPr>
        <xdr:cNvPr id="810" name="n_4aveValue【庁舎】&#10;一人当たり面積">
          <a:extLst>
            <a:ext uri="{FF2B5EF4-FFF2-40B4-BE49-F238E27FC236}">
              <a16:creationId xmlns:a16="http://schemas.microsoft.com/office/drawing/2014/main" id="{B8CCAA0E-CFD3-47FF-9111-80F66D96B13E}"/>
            </a:ext>
          </a:extLst>
        </xdr:cNvPr>
        <xdr:cNvSpPr txBox="1"/>
      </xdr:nvSpPr>
      <xdr:spPr>
        <a:xfrm>
          <a:off x="16592627" y="140874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79</xdr:row>
      <xdr:rowOff>137177</xdr:rowOff>
    </xdr:from>
    <xdr:ext cx="469744" cy="259045"/>
    <xdr:sp macro="" textlink="">
      <xdr:nvSpPr>
        <xdr:cNvPr id="811" name="n_1mainValue【庁舎】&#10;一人当たり面積">
          <a:extLst>
            <a:ext uri="{FF2B5EF4-FFF2-40B4-BE49-F238E27FC236}">
              <a16:creationId xmlns:a16="http://schemas.microsoft.com/office/drawing/2014/main" id="{0528BD43-F8D5-4ACE-AB77-833F14FD9D2B}"/>
            </a:ext>
          </a:extLst>
        </xdr:cNvPr>
        <xdr:cNvSpPr txBox="1"/>
      </xdr:nvSpPr>
      <xdr:spPr>
        <a:xfrm>
          <a:off x="18983402" y="12932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79</xdr:row>
      <xdr:rowOff>160038</xdr:rowOff>
    </xdr:from>
    <xdr:ext cx="469744" cy="259045"/>
    <xdr:sp macro="" textlink="">
      <xdr:nvSpPr>
        <xdr:cNvPr id="812" name="n_2mainValue【庁舎】&#10;一人当たり面積">
          <a:extLst>
            <a:ext uri="{FF2B5EF4-FFF2-40B4-BE49-F238E27FC236}">
              <a16:creationId xmlns:a16="http://schemas.microsoft.com/office/drawing/2014/main" id="{EF6B77A4-B147-4E55-A19D-7EFA14F3F073}"/>
            </a:ext>
          </a:extLst>
        </xdr:cNvPr>
        <xdr:cNvSpPr txBox="1"/>
      </xdr:nvSpPr>
      <xdr:spPr>
        <a:xfrm>
          <a:off x="18183302" y="129552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78</xdr:row>
      <xdr:rowOff>36847</xdr:rowOff>
    </xdr:from>
    <xdr:ext cx="469744" cy="259045"/>
    <xdr:sp macro="" textlink="">
      <xdr:nvSpPr>
        <xdr:cNvPr id="813" name="n_3mainValue【庁舎】&#10;一人当たり面積">
          <a:extLst>
            <a:ext uri="{FF2B5EF4-FFF2-40B4-BE49-F238E27FC236}">
              <a16:creationId xmlns:a16="http://schemas.microsoft.com/office/drawing/2014/main" id="{7663A688-5549-435F-B06E-671E86B7AEF5}"/>
            </a:ext>
          </a:extLst>
        </xdr:cNvPr>
        <xdr:cNvSpPr txBox="1"/>
      </xdr:nvSpPr>
      <xdr:spPr>
        <a:xfrm>
          <a:off x="17383202" y="126669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78</xdr:row>
      <xdr:rowOff>151147</xdr:rowOff>
    </xdr:from>
    <xdr:ext cx="469744" cy="259045"/>
    <xdr:sp macro="" textlink="">
      <xdr:nvSpPr>
        <xdr:cNvPr id="814" name="n_4mainValue【庁舎】&#10;一人当たり面積">
          <a:extLst>
            <a:ext uri="{FF2B5EF4-FFF2-40B4-BE49-F238E27FC236}">
              <a16:creationId xmlns:a16="http://schemas.microsoft.com/office/drawing/2014/main" id="{11624A25-BEF8-418C-92FF-7BB18C29E937}"/>
            </a:ext>
          </a:extLst>
        </xdr:cNvPr>
        <xdr:cNvSpPr txBox="1"/>
      </xdr:nvSpPr>
      <xdr:spPr>
        <a:xfrm>
          <a:off x="16592627" y="127812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5" name="正方形/長方形 814">
          <a:extLst>
            <a:ext uri="{FF2B5EF4-FFF2-40B4-BE49-F238E27FC236}">
              <a16:creationId xmlns:a16="http://schemas.microsoft.com/office/drawing/2014/main" id="{AC560BE4-5140-4E9B-B69E-3101C5113CF2}"/>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6" name="正方形/長方形 815">
          <a:extLst>
            <a:ext uri="{FF2B5EF4-FFF2-40B4-BE49-F238E27FC236}">
              <a16:creationId xmlns:a16="http://schemas.microsoft.com/office/drawing/2014/main" id="{D985FF7E-4BD7-44FE-99BA-96CF43432F9C}"/>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7" name="テキスト ボックス 816">
          <a:extLst>
            <a:ext uri="{FF2B5EF4-FFF2-40B4-BE49-F238E27FC236}">
              <a16:creationId xmlns:a16="http://schemas.microsoft.com/office/drawing/2014/main" id="{08C55199-1341-4C12-85E9-DDEB6D673DF1}"/>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減価償却率が高い施設</a:t>
          </a:r>
          <a:r>
            <a:rPr kumimoji="1" lang="en-US" altLang="ja-JP" sz="1300">
              <a:latin typeface="ＭＳ Ｐゴシック" panose="020B0600070205080204" pitchFamily="50" charset="-128"/>
              <a:ea typeface="ＭＳ Ｐゴシック" panose="020B0600070205080204" pitchFamily="50" charset="-128"/>
            </a:rPr>
            <a:t>】</a:t>
          </a:r>
        </a:p>
        <a:p>
          <a:r>
            <a:rPr kumimoji="1" lang="ja-JP" altLang="en-US" sz="1300">
              <a:latin typeface="ＭＳ Ｐゴシック" panose="020B0600070205080204" pitchFamily="50" charset="-128"/>
              <a:ea typeface="ＭＳ Ｐゴシック" panose="020B0600070205080204" pitchFamily="50" charset="-128"/>
            </a:rPr>
            <a:t>庁舎や保健所、博物館、陸上競技場・野球場・球技場の減価償却率は都道府県平均を大きく上回っており、老朽化が進行している。庁舎については西部総合事務所の一部建替等が予定されており、減価償却率の減少が見込まれるものの、引き続き計画的な設備の更新や管理が必要とされる。</a:t>
          </a:r>
          <a:endParaRPr kumimoji="1" lang="en-US" altLang="ja-JP" sz="1300">
            <a:latin typeface="ＭＳ Ｐゴシック" panose="020B0600070205080204" pitchFamily="50" charset="-128"/>
            <a:ea typeface="ＭＳ Ｐゴシック" panose="020B0600070205080204" pitchFamily="50" charset="-128"/>
          </a:endParaRPr>
        </a:p>
        <a:p>
          <a:r>
            <a:rPr kumimoji="1" lang="en-US" altLang="ja-JP" sz="1300">
              <a:latin typeface="ＭＳ Ｐゴシック" panose="020B0600070205080204" pitchFamily="50" charset="-128"/>
              <a:ea typeface="ＭＳ Ｐゴシック" panose="020B0600070205080204" pitchFamily="50" charset="-128"/>
            </a:rPr>
            <a:t>【</a:t>
          </a:r>
          <a:r>
            <a:rPr kumimoji="1" lang="ja-JP" altLang="en-US" sz="1300">
              <a:latin typeface="ＭＳ Ｐゴシック" panose="020B0600070205080204" pitchFamily="50" charset="-128"/>
              <a:ea typeface="ＭＳ Ｐゴシック" panose="020B0600070205080204" pitchFamily="50" charset="-128"/>
            </a:rPr>
            <a:t>減価償却率の減少</a:t>
          </a:r>
          <a:r>
            <a:rPr kumimoji="1" lang="en-US" altLang="ja-JP" sz="1300">
              <a:latin typeface="ＭＳ Ｐゴシック" panose="020B0600070205080204" pitchFamily="50" charset="-128"/>
              <a:ea typeface="ＭＳ Ｐゴシック" panose="020B0600070205080204" pitchFamily="50" charset="-128"/>
            </a:rPr>
            <a:t>】</a:t>
          </a:r>
        </a:p>
        <a:p>
          <a:r>
            <a:rPr kumimoji="1" lang="ja-JP" altLang="en-US" sz="1300">
              <a:latin typeface="ＭＳ Ｐゴシック" panose="020B0600070205080204" pitchFamily="50" charset="-128"/>
              <a:ea typeface="ＭＳ Ｐゴシック" panose="020B0600070205080204" pitchFamily="50" charset="-128"/>
            </a:rPr>
            <a:t>体育館・プールにおいては県立米子産業体育館等の改修を行ったことによるものである。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鳥取県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556,959
552,046
3,507.14
389,022,024
374,788,937
10,116,286
213,986,218
631,423,511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10.3
134.6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[0.29]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県税収入は前年度（令和元年度）から減少するなど、財政基盤が弱く、交付税に依存する状況は引き続いており、必要な事業には積極的に取り組む一方で、不要不急の事業を精査するなど経費の節減合理化を図る等の歳出の徹底的な見直しを実施するとともに、県有施設の有効活用（平成</a:t>
          </a:r>
          <a:r>
            <a:rPr kumimoji="1" lang="en-US" altLang="ja-JP" sz="1300">
              <a:latin typeface="ＭＳ Ｐゴシック" panose="020B0600070205080204" pitchFamily="50" charset="-128"/>
              <a:ea typeface="ＭＳ Ｐゴシック" panose="020B0600070205080204" pitchFamily="50" charset="-128"/>
            </a:rPr>
            <a:t>19</a:t>
          </a:r>
          <a:r>
            <a:rPr kumimoji="1" lang="ja-JP" altLang="en-US" sz="1300">
              <a:latin typeface="ＭＳ Ｐゴシック" panose="020B0600070205080204" pitchFamily="50" charset="-128"/>
              <a:ea typeface="ＭＳ Ｐゴシック" panose="020B0600070205080204" pitchFamily="50" charset="-128"/>
            </a:rPr>
            <a:t>年度～）、ふるさと納税（平成</a:t>
          </a:r>
          <a:r>
            <a:rPr kumimoji="1" lang="en-US" altLang="ja-JP" sz="1300">
              <a:latin typeface="ＭＳ Ｐゴシック" panose="020B0600070205080204" pitchFamily="50" charset="-128"/>
              <a:ea typeface="ＭＳ Ｐゴシック" panose="020B0600070205080204" pitchFamily="50" charset="-128"/>
            </a:rPr>
            <a:t>20</a:t>
          </a:r>
          <a:r>
            <a:rPr kumimoji="1" lang="ja-JP" altLang="en-US" sz="1300">
              <a:latin typeface="ＭＳ Ｐゴシック" panose="020B0600070205080204" pitchFamily="50" charset="-128"/>
              <a:ea typeface="ＭＳ Ｐゴシック" panose="020B0600070205080204" pitchFamily="50" charset="-128"/>
            </a:rPr>
            <a:t>年度～）の活性化、広告事業（平成</a:t>
          </a:r>
          <a:r>
            <a:rPr kumimoji="1" lang="en-US" altLang="ja-JP" sz="1300">
              <a:latin typeface="ＭＳ Ｐゴシック" panose="020B0600070205080204" pitchFamily="50" charset="-128"/>
              <a:ea typeface="ＭＳ Ｐゴシック" panose="020B0600070205080204" pitchFamily="50" charset="-128"/>
            </a:rPr>
            <a:t>19</a:t>
          </a:r>
          <a:r>
            <a:rPr kumimoji="1" lang="ja-JP" altLang="en-US" sz="1300">
              <a:latin typeface="ＭＳ Ｐゴシック" panose="020B0600070205080204" pitchFamily="50" charset="-128"/>
              <a:ea typeface="ＭＳ Ｐゴシック" panose="020B0600070205080204" pitchFamily="50" charset="-128"/>
            </a:rPr>
            <a:t>年度～）や債権回収などによる積極的な歳入確保に取り組むなど、財政の健全化に努めている。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44</xdr:row>
      <xdr:rowOff>165100</xdr:rowOff>
    </xdr:from>
    <xdr:to>
      <xdr:col>27</xdr:col>
      <xdr:colOff>184150</xdr:colOff>
      <xdr:row>44</xdr:row>
      <xdr:rowOff>165100</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0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22877</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56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42</xdr:row>
      <xdr:rowOff>25400</xdr:rowOff>
    </xdr:from>
    <xdr:to>
      <xdr:col>27</xdr:col>
      <xdr:colOff>184150</xdr:colOff>
      <xdr:row>42</xdr:row>
      <xdr:rowOff>25400</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22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54627</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08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0.27</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57150</xdr:rowOff>
    </xdr:from>
    <xdr:to>
      <xdr:col>27</xdr:col>
      <xdr:colOff>184150</xdr:colOff>
      <xdr:row>39</xdr:row>
      <xdr:rowOff>57150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74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86377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60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88900</xdr:rowOff>
    </xdr:from>
    <xdr:to>
      <xdr:col>27</xdr:col>
      <xdr:colOff>184150</xdr:colOff>
      <xdr:row>36</xdr:row>
      <xdr:rowOff>88900</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26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118127</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11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59" name="財政力グラフ枠">
          <a:extLst>
            <a:ext uri="{FF2B5EF4-FFF2-40B4-BE49-F238E27FC236}">
              <a16:creationId xmlns:a16="http://schemas.microsoft.com/office/drawing/2014/main" id="{00000000-0008-0000-0300-00003B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88900</xdr:rowOff>
    </xdr:from>
    <xdr:to>
      <xdr:col>23</xdr:col>
      <xdr:colOff>133350</xdr:colOff>
      <xdr:row>42</xdr:row>
      <xdr:rowOff>25400</xdr:rowOff>
    </xdr:to>
    <xdr:cxnSp macro="">
      <xdr:nvCxnSpPr>
        <xdr:cNvPr id="60" name="直線コネクタ 59">
          <a:extLst>
            <a:ext uri="{FF2B5EF4-FFF2-40B4-BE49-F238E27FC236}">
              <a16:creationId xmlns:a16="http://schemas.microsoft.com/office/drawing/2014/main" id="{00000000-0008-0000-0300-00003C000000}"/>
            </a:ext>
          </a:extLst>
        </xdr:cNvPr>
        <xdr:cNvCxnSpPr/>
      </xdr:nvCxnSpPr>
      <xdr:spPr>
        <a:xfrm flipV="1">
          <a:off x="4953000" y="6261100"/>
          <a:ext cx="0" cy="9652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41</xdr:row>
      <xdr:rowOff>168927</xdr:rowOff>
    </xdr:from>
    <xdr:ext cx="762000" cy="259045"/>
    <xdr:sp macro="" textlink="">
      <xdr:nvSpPr>
        <xdr:cNvPr id="61" name="財政力最小値テキスト">
          <a:extLst>
            <a:ext uri="{FF2B5EF4-FFF2-40B4-BE49-F238E27FC236}">
              <a16:creationId xmlns:a16="http://schemas.microsoft.com/office/drawing/2014/main" id="{00000000-0008-0000-0300-00003D000000}"/>
            </a:ext>
          </a:extLst>
        </xdr:cNvPr>
        <xdr:cNvSpPr txBox="1"/>
      </xdr:nvSpPr>
      <xdr:spPr>
        <a:xfrm>
          <a:off x="50419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42</xdr:row>
      <xdr:rowOff>25400</xdr:rowOff>
    </xdr:from>
    <xdr:to>
      <xdr:col>24</xdr:col>
      <xdr:colOff>12700</xdr:colOff>
      <xdr:row>42</xdr:row>
      <xdr:rowOff>25400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a:off x="4864100" y="722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35</xdr:row>
      <xdr:rowOff>3827</xdr:rowOff>
    </xdr:from>
    <xdr:ext cx="762000" cy="259045"/>
    <xdr:sp macro="" textlink="">
      <xdr:nvSpPr>
        <xdr:cNvPr id="63" name="財政力最大値テキスト">
          <a:extLst>
            <a:ext uri="{FF2B5EF4-FFF2-40B4-BE49-F238E27FC236}">
              <a16:creationId xmlns:a16="http://schemas.microsoft.com/office/drawing/2014/main" id="{00000000-0008-0000-0300-00003F000000}"/>
            </a:ext>
          </a:extLst>
        </xdr:cNvPr>
        <xdr:cNvSpPr txBox="1"/>
      </xdr:nvSpPr>
      <xdr:spPr>
        <a:xfrm>
          <a:off x="5041900" y="600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88900</xdr:rowOff>
    </xdr:from>
    <xdr:to>
      <xdr:col>24</xdr:col>
      <xdr:colOff>12700</xdr:colOff>
      <xdr:row>36</xdr:row>
      <xdr:rowOff>88900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62611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36</xdr:row>
      <xdr:rowOff>88900</xdr:rowOff>
    </xdr:from>
    <xdr:to>
      <xdr:col>23</xdr:col>
      <xdr:colOff>133350</xdr:colOff>
      <xdr:row>39</xdr:row>
      <xdr:rowOff>57150</xdr:rowOff>
    </xdr:to>
    <xdr:cxnSp macro="">
      <xdr:nvCxnSpPr>
        <xdr:cNvPr id="65" name="直線コネクタ 64">
          <a:extLst>
            <a:ext uri="{FF2B5EF4-FFF2-40B4-BE49-F238E27FC236}">
              <a16:creationId xmlns:a16="http://schemas.microsoft.com/office/drawing/2014/main" id="{00000000-0008-0000-0300-000041000000}"/>
            </a:ext>
          </a:extLst>
        </xdr:cNvPr>
        <xdr:cNvCxnSpPr/>
      </xdr:nvCxnSpPr>
      <xdr:spPr>
        <a:xfrm flipV="1">
          <a:off x="4114800" y="6261100"/>
          <a:ext cx="838200" cy="482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38</xdr:row>
      <xdr:rowOff>149877</xdr:rowOff>
    </xdr:from>
    <xdr:ext cx="762000" cy="259045"/>
    <xdr:sp macro="" textlink="">
      <xdr:nvSpPr>
        <xdr:cNvPr id="66" name="財政力平均値テキスト">
          <a:extLst>
            <a:ext uri="{FF2B5EF4-FFF2-40B4-BE49-F238E27FC236}">
              <a16:creationId xmlns:a16="http://schemas.microsoft.com/office/drawing/2014/main" id="{00000000-0008-0000-0300-000042000000}"/>
            </a:ext>
          </a:extLst>
        </xdr:cNvPr>
        <xdr:cNvSpPr txBox="1"/>
      </xdr:nvSpPr>
      <xdr:spPr>
        <a:xfrm>
          <a:off x="5041900" y="6664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39</xdr:row>
      <xdr:rowOff>6350</xdr:rowOff>
    </xdr:from>
    <xdr:to>
      <xdr:col>23</xdr:col>
      <xdr:colOff>184150</xdr:colOff>
      <xdr:row>39</xdr:row>
      <xdr:rowOff>107950</xdr:rowOff>
    </xdr:to>
    <xdr:sp macro="" textlink="">
      <xdr:nvSpPr>
        <xdr:cNvPr id="67" name="フローチャート: 判断 66">
          <a:extLst>
            <a:ext uri="{FF2B5EF4-FFF2-40B4-BE49-F238E27FC236}">
              <a16:creationId xmlns:a16="http://schemas.microsoft.com/office/drawing/2014/main" id="{00000000-0008-0000-0300-000043000000}"/>
            </a:ext>
          </a:extLst>
        </xdr:cNvPr>
        <xdr:cNvSpPr/>
      </xdr:nvSpPr>
      <xdr:spPr>
        <a:xfrm>
          <a:off x="4902200" y="6692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39</xdr:row>
      <xdr:rowOff>57150</xdr:rowOff>
    </xdr:from>
    <xdr:to>
      <xdr:col>19</xdr:col>
      <xdr:colOff>133350</xdr:colOff>
      <xdr:row>39</xdr:row>
      <xdr:rowOff>57150</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3225800" y="67437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41</xdr:row>
      <xdr:rowOff>146050</xdr:rowOff>
    </xdr:from>
    <xdr:to>
      <xdr:col>19</xdr:col>
      <xdr:colOff>184150</xdr:colOff>
      <xdr:row>42</xdr:row>
      <xdr:rowOff>76200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0640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42</xdr:row>
      <xdr:rowOff>60977</xdr:rowOff>
    </xdr:from>
    <xdr:ext cx="736600" cy="259045"/>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3733800" y="7261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39</xdr:row>
      <xdr:rowOff>57150</xdr:rowOff>
    </xdr:from>
    <xdr:to>
      <xdr:col>15</xdr:col>
      <xdr:colOff>82550</xdr:colOff>
      <xdr:row>42</xdr:row>
      <xdr:rowOff>25400</xdr:rowOff>
    </xdr:to>
    <xdr:cxnSp macro="">
      <xdr:nvCxnSpPr>
        <xdr:cNvPr id="71" name="直線コネクタ 70">
          <a:extLst>
            <a:ext uri="{FF2B5EF4-FFF2-40B4-BE49-F238E27FC236}">
              <a16:creationId xmlns:a16="http://schemas.microsoft.com/office/drawing/2014/main" id="{00000000-0008-0000-0300-000047000000}"/>
            </a:ext>
          </a:extLst>
        </xdr:cNvPr>
        <xdr:cNvCxnSpPr/>
      </xdr:nvCxnSpPr>
      <xdr:spPr>
        <a:xfrm flipV="1">
          <a:off x="2336800" y="6743700"/>
          <a:ext cx="889000" cy="482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146050</xdr:rowOff>
    </xdr:from>
    <xdr:to>
      <xdr:col>15</xdr:col>
      <xdr:colOff>133350</xdr:colOff>
      <xdr:row>42</xdr:row>
      <xdr:rowOff>76200</xdr:rowOff>
    </xdr:to>
    <xdr:sp macro="" textlink="">
      <xdr:nvSpPr>
        <xdr:cNvPr id="72" name="フローチャート: 判断 71">
          <a:extLst>
            <a:ext uri="{FF2B5EF4-FFF2-40B4-BE49-F238E27FC236}">
              <a16:creationId xmlns:a16="http://schemas.microsoft.com/office/drawing/2014/main" id="{00000000-0008-0000-0300-000048000000}"/>
            </a:ext>
          </a:extLst>
        </xdr:cNvPr>
        <xdr:cNvSpPr/>
      </xdr:nvSpPr>
      <xdr:spPr>
        <a:xfrm>
          <a:off x="31750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60977</xdr:rowOff>
    </xdr:from>
    <xdr:ext cx="762000" cy="259045"/>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2844800" y="726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42</xdr:row>
      <xdr:rowOff>25400</xdr:rowOff>
    </xdr:from>
    <xdr:to>
      <xdr:col>11</xdr:col>
      <xdr:colOff>31750</xdr:colOff>
      <xdr:row>42</xdr:row>
      <xdr:rowOff>25400</xdr:rowOff>
    </xdr:to>
    <xdr:cxnSp macro="">
      <xdr:nvCxnSpPr>
        <xdr:cNvPr id="74" name="直線コネクタ 73">
          <a:extLst>
            <a:ext uri="{FF2B5EF4-FFF2-40B4-BE49-F238E27FC236}">
              <a16:creationId xmlns:a16="http://schemas.microsoft.com/office/drawing/2014/main" id="{00000000-0008-0000-0300-00004A000000}"/>
            </a:ext>
          </a:extLst>
        </xdr:cNvPr>
        <xdr:cNvCxnSpPr/>
      </xdr:nvCxnSpPr>
      <xdr:spPr>
        <a:xfrm>
          <a:off x="1447800" y="7226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146050</xdr:rowOff>
    </xdr:from>
    <xdr:to>
      <xdr:col>11</xdr:col>
      <xdr:colOff>82550</xdr:colOff>
      <xdr:row>42</xdr:row>
      <xdr:rowOff>76200</xdr:rowOff>
    </xdr:to>
    <xdr:sp macro="" textlink="">
      <xdr:nvSpPr>
        <xdr:cNvPr id="75" name="フローチャート: 判断 74">
          <a:extLst>
            <a:ext uri="{FF2B5EF4-FFF2-40B4-BE49-F238E27FC236}">
              <a16:creationId xmlns:a16="http://schemas.microsoft.com/office/drawing/2014/main" id="{00000000-0008-0000-0300-00004B000000}"/>
            </a:ext>
          </a:extLst>
        </xdr:cNvPr>
        <xdr:cNvSpPr/>
      </xdr:nvSpPr>
      <xdr:spPr>
        <a:xfrm>
          <a:off x="2286000" y="717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60977</xdr:rowOff>
    </xdr:from>
    <xdr:ext cx="762000" cy="259045"/>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1955800" y="726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44</xdr:row>
      <xdr:rowOff>114300</xdr:rowOff>
    </xdr:from>
    <xdr:to>
      <xdr:col>7</xdr:col>
      <xdr:colOff>31750</xdr:colOff>
      <xdr:row>45</xdr:row>
      <xdr:rowOff>44450</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1397000" y="765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45</xdr:row>
      <xdr:rowOff>29227</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066800" y="774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79" name="テキスト ボックス 78">
          <a:extLst>
            <a:ext uri="{FF2B5EF4-FFF2-40B4-BE49-F238E27FC236}">
              <a16:creationId xmlns:a16="http://schemas.microsoft.com/office/drawing/2014/main" id="{00000000-0008-0000-0300-00004F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36</xdr:row>
      <xdr:rowOff>38100</xdr:rowOff>
    </xdr:from>
    <xdr:to>
      <xdr:col>23</xdr:col>
      <xdr:colOff>184150</xdr:colOff>
      <xdr:row>36</xdr:row>
      <xdr:rowOff>139700</xdr:rowOff>
    </xdr:to>
    <xdr:sp macro="" textlink="">
      <xdr:nvSpPr>
        <xdr:cNvPr id="84" name="楕円 83">
          <a:extLst>
            <a:ext uri="{FF2B5EF4-FFF2-40B4-BE49-F238E27FC236}">
              <a16:creationId xmlns:a16="http://schemas.microsoft.com/office/drawing/2014/main" id="{00000000-0008-0000-0300-000054000000}"/>
            </a:ext>
          </a:extLst>
        </xdr:cNvPr>
        <xdr:cNvSpPr/>
      </xdr:nvSpPr>
      <xdr:spPr>
        <a:xfrm>
          <a:off x="4902200" y="621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35</xdr:row>
      <xdr:rowOff>130827</xdr:rowOff>
    </xdr:from>
    <xdr:ext cx="762000" cy="259045"/>
    <xdr:sp macro="" textlink="">
      <xdr:nvSpPr>
        <xdr:cNvPr id="85" name="財政力該当値テキスト">
          <a:extLst>
            <a:ext uri="{FF2B5EF4-FFF2-40B4-BE49-F238E27FC236}">
              <a16:creationId xmlns:a16="http://schemas.microsoft.com/office/drawing/2014/main" id="{00000000-0008-0000-0300-000055000000}"/>
            </a:ext>
          </a:extLst>
        </xdr:cNvPr>
        <xdr:cNvSpPr txBox="1"/>
      </xdr:nvSpPr>
      <xdr:spPr>
        <a:xfrm>
          <a:off x="5041900" y="61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39</xdr:row>
      <xdr:rowOff>6350</xdr:rowOff>
    </xdr:from>
    <xdr:to>
      <xdr:col>19</xdr:col>
      <xdr:colOff>184150</xdr:colOff>
      <xdr:row>39</xdr:row>
      <xdr:rowOff>107950</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064000" y="669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37</xdr:row>
      <xdr:rowOff>118127</xdr:rowOff>
    </xdr:from>
    <xdr:ext cx="7366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3733800" y="6461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39</xdr:row>
      <xdr:rowOff>6350</xdr:rowOff>
    </xdr:from>
    <xdr:to>
      <xdr:col>15</xdr:col>
      <xdr:colOff>133350</xdr:colOff>
      <xdr:row>39</xdr:row>
      <xdr:rowOff>107950</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3175000" y="669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37</xdr:row>
      <xdr:rowOff>118127</xdr:rowOff>
    </xdr:from>
    <xdr:ext cx="7620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2844800" y="646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146050</xdr:rowOff>
    </xdr:from>
    <xdr:to>
      <xdr:col>11</xdr:col>
      <xdr:colOff>82550</xdr:colOff>
      <xdr:row>42</xdr:row>
      <xdr:rowOff>76200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22860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86377</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1955800" y="694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146050</xdr:rowOff>
    </xdr:from>
    <xdr:to>
      <xdr:col>7</xdr:col>
      <xdr:colOff>31750</xdr:colOff>
      <xdr:row>42</xdr:row>
      <xdr:rowOff>76200</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13970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40</xdr:row>
      <xdr:rowOff>86377</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066800" y="694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4" name="正方形/長方形 93">
          <a:extLst>
            <a:ext uri="{FF2B5EF4-FFF2-40B4-BE49-F238E27FC236}">
              <a16:creationId xmlns:a16="http://schemas.microsoft.com/office/drawing/2014/main" id="{00000000-0008-0000-0300-00005E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6" name="テキスト ボックス 95">
          <a:extLst>
            <a:ext uri="{FF2B5EF4-FFF2-40B4-BE49-F238E27FC236}">
              <a16:creationId xmlns:a16="http://schemas.microsoft.com/office/drawing/2014/main" id="{00000000-0008-0000-0300-000060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[89.2%]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7" name="正方形/長方形 96">
          <a:extLst>
            <a:ext uri="{FF2B5EF4-FFF2-40B4-BE49-F238E27FC236}">
              <a16:creationId xmlns:a16="http://schemas.microsoft.com/office/drawing/2014/main" id="{00000000-0008-0000-0300-000061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4" name="テキスト ボックス 103">
          <a:extLst>
            <a:ext uri="{FF2B5EF4-FFF2-40B4-BE49-F238E27FC236}">
              <a16:creationId xmlns:a16="http://schemas.microsoft.com/office/drawing/2014/main" id="{00000000-0008-0000-0300-000068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歳出面では、社会保障関係経費等は増加傾向であるが、給与の適正化を進めていること、公共事業の必要性を精査すること、不要不急の事業の削減により、結果として県債発行、ひいては公債費（起債の償還）を必要最小限に留めることなど、上昇を抑制する努力を行ってきた。</a:t>
          </a:r>
        </a:p>
        <a:p>
          <a:r>
            <a:rPr kumimoji="1" lang="ja-JP" altLang="en-US" sz="1300">
              <a:latin typeface="ＭＳ Ｐゴシック" panose="020B0600070205080204" pitchFamily="50" charset="-128"/>
              <a:ea typeface="ＭＳ Ｐゴシック" panose="020B0600070205080204" pitchFamily="50" charset="-128"/>
            </a:rPr>
            <a:t>・歳入面では、前年度（令和元年度）から地方交付税が約</a:t>
          </a:r>
          <a:r>
            <a:rPr kumimoji="1" lang="en-US" altLang="ja-JP" sz="1300">
              <a:latin typeface="ＭＳ Ｐゴシック" panose="020B0600070205080204" pitchFamily="50" charset="-128"/>
              <a:ea typeface="ＭＳ Ｐゴシック" panose="020B0600070205080204" pitchFamily="50" charset="-128"/>
            </a:rPr>
            <a:t>37</a:t>
          </a:r>
          <a:r>
            <a:rPr kumimoji="1" lang="ja-JP" altLang="en-US" sz="1300">
              <a:latin typeface="ＭＳ Ｐゴシック" panose="020B0600070205080204" pitchFamily="50" charset="-128"/>
              <a:ea typeface="ＭＳ Ｐゴシック" panose="020B0600070205080204" pitchFamily="50" charset="-128"/>
            </a:rPr>
            <a:t>億円増となっており、これらの結果、経常収支比率は改善する結果となった。</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95250</xdr:colOff>
      <xdr:row>54</xdr:row>
      <xdr:rowOff>139700</xdr:rowOff>
    </xdr:from>
    <xdr:ext cx="298543" cy="225703"/>
    <xdr:sp macro="" textlink="">
      <xdr:nvSpPr>
        <xdr:cNvPr id="105" name="テキスト ボックス 104">
          <a:extLst>
            <a:ext uri="{FF2B5EF4-FFF2-40B4-BE49-F238E27FC236}">
              <a16:creationId xmlns:a16="http://schemas.microsoft.com/office/drawing/2014/main" id="{00000000-0008-0000-0300-000069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6" name="直線コネクタ 105">
          <a:extLst>
            <a:ext uri="{FF2B5EF4-FFF2-40B4-BE49-F238E27FC236}">
              <a16:creationId xmlns:a16="http://schemas.microsoft.com/office/drawing/2014/main" id="{00000000-0008-0000-0300-00006A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112183</xdr:rowOff>
    </xdr:from>
    <xdr:to>
      <xdr:col>27</xdr:col>
      <xdr:colOff>184150</xdr:colOff>
      <xdr:row>67</xdr:row>
      <xdr:rowOff>112183</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66</xdr:row>
      <xdr:rowOff>141410</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52917</xdr:rowOff>
    </xdr:from>
    <xdr:to>
      <xdr:col>27</xdr:col>
      <xdr:colOff>184150</xdr:colOff>
      <xdr:row>65</xdr:row>
      <xdr:rowOff>52917</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64</xdr:row>
      <xdr:rowOff>82144</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62</xdr:row>
      <xdr:rowOff>165100</xdr:rowOff>
    </xdr:from>
    <xdr:to>
      <xdr:col>27</xdr:col>
      <xdr:colOff>184150</xdr:colOff>
      <xdr:row>62</xdr:row>
      <xdr:rowOff>165100</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60</xdr:row>
      <xdr:rowOff>105833</xdr:rowOff>
    </xdr:from>
    <xdr:to>
      <xdr:col>27</xdr:col>
      <xdr:colOff>184150</xdr:colOff>
      <xdr:row>60</xdr:row>
      <xdr:rowOff>105833</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135060</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58</xdr:row>
      <xdr:rowOff>46567</xdr:rowOff>
    </xdr:from>
    <xdr:to>
      <xdr:col>27</xdr:col>
      <xdr:colOff>184150</xdr:colOff>
      <xdr:row>58</xdr:row>
      <xdr:rowOff>46567</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75794</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0" name="財政構造の弾力性グラフ枠">
          <a:extLst>
            <a:ext uri="{FF2B5EF4-FFF2-40B4-BE49-F238E27FC236}">
              <a16:creationId xmlns:a16="http://schemas.microsoft.com/office/drawing/2014/main" id="{00000000-0008-0000-0300-000078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59</xdr:row>
      <xdr:rowOff>116417</xdr:rowOff>
    </xdr:from>
    <xdr:to>
      <xdr:col>23</xdr:col>
      <xdr:colOff>133350</xdr:colOff>
      <xdr:row>67</xdr:row>
      <xdr:rowOff>132292</xdr:rowOff>
    </xdr:to>
    <xdr:cxnSp macro="">
      <xdr:nvCxnSpPr>
        <xdr:cNvPr id="121" name="直線コネクタ 120">
          <a:extLst>
            <a:ext uri="{FF2B5EF4-FFF2-40B4-BE49-F238E27FC236}">
              <a16:creationId xmlns:a16="http://schemas.microsoft.com/office/drawing/2014/main" id="{00000000-0008-0000-0300-000079000000}"/>
            </a:ext>
          </a:extLst>
        </xdr:cNvPr>
        <xdr:cNvCxnSpPr/>
      </xdr:nvCxnSpPr>
      <xdr:spPr>
        <a:xfrm flipV="1">
          <a:off x="4953000" y="10231967"/>
          <a:ext cx="0" cy="138747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67</xdr:row>
      <xdr:rowOff>104369</xdr:rowOff>
    </xdr:from>
    <xdr:ext cx="762000" cy="259045"/>
    <xdr:sp macro="" textlink="">
      <xdr:nvSpPr>
        <xdr:cNvPr id="122" name="財政構造の弾力性最小値テキスト">
          <a:extLst>
            <a:ext uri="{FF2B5EF4-FFF2-40B4-BE49-F238E27FC236}">
              <a16:creationId xmlns:a16="http://schemas.microsoft.com/office/drawing/2014/main" id="{00000000-0008-0000-0300-00007A000000}"/>
            </a:ext>
          </a:extLst>
        </xdr:cNvPr>
        <xdr:cNvSpPr txBox="1"/>
      </xdr:nvSpPr>
      <xdr:spPr>
        <a:xfrm>
          <a:off x="5041900" y="115915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67</xdr:row>
      <xdr:rowOff>132292</xdr:rowOff>
    </xdr:from>
    <xdr:to>
      <xdr:col>24</xdr:col>
      <xdr:colOff>12700</xdr:colOff>
      <xdr:row>67</xdr:row>
      <xdr:rowOff>132292</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a:off x="4864100" y="116194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58</xdr:row>
      <xdr:rowOff>31344</xdr:rowOff>
    </xdr:from>
    <xdr:ext cx="762000" cy="259045"/>
    <xdr:sp macro="" textlink="">
      <xdr:nvSpPr>
        <xdr:cNvPr id="124" name="財政構造の弾力性最大値テキスト">
          <a:extLst>
            <a:ext uri="{FF2B5EF4-FFF2-40B4-BE49-F238E27FC236}">
              <a16:creationId xmlns:a16="http://schemas.microsoft.com/office/drawing/2014/main" id="{00000000-0008-0000-0300-00007C000000}"/>
            </a:ext>
          </a:extLst>
        </xdr:cNvPr>
        <xdr:cNvSpPr txBox="1"/>
      </xdr:nvSpPr>
      <xdr:spPr>
        <a:xfrm>
          <a:off x="5041900" y="9975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59</xdr:row>
      <xdr:rowOff>116417</xdr:rowOff>
    </xdr:from>
    <xdr:to>
      <xdr:col>24</xdr:col>
      <xdr:colOff>12700</xdr:colOff>
      <xdr:row>59</xdr:row>
      <xdr:rowOff>116417</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02319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59</xdr:row>
      <xdr:rowOff>116417</xdr:rowOff>
    </xdr:from>
    <xdr:to>
      <xdr:col>23</xdr:col>
      <xdr:colOff>133350</xdr:colOff>
      <xdr:row>63</xdr:row>
      <xdr:rowOff>33867</xdr:rowOff>
    </xdr:to>
    <xdr:cxnSp macro="">
      <xdr:nvCxnSpPr>
        <xdr:cNvPr id="126" name="直線コネクタ 125">
          <a:extLst>
            <a:ext uri="{FF2B5EF4-FFF2-40B4-BE49-F238E27FC236}">
              <a16:creationId xmlns:a16="http://schemas.microsoft.com/office/drawing/2014/main" id="{00000000-0008-0000-0300-00007E000000}"/>
            </a:ext>
          </a:extLst>
        </xdr:cNvPr>
        <xdr:cNvCxnSpPr/>
      </xdr:nvCxnSpPr>
      <xdr:spPr>
        <a:xfrm flipV="1">
          <a:off x="4114800" y="10231967"/>
          <a:ext cx="838200" cy="603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62</xdr:row>
      <xdr:rowOff>66269</xdr:rowOff>
    </xdr:from>
    <xdr:ext cx="762000" cy="259045"/>
    <xdr:sp macro="" textlink="">
      <xdr:nvSpPr>
        <xdr:cNvPr id="127" name="財政構造の弾力性平均値テキスト">
          <a:extLst>
            <a:ext uri="{FF2B5EF4-FFF2-40B4-BE49-F238E27FC236}">
              <a16:creationId xmlns:a16="http://schemas.microsoft.com/office/drawing/2014/main" id="{00000000-0008-0000-0300-00007F000000}"/>
            </a:ext>
          </a:extLst>
        </xdr:cNvPr>
        <xdr:cNvSpPr txBox="1"/>
      </xdr:nvSpPr>
      <xdr:spPr>
        <a:xfrm>
          <a:off x="5041900" y="1069616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62</xdr:row>
      <xdr:rowOff>94192</xdr:rowOff>
    </xdr:from>
    <xdr:to>
      <xdr:col>23</xdr:col>
      <xdr:colOff>184150</xdr:colOff>
      <xdr:row>63</xdr:row>
      <xdr:rowOff>24342</xdr:rowOff>
    </xdr:to>
    <xdr:sp macro="" textlink="">
      <xdr:nvSpPr>
        <xdr:cNvPr id="128" name="フローチャート: 判断 127">
          <a:extLst>
            <a:ext uri="{FF2B5EF4-FFF2-40B4-BE49-F238E27FC236}">
              <a16:creationId xmlns:a16="http://schemas.microsoft.com/office/drawing/2014/main" id="{00000000-0008-0000-0300-000080000000}"/>
            </a:ext>
          </a:extLst>
        </xdr:cNvPr>
        <xdr:cNvSpPr/>
      </xdr:nvSpPr>
      <xdr:spPr>
        <a:xfrm>
          <a:off x="4902200" y="107240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61</xdr:row>
      <xdr:rowOff>115358</xdr:rowOff>
    </xdr:from>
    <xdr:to>
      <xdr:col>19</xdr:col>
      <xdr:colOff>133350</xdr:colOff>
      <xdr:row>63</xdr:row>
      <xdr:rowOff>33867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3225800" y="10573808"/>
          <a:ext cx="889000" cy="2614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64</xdr:row>
      <xdr:rowOff>133350</xdr:rowOff>
    </xdr:from>
    <xdr:to>
      <xdr:col>19</xdr:col>
      <xdr:colOff>184150</xdr:colOff>
      <xdr:row>65</xdr:row>
      <xdr:rowOff>63500</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064000" y="11106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65</xdr:row>
      <xdr:rowOff>48277</xdr:rowOff>
    </xdr:from>
    <xdr:ext cx="736600" cy="259045"/>
    <xdr:sp macro="" textlink="">
      <xdr:nvSpPr>
        <xdr:cNvPr id="131" name="テキスト ボックス 130">
          <a:extLst>
            <a:ext uri="{FF2B5EF4-FFF2-40B4-BE49-F238E27FC236}">
              <a16:creationId xmlns:a16="http://schemas.microsoft.com/office/drawing/2014/main" id="{00000000-0008-0000-0300-000083000000}"/>
            </a:ext>
          </a:extLst>
        </xdr:cNvPr>
        <xdr:cNvSpPr txBox="1"/>
      </xdr:nvSpPr>
      <xdr:spPr>
        <a:xfrm>
          <a:off x="3733800" y="111925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61</xdr:row>
      <xdr:rowOff>115358</xdr:rowOff>
    </xdr:from>
    <xdr:to>
      <xdr:col>15</xdr:col>
      <xdr:colOff>82550</xdr:colOff>
      <xdr:row>63</xdr:row>
      <xdr:rowOff>134408</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flipV="1">
          <a:off x="2336800" y="10573808"/>
          <a:ext cx="889000" cy="3619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63</xdr:row>
      <xdr:rowOff>103717</xdr:rowOff>
    </xdr:from>
    <xdr:to>
      <xdr:col>15</xdr:col>
      <xdr:colOff>133350</xdr:colOff>
      <xdr:row>64</xdr:row>
      <xdr:rowOff>33867</xdr:rowOff>
    </xdr:to>
    <xdr:sp macro="" textlink="">
      <xdr:nvSpPr>
        <xdr:cNvPr id="133" name="フローチャート: 判断 132">
          <a:extLst>
            <a:ext uri="{FF2B5EF4-FFF2-40B4-BE49-F238E27FC236}">
              <a16:creationId xmlns:a16="http://schemas.microsoft.com/office/drawing/2014/main" id="{00000000-0008-0000-0300-000085000000}"/>
            </a:ext>
          </a:extLst>
        </xdr:cNvPr>
        <xdr:cNvSpPr/>
      </xdr:nvSpPr>
      <xdr:spPr>
        <a:xfrm>
          <a:off x="3175000" y="1090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18644</xdr:rowOff>
    </xdr:from>
    <xdr:ext cx="762000" cy="259045"/>
    <xdr:sp macro="" textlink="">
      <xdr:nvSpPr>
        <xdr:cNvPr id="134" name="テキスト ボックス 133">
          <a:extLst>
            <a:ext uri="{FF2B5EF4-FFF2-40B4-BE49-F238E27FC236}">
              <a16:creationId xmlns:a16="http://schemas.microsoft.com/office/drawing/2014/main" id="{00000000-0008-0000-0300-000086000000}"/>
            </a:ext>
          </a:extLst>
        </xdr:cNvPr>
        <xdr:cNvSpPr txBox="1"/>
      </xdr:nvSpPr>
      <xdr:spPr>
        <a:xfrm>
          <a:off x="2844800" y="1099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63</xdr:row>
      <xdr:rowOff>74083</xdr:rowOff>
    </xdr:from>
    <xdr:to>
      <xdr:col>11</xdr:col>
      <xdr:colOff>31750</xdr:colOff>
      <xdr:row>63</xdr:row>
      <xdr:rowOff>134408</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a:off x="1447800" y="10875433"/>
          <a:ext cx="889000" cy="60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64</xdr:row>
      <xdr:rowOff>113242</xdr:rowOff>
    </xdr:from>
    <xdr:to>
      <xdr:col>11</xdr:col>
      <xdr:colOff>82550</xdr:colOff>
      <xdr:row>65</xdr:row>
      <xdr:rowOff>43392</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2286000" y="110860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65</xdr:row>
      <xdr:rowOff>28169</xdr:rowOff>
    </xdr:from>
    <xdr:ext cx="7620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1955800" y="111724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62</xdr:row>
      <xdr:rowOff>94192</xdr:rowOff>
    </xdr:from>
    <xdr:to>
      <xdr:col>7</xdr:col>
      <xdr:colOff>31750</xdr:colOff>
      <xdr:row>63</xdr:row>
      <xdr:rowOff>24342</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1397000" y="107240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61</xdr:row>
      <xdr:rowOff>34519</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066800" y="104929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59</xdr:row>
      <xdr:rowOff>65617</xdr:rowOff>
    </xdr:from>
    <xdr:to>
      <xdr:col>23</xdr:col>
      <xdr:colOff>184150</xdr:colOff>
      <xdr:row>59</xdr:row>
      <xdr:rowOff>167217</xdr:rowOff>
    </xdr:to>
    <xdr:sp macro="" textlink="">
      <xdr:nvSpPr>
        <xdr:cNvPr id="145" name="楕円 144">
          <a:extLst>
            <a:ext uri="{FF2B5EF4-FFF2-40B4-BE49-F238E27FC236}">
              <a16:creationId xmlns:a16="http://schemas.microsoft.com/office/drawing/2014/main" id="{00000000-0008-0000-0300-000091000000}"/>
            </a:ext>
          </a:extLst>
        </xdr:cNvPr>
        <xdr:cNvSpPr/>
      </xdr:nvSpPr>
      <xdr:spPr>
        <a:xfrm>
          <a:off x="4902200" y="101811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58</xdr:row>
      <xdr:rowOff>158344</xdr:rowOff>
    </xdr:from>
    <xdr:ext cx="762000" cy="259045"/>
    <xdr:sp macro="" textlink="">
      <xdr:nvSpPr>
        <xdr:cNvPr id="146" name="財政構造の弾力性該当値テキスト">
          <a:extLst>
            <a:ext uri="{FF2B5EF4-FFF2-40B4-BE49-F238E27FC236}">
              <a16:creationId xmlns:a16="http://schemas.microsoft.com/office/drawing/2014/main" id="{00000000-0008-0000-0300-000092000000}"/>
            </a:ext>
          </a:extLst>
        </xdr:cNvPr>
        <xdr:cNvSpPr txBox="1"/>
      </xdr:nvSpPr>
      <xdr:spPr>
        <a:xfrm>
          <a:off x="5041900" y="10102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62</xdr:row>
      <xdr:rowOff>154517</xdr:rowOff>
    </xdr:from>
    <xdr:to>
      <xdr:col>19</xdr:col>
      <xdr:colOff>184150</xdr:colOff>
      <xdr:row>63</xdr:row>
      <xdr:rowOff>84667</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064000" y="107844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61</xdr:row>
      <xdr:rowOff>94844</xdr:rowOff>
    </xdr:from>
    <xdr:ext cx="7366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733800" y="105532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61</xdr:row>
      <xdr:rowOff>64558</xdr:rowOff>
    </xdr:from>
    <xdr:to>
      <xdr:col>15</xdr:col>
      <xdr:colOff>133350</xdr:colOff>
      <xdr:row>61</xdr:row>
      <xdr:rowOff>166158</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3175000" y="105230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60</xdr:row>
      <xdr:rowOff>4885</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2844800" y="102918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63</xdr:row>
      <xdr:rowOff>83608</xdr:rowOff>
    </xdr:from>
    <xdr:to>
      <xdr:col>11</xdr:col>
      <xdr:colOff>82550</xdr:colOff>
      <xdr:row>64</xdr:row>
      <xdr:rowOff>13758</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2286000" y="108849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23935</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1955800" y="106538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63</xdr:row>
      <xdr:rowOff>23283</xdr:rowOff>
    </xdr:from>
    <xdr:to>
      <xdr:col>7</xdr:col>
      <xdr:colOff>31750</xdr:colOff>
      <xdr:row>63</xdr:row>
      <xdr:rowOff>124883</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1397000" y="108246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109660</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066800" y="109110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5" name="正方形/長方形 154">
          <a:extLst>
            <a:ext uri="{FF2B5EF4-FFF2-40B4-BE49-F238E27FC236}">
              <a16:creationId xmlns:a16="http://schemas.microsoft.com/office/drawing/2014/main" id="{00000000-0008-0000-0300-00009B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7" name="テキスト ボックス 156">
          <a:extLst>
            <a:ext uri="{FF2B5EF4-FFF2-40B4-BE49-F238E27FC236}">
              <a16:creationId xmlns:a16="http://schemas.microsoft.com/office/drawing/2014/main" id="{00000000-0008-0000-0300-00009D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[196,699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58" name="正方形/長方形 157">
          <a:extLst>
            <a:ext uri="{FF2B5EF4-FFF2-40B4-BE49-F238E27FC236}">
              <a16:creationId xmlns:a16="http://schemas.microsoft.com/office/drawing/2014/main" id="{00000000-0008-0000-0300-00009E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59" name="正方形/長方形 158">
          <a:extLst>
            <a:ext uri="{FF2B5EF4-FFF2-40B4-BE49-F238E27FC236}">
              <a16:creationId xmlns:a16="http://schemas.microsoft.com/office/drawing/2014/main" id="{00000000-0008-0000-0300-00009F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5" name="テキスト ボックス 164">
          <a:extLst>
            <a:ext uri="{FF2B5EF4-FFF2-40B4-BE49-F238E27FC236}">
              <a16:creationId xmlns:a16="http://schemas.microsoft.com/office/drawing/2014/main" id="{00000000-0008-0000-0300-0000A5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・人口１人当たり人件費・物件費等決算額については、それぞれ規模のメリットが大きく反映される指標であり、人口最少の鳥取県においては、グループの中でも低い評価となる傾向がある。</a:t>
          </a:r>
        </a:p>
        <a:p>
          <a:r>
            <a:rPr kumimoji="1" lang="ja-JP" altLang="en-US" sz="1300">
              <a:latin typeface="ＭＳ Ｐゴシック" panose="020B0600070205080204" pitchFamily="50" charset="-128"/>
              <a:ea typeface="ＭＳ Ｐゴシック" panose="020B0600070205080204" pitchFamily="50" charset="-128"/>
            </a:rPr>
            <a:t>・平成</a:t>
          </a:r>
          <a:r>
            <a:rPr kumimoji="1" lang="en-US" altLang="ja-JP" sz="1300">
              <a:latin typeface="ＭＳ Ｐゴシック" panose="020B0600070205080204" pitchFamily="50" charset="-128"/>
              <a:ea typeface="ＭＳ Ｐゴシック" panose="020B0600070205080204" pitchFamily="50" charset="-128"/>
            </a:rPr>
            <a:t>19</a:t>
          </a:r>
          <a:r>
            <a:rPr kumimoji="1" lang="ja-JP" altLang="en-US" sz="1300">
              <a:latin typeface="ＭＳ Ｐゴシック" panose="020B0600070205080204" pitchFamily="50" charset="-128"/>
              <a:ea typeface="ＭＳ Ｐゴシック" panose="020B0600070205080204" pitchFamily="50" charset="-128"/>
            </a:rPr>
            <a:t>年度当初から</a:t>
          </a:r>
          <a:r>
            <a:rPr kumimoji="1" lang="en-US" altLang="ja-JP" sz="1300">
              <a:latin typeface="ＭＳ Ｐゴシック" panose="020B0600070205080204" pitchFamily="50" charset="-128"/>
              <a:ea typeface="ＭＳ Ｐゴシック" panose="020B0600070205080204" pitchFamily="50" charset="-128"/>
            </a:rPr>
            <a:t>31</a:t>
          </a:r>
          <a:r>
            <a:rPr kumimoji="1" lang="ja-JP" altLang="en-US" sz="1300">
              <a:latin typeface="ＭＳ Ｐゴシック" panose="020B0600070205080204" pitchFamily="50" charset="-128"/>
              <a:ea typeface="ＭＳ Ｐゴシック" panose="020B0600070205080204" pitchFamily="50" charset="-128"/>
            </a:rPr>
            <a:t>年度当初にかけて約</a:t>
          </a:r>
          <a:r>
            <a:rPr kumimoji="1" lang="en-US" altLang="ja-JP" sz="1300">
              <a:latin typeface="ＭＳ Ｐゴシック" panose="020B0600070205080204" pitchFamily="50" charset="-128"/>
              <a:ea typeface="ＭＳ Ｐゴシック" panose="020B0600070205080204" pitchFamily="50" charset="-128"/>
            </a:rPr>
            <a:t>670</a:t>
          </a:r>
          <a:r>
            <a:rPr kumimoji="1" lang="ja-JP" altLang="en-US" sz="1300">
              <a:latin typeface="ＭＳ Ｐゴシック" panose="020B0600070205080204" pitchFamily="50" charset="-128"/>
              <a:ea typeface="ＭＳ Ｐゴシック" panose="020B0600070205080204" pitchFamily="50" charset="-128"/>
            </a:rPr>
            <a:t>人の定数削減を行うなどの内部努力や給与制度の見直しにより人件費の削減に努めている。</a:t>
          </a:r>
        </a:p>
        <a:p>
          <a:r>
            <a:rPr kumimoji="1" lang="ja-JP" altLang="en-US" sz="1300">
              <a:latin typeface="ＭＳ Ｐゴシック" panose="020B0600070205080204" pitchFamily="50" charset="-128"/>
              <a:ea typeface="ＭＳ Ｐゴシック" panose="020B0600070205080204" pitchFamily="50" charset="-128"/>
            </a:rPr>
            <a:t>・令和２年度時点で</a:t>
          </a:r>
          <a:r>
            <a:rPr kumimoji="1" lang="en-US" altLang="ja-JP" sz="1300">
              <a:latin typeface="ＭＳ Ｐゴシック" panose="020B0600070205080204" pitchFamily="50" charset="-128"/>
              <a:ea typeface="ＭＳ Ｐゴシック" panose="020B0600070205080204" pitchFamily="50" charset="-128"/>
            </a:rPr>
            <a:t>35</a:t>
          </a:r>
          <a:r>
            <a:rPr kumimoji="1" lang="ja-JP" altLang="en-US" sz="1300">
              <a:latin typeface="ＭＳ Ｐゴシック" panose="020B0600070205080204" pitchFamily="50" charset="-128"/>
              <a:ea typeface="ＭＳ Ｐゴシック" panose="020B0600070205080204" pitchFamily="50" charset="-128"/>
            </a:rPr>
            <a:t>の県有施設において指定管理者制度を導入しており、今後も引き続き内部管理費の削減に努める。</a:t>
          </a:r>
        </a:p>
      </xdr:txBody>
    </xdr:sp>
    <xdr:clientData/>
  </xdr:twoCellAnchor>
  <xdr:oneCellAnchor>
    <xdr:from>
      <xdr:col>3</xdr:col>
      <xdr:colOff>95250</xdr:colOff>
      <xdr:row>77</xdr:row>
      <xdr:rowOff>6350</xdr:rowOff>
    </xdr:from>
    <xdr:ext cx="349839" cy="225703"/>
    <xdr:sp macro="" textlink="">
      <xdr:nvSpPr>
        <xdr:cNvPr id="166" name="テキスト ボックス 165">
          <a:extLst>
            <a:ext uri="{FF2B5EF4-FFF2-40B4-BE49-F238E27FC236}">
              <a16:creationId xmlns:a16="http://schemas.microsoft.com/office/drawing/2014/main" id="{00000000-0008-0000-0300-0000A6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7" name="直線コネクタ 166">
          <a:extLst>
            <a:ext uri="{FF2B5EF4-FFF2-40B4-BE49-F238E27FC236}">
              <a16:creationId xmlns:a16="http://schemas.microsoft.com/office/drawing/2014/main" id="{00000000-0008-0000-0300-0000A7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150284</xdr:rowOff>
    </xdr:from>
    <xdr:to>
      <xdr:col>27</xdr:col>
      <xdr:colOff>184150</xdr:colOff>
      <xdr:row>89</xdr:row>
      <xdr:rowOff>150284</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8061</xdr:rowOff>
    </xdr:from>
    <xdr:ext cx="762000" cy="25904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87</xdr:row>
      <xdr:rowOff>91016</xdr:rowOff>
    </xdr:from>
    <xdr:to>
      <xdr:col>27</xdr:col>
      <xdr:colOff>184150</xdr:colOff>
      <xdr:row>87</xdr:row>
      <xdr:rowOff>91016</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86</xdr:row>
      <xdr:rowOff>120243</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85</xdr:row>
      <xdr:rowOff>31750</xdr:rowOff>
    </xdr:from>
    <xdr:to>
      <xdr:col>27</xdr:col>
      <xdr:colOff>184150</xdr:colOff>
      <xdr:row>85</xdr:row>
      <xdr:rowOff>31750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84</xdr:row>
      <xdr:rowOff>60977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143934</xdr:rowOff>
    </xdr:from>
    <xdr:to>
      <xdr:col>27</xdr:col>
      <xdr:colOff>184150</xdr:colOff>
      <xdr:row>82</xdr:row>
      <xdr:rowOff>143934</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1711</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84666</xdr:rowOff>
    </xdr:from>
    <xdr:to>
      <xdr:col>27</xdr:col>
      <xdr:colOff>184150</xdr:colOff>
      <xdr:row>80</xdr:row>
      <xdr:rowOff>84666</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113893</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1" name="人件費・物件費等の状況グラフ枠">
          <a:extLst>
            <a:ext uri="{FF2B5EF4-FFF2-40B4-BE49-F238E27FC236}">
              <a16:creationId xmlns:a16="http://schemas.microsoft.com/office/drawing/2014/main" id="{00000000-0008-0000-0300-0000B5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110325</xdr:rowOff>
    </xdr:from>
    <xdr:to>
      <xdr:col>23</xdr:col>
      <xdr:colOff>133350</xdr:colOff>
      <xdr:row>89</xdr:row>
      <xdr:rowOff>113686</xdr:rowOff>
    </xdr:to>
    <xdr:cxnSp macro="">
      <xdr:nvCxnSpPr>
        <xdr:cNvPr id="182" name="直線コネクタ 181">
          <a:extLst>
            <a:ext uri="{FF2B5EF4-FFF2-40B4-BE49-F238E27FC236}">
              <a16:creationId xmlns:a16="http://schemas.microsoft.com/office/drawing/2014/main" id="{00000000-0008-0000-0300-0000B6000000}"/>
            </a:ext>
          </a:extLst>
        </xdr:cNvPr>
        <xdr:cNvCxnSpPr/>
      </xdr:nvCxnSpPr>
      <xdr:spPr>
        <a:xfrm flipV="1">
          <a:off x="4953000" y="13826325"/>
          <a:ext cx="0" cy="154641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85763</xdr:rowOff>
    </xdr:from>
    <xdr:ext cx="762000" cy="259045"/>
    <xdr:sp macro="" textlink="">
      <xdr:nvSpPr>
        <xdr:cNvPr id="183" name="人件費・物件費等の状況最小値テキスト">
          <a:extLst>
            <a:ext uri="{FF2B5EF4-FFF2-40B4-BE49-F238E27FC236}">
              <a16:creationId xmlns:a16="http://schemas.microsoft.com/office/drawing/2014/main" id="{00000000-0008-0000-0300-0000B7000000}"/>
            </a:ext>
          </a:extLst>
        </xdr:cNvPr>
        <xdr:cNvSpPr txBox="1"/>
      </xdr:nvSpPr>
      <xdr:spPr>
        <a:xfrm>
          <a:off x="5041900" y="153448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209,545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113686</xdr:rowOff>
    </xdr:from>
    <xdr:to>
      <xdr:col>24</xdr:col>
      <xdr:colOff>12700</xdr:colOff>
      <xdr:row>89</xdr:row>
      <xdr:rowOff>113686</xdr:rowOff>
    </xdr:to>
    <xdr:cxnSp macro="">
      <xdr:nvCxnSpPr>
        <xdr:cNvPr id="184" name="直線コネクタ 183">
          <a:extLst>
            <a:ext uri="{FF2B5EF4-FFF2-40B4-BE49-F238E27FC236}">
              <a16:creationId xmlns:a16="http://schemas.microsoft.com/office/drawing/2014/main" id="{00000000-0008-0000-0300-0000B8000000}"/>
            </a:ext>
          </a:extLst>
        </xdr:cNvPr>
        <xdr:cNvCxnSpPr/>
      </xdr:nvCxnSpPr>
      <xdr:spPr>
        <a:xfrm>
          <a:off x="4864100" y="153727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79</xdr:row>
      <xdr:rowOff>25252</xdr:rowOff>
    </xdr:from>
    <xdr:ext cx="762000" cy="259045"/>
    <xdr:sp macro="" textlink="">
      <xdr:nvSpPr>
        <xdr:cNvPr id="185" name="人件費・物件費等の状況最大値テキスト">
          <a:extLst>
            <a:ext uri="{FF2B5EF4-FFF2-40B4-BE49-F238E27FC236}">
              <a16:creationId xmlns:a16="http://schemas.microsoft.com/office/drawing/2014/main" id="{00000000-0008-0000-0300-0000B9000000}"/>
            </a:ext>
          </a:extLst>
        </xdr:cNvPr>
        <xdr:cNvSpPr txBox="1"/>
      </xdr:nvSpPr>
      <xdr:spPr>
        <a:xfrm>
          <a:off x="5041900" y="135698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190,319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110325</xdr:rowOff>
    </xdr:from>
    <xdr:to>
      <xdr:col>24</xdr:col>
      <xdr:colOff>12700</xdr:colOff>
      <xdr:row>80</xdr:row>
      <xdr:rowOff>110325</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a:off x="4864100" y="138263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23042</xdr:rowOff>
    </xdr:from>
    <xdr:to>
      <xdr:col>23</xdr:col>
      <xdr:colOff>133350</xdr:colOff>
      <xdr:row>83</xdr:row>
      <xdr:rowOff>109139</xdr:rowOff>
    </xdr:to>
    <xdr:cxnSp macro="">
      <xdr:nvCxnSpPr>
        <xdr:cNvPr id="187" name="直線コネクタ 186">
          <a:extLst>
            <a:ext uri="{FF2B5EF4-FFF2-40B4-BE49-F238E27FC236}">
              <a16:creationId xmlns:a16="http://schemas.microsoft.com/office/drawing/2014/main" id="{00000000-0008-0000-0300-0000BB000000}"/>
            </a:ext>
          </a:extLst>
        </xdr:cNvPr>
        <xdr:cNvCxnSpPr/>
      </xdr:nvCxnSpPr>
      <xdr:spPr>
        <a:xfrm>
          <a:off x="4114800" y="14081942"/>
          <a:ext cx="838200" cy="2575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84</xdr:row>
      <xdr:rowOff>32622</xdr:rowOff>
    </xdr:from>
    <xdr:ext cx="762000" cy="259045"/>
    <xdr:sp macro="" textlink="">
      <xdr:nvSpPr>
        <xdr:cNvPr id="188" name="人件費・物件費等の状況平均値テキスト">
          <a:extLst>
            <a:ext uri="{FF2B5EF4-FFF2-40B4-BE49-F238E27FC236}">
              <a16:creationId xmlns:a16="http://schemas.microsoft.com/office/drawing/2014/main" id="{00000000-0008-0000-0300-0000BC000000}"/>
            </a:ext>
          </a:extLst>
        </xdr:cNvPr>
        <xdr:cNvSpPr txBox="1"/>
      </xdr:nvSpPr>
      <xdr:spPr>
        <a:xfrm>
          <a:off x="5041900" y="1443442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198,858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84</xdr:row>
      <xdr:rowOff>60545</xdr:rowOff>
    </xdr:from>
    <xdr:to>
      <xdr:col>23</xdr:col>
      <xdr:colOff>184150</xdr:colOff>
      <xdr:row>84</xdr:row>
      <xdr:rowOff>162145</xdr:rowOff>
    </xdr:to>
    <xdr:sp macro="" textlink="">
      <xdr:nvSpPr>
        <xdr:cNvPr id="189" name="フローチャート: 判断 188">
          <a:extLst>
            <a:ext uri="{FF2B5EF4-FFF2-40B4-BE49-F238E27FC236}">
              <a16:creationId xmlns:a16="http://schemas.microsoft.com/office/drawing/2014/main" id="{00000000-0008-0000-0300-0000BD000000}"/>
            </a:ext>
          </a:extLst>
        </xdr:cNvPr>
        <xdr:cNvSpPr/>
      </xdr:nvSpPr>
      <xdr:spPr>
        <a:xfrm>
          <a:off x="4902200" y="144623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2773</xdr:rowOff>
    </xdr:from>
    <xdr:to>
      <xdr:col>19</xdr:col>
      <xdr:colOff>133350</xdr:colOff>
      <xdr:row>82</xdr:row>
      <xdr:rowOff>23042</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3225800" y="14061673"/>
          <a:ext cx="889000" cy="202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82</xdr:row>
      <xdr:rowOff>93053</xdr:rowOff>
    </xdr:from>
    <xdr:to>
      <xdr:col>19</xdr:col>
      <xdr:colOff>184150</xdr:colOff>
      <xdr:row>83</xdr:row>
      <xdr:rowOff>23203</xdr:rowOff>
    </xdr:to>
    <xdr:sp macro="" textlink="">
      <xdr:nvSpPr>
        <xdr:cNvPr id="191" name="フローチャート: 判断 190">
          <a:extLst>
            <a:ext uri="{FF2B5EF4-FFF2-40B4-BE49-F238E27FC236}">
              <a16:creationId xmlns:a16="http://schemas.microsoft.com/office/drawing/2014/main" id="{00000000-0008-0000-0300-0000BF000000}"/>
            </a:ext>
          </a:extLst>
        </xdr:cNvPr>
        <xdr:cNvSpPr/>
      </xdr:nvSpPr>
      <xdr:spPr>
        <a:xfrm>
          <a:off x="4064000" y="141519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7980</xdr:rowOff>
    </xdr:from>
    <xdr:ext cx="736600" cy="259045"/>
    <xdr:sp macro="" textlink="">
      <xdr:nvSpPr>
        <xdr:cNvPr id="192" name="テキスト ボックス 191">
          <a:extLst>
            <a:ext uri="{FF2B5EF4-FFF2-40B4-BE49-F238E27FC236}">
              <a16:creationId xmlns:a16="http://schemas.microsoft.com/office/drawing/2014/main" id="{00000000-0008-0000-0300-0000C0000000}"/>
            </a:ext>
          </a:extLst>
        </xdr:cNvPr>
        <xdr:cNvSpPr txBox="1"/>
      </xdr:nvSpPr>
      <xdr:spPr>
        <a:xfrm>
          <a:off x="3733800" y="1423833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194,999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82</xdr:row>
      <xdr:rowOff>2773</xdr:rowOff>
    </xdr:from>
    <xdr:to>
      <xdr:col>15</xdr:col>
      <xdr:colOff>82550</xdr:colOff>
      <xdr:row>83</xdr:row>
      <xdr:rowOff>107933</xdr:rowOff>
    </xdr:to>
    <xdr:cxnSp macro="">
      <xdr:nvCxnSpPr>
        <xdr:cNvPr id="193" name="直線コネクタ 192">
          <a:extLst>
            <a:ext uri="{FF2B5EF4-FFF2-40B4-BE49-F238E27FC236}">
              <a16:creationId xmlns:a16="http://schemas.microsoft.com/office/drawing/2014/main" id="{00000000-0008-0000-0300-0000C1000000}"/>
            </a:ext>
          </a:extLst>
        </xdr:cNvPr>
        <xdr:cNvCxnSpPr/>
      </xdr:nvCxnSpPr>
      <xdr:spPr>
        <a:xfrm flipV="1">
          <a:off x="2336800" y="14061673"/>
          <a:ext cx="889000" cy="276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81</xdr:row>
      <xdr:rowOff>141923</xdr:rowOff>
    </xdr:from>
    <xdr:to>
      <xdr:col>15</xdr:col>
      <xdr:colOff>133350</xdr:colOff>
      <xdr:row>82</xdr:row>
      <xdr:rowOff>72073</xdr:rowOff>
    </xdr:to>
    <xdr:sp macro="" textlink="">
      <xdr:nvSpPr>
        <xdr:cNvPr id="194" name="フローチャート: 判断 193">
          <a:extLst>
            <a:ext uri="{FF2B5EF4-FFF2-40B4-BE49-F238E27FC236}">
              <a16:creationId xmlns:a16="http://schemas.microsoft.com/office/drawing/2014/main" id="{00000000-0008-0000-0300-0000C2000000}"/>
            </a:ext>
          </a:extLst>
        </xdr:cNvPr>
        <xdr:cNvSpPr/>
      </xdr:nvSpPr>
      <xdr:spPr>
        <a:xfrm>
          <a:off x="3175000" y="140293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82</xdr:row>
      <xdr:rowOff>56850</xdr:rowOff>
    </xdr:from>
    <xdr:ext cx="762000" cy="259045"/>
    <xdr:sp macro="" textlink="">
      <xdr:nvSpPr>
        <xdr:cNvPr id="195" name="テキスト ボックス 194">
          <a:extLst>
            <a:ext uri="{FF2B5EF4-FFF2-40B4-BE49-F238E27FC236}">
              <a16:creationId xmlns:a16="http://schemas.microsoft.com/office/drawing/2014/main" id="{00000000-0008-0000-0300-0000C3000000}"/>
            </a:ext>
          </a:extLst>
        </xdr:cNvPr>
        <xdr:cNvSpPr txBox="1"/>
      </xdr:nvSpPr>
      <xdr:spPr>
        <a:xfrm>
          <a:off x="2844800" y="141157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193,475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82</xdr:row>
      <xdr:rowOff>53527</xdr:rowOff>
    </xdr:from>
    <xdr:to>
      <xdr:col>11</xdr:col>
      <xdr:colOff>31750</xdr:colOff>
      <xdr:row>83</xdr:row>
      <xdr:rowOff>107933</xdr:rowOff>
    </xdr:to>
    <xdr:cxnSp macro="">
      <xdr:nvCxnSpPr>
        <xdr:cNvPr id="196" name="直線コネクタ 195">
          <a:extLst>
            <a:ext uri="{FF2B5EF4-FFF2-40B4-BE49-F238E27FC236}">
              <a16:creationId xmlns:a16="http://schemas.microsoft.com/office/drawing/2014/main" id="{00000000-0008-0000-0300-0000C4000000}"/>
            </a:ext>
          </a:extLst>
        </xdr:cNvPr>
        <xdr:cNvCxnSpPr/>
      </xdr:nvCxnSpPr>
      <xdr:spPr>
        <a:xfrm>
          <a:off x="1447800" y="14112427"/>
          <a:ext cx="889000" cy="2258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81</xdr:row>
      <xdr:rowOff>144737</xdr:rowOff>
    </xdr:from>
    <xdr:to>
      <xdr:col>11</xdr:col>
      <xdr:colOff>82550</xdr:colOff>
      <xdr:row>82</xdr:row>
      <xdr:rowOff>74887</xdr:rowOff>
    </xdr:to>
    <xdr:sp macro="" textlink="">
      <xdr:nvSpPr>
        <xdr:cNvPr id="197" name="フローチャート: 判断 196">
          <a:extLst>
            <a:ext uri="{FF2B5EF4-FFF2-40B4-BE49-F238E27FC236}">
              <a16:creationId xmlns:a16="http://schemas.microsoft.com/office/drawing/2014/main" id="{00000000-0008-0000-0300-0000C5000000}"/>
            </a:ext>
          </a:extLst>
        </xdr:cNvPr>
        <xdr:cNvSpPr/>
      </xdr:nvSpPr>
      <xdr:spPr>
        <a:xfrm>
          <a:off x="2286000" y="140321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85064</xdr:rowOff>
    </xdr:from>
    <xdr:ext cx="762000" cy="259045"/>
    <xdr:sp macro="" textlink="">
      <xdr:nvSpPr>
        <xdr:cNvPr id="198" name="テキスト ボックス 197">
          <a:extLst>
            <a:ext uri="{FF2B5EF4-FFF2-40B4-BE49-F238E27FC236}">
              <a16:creationId xmlns:a16="http://schemas.microsoft.com/office/drawing/2014/main" id="{00000000-0008-0000-0300-0000C6000000}"/>
            </a:ext>
          </a:extLst>
        </xdr:cNvPr>
        <xdr:cNvSpPr txBox="1"/>
      </xdr:nvSpPr>
      <xdr:spPr>
        <a:xfrm>
          <a:off x="1955800" y="1380106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80</xdr:row>
      <xdr:rowOff>109393</xdr:rowOff>
    </xdr:from>
    <xdr:to>
      <xdr:col>7</xdr:col>
      <xdr:colOff>31750</xdr:colOff>
      <xdr:row>81</xdr:row>
      <xdr:rowOff>39543</xdr:rowOff>
    </xdr:to>
    <xdr:sp macro="" textlink="">
      <xdr:nvSpPr>
        <xdr:cNvPr id="199" name="フローチャート: 判断 198">
          <a:extLst>
            <a:ext uri="{FF2B5EF4-FFF2-40B4-BE49-F238E27FC236}">
              <a16:creationId xmlns:a16="http://schemas.microsoft.com/office/drawing/2014/main" id="{00000000-0008-0000-0300-0000C7000000}"/>
            </a:ext>
          </a:extLst>
        </xdr:cNvPr>
        <xdr:cNvSpPr/>
      </xdr:nvSpPr>
      <xdr:spPr>
        <a:xfrm>
          <a:off x="1397000" y="138253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79</xdr:row>
      <xdr:rowOff>49720</xdr:rowOff>
    </xdr:from>
    <xdr:ext cx="762000" cy="259045"/>
    <xdr:sp macro="" textlink="">
      <xdr:nvSpPr>
        <xdr:cNvPr id="200" name="テキスト ボックス 199">
          <a:extLst>
            <a:ext uri="{FF2B5EF4-FFF2-40B4-BE49-F238E27FC236}">
              <a16:creationId xmlns:a16="http://schemas.microsoft.com/office/drawing/2014/main" id="{00000000-0008-0000-0300-0000C8000000}"/>
            </a:ext>
          </a:extLst>
        </xdr:cNvPr>
        <xdr:cNvSpPr txBox="1"/>
      </xdr:nvSpPr>
      <xdr:spPr>
        <a:xfrm>
          <a:off x="1066800" y="13594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190,939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1" name="テキスト ボックス 200">
          <a:extLst>
            <a:ext uri="{FF2B5EF4-FFF2-40B4-BE49-F238E27FC236}">
              <a16:creationId xmlns:a16="http://schemas.microsoft.com/office/drawing/2014/main" id="{00000000-0008-0000-0300-0000C9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3" name="テキスト ボックス 202">
          <a:extLst>
            <a:ext uri="{FF2B5EF4-FFF2-40B4-BE49-F238E27FC236}">
              <a16:creationId xmlns:a16="http://schemas.microsoft.com/office/drawing/2014/main" id="{00000000-0008-0000-0300-0000CB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58339</xdr:rowOff>
    </xdr:from>
    <xdr:to>
      <xdr:col>23</xdr:col>
      <xdr:colOff>184150</xdr:colOff>
      <xdr:row>83</xdr:row>
      <xdr:rowOff>159939</xdr:rowOff>
    </xdr:to>
    <xdr:sp macro="" textlink="">
      <xdr:nvSpPr>
        <xdr:cNvPr id="206" name="楕円 205">
          <a:extLst>
            <a:ext uri="{FF2B5EF4-FFF2-40B4-BE49-F238E27FC236}">
              <a16:creationId xmlns:a16="http://schemas.microsoft.com/office/drawing/2014/main" id="{00000000-0008-0000-0300-0000CE000000}"/>
            </a:ext>
          </a:extLst>
        </xdr:cNvPr>
        <xdr:cNvSpPr/>
      </xdr:nvSpPr>
      <xdr:spPr>
        <a:xfrm>
          <a:off x="4902200" y="142886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82</xdr:row>
      <xdr:rowOff>74866</xdr:rowOff>
    </xdr:from>
    <xdr:ext cx="762000" cy="259045"/>
    <xdr:sp macro="" textlink="">
      <xdr:nvSpPr>
        <xdr:cNvPr id="207" name="人件費・物件費等の状況該当値テキスト">
          <a:extLst>
            <a:ext uri="{FF2B5EF4-FFF2-40B4-BE49-F238E27FC236}">
              <a16:creationId xmlns:a16="http://schemas.microsoft.com/office/drawing/2014/main" id="{00000000-0008-0000-0300-0000CF000000}"/>
            </a:ext>
          </a:extLst>
        </xdr:cNvPr>
        <xdr:cNvSpPr txBox="1"/>
      </xdr:nvSpPr>
      <xdr:spPr>
        <a:xfrm>
          <a:off x="5041900" y="141337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196,699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81</xdr:row>
      <xdr:rowOff>143692</xdr:rowOff>
    </xdr:from>
    <xdr:to>
      <xdr:col>19</xdr:col>
      <xdr:colOff>184150</xdr:colOff>
      <xdr:row>82</xdr:row>
      <xdr:rowOff>73842</xdr:rowOff>
    </xdr:to>
    <xdr:sp macro="" textlink="">
      <xdr:nvSpPr>
        <xdr:cNvPr id="208" name="楕円 207">
          <a:extLst>
            <a:ext uri="{FF2B5EF4-FFF2-40B4-BE49-F238E27FC236}">
              <a16:creationId xmlns:a16="http://schemas.microsoft.com/office/drawing/2014/main" id="{00000000-0008-0000-0300-0000D0000000}"/>
            </a:ext>
          </a:extLst>
        </xdr:cNvPr>
        <xdr:cNvSpPr/>
      </xdr:nvSpPr>
      <xdr:spPr>
        <a:xfrm>
          <a:off x="4064000" y="140311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84019</xdr:rowOff>
    </xdr:from>
    <xdr:ext cx="7366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3733800" y="1380001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81</xdr:row>
      <xdr:rowOff>123423</xdr:rowOff>
    </xdr:from>
    <xdr:to>
      <xdr:col>15</xdr:col>
      <xdr:colOff>133350</xdr:colOff>
      <xdr:row>82</xdr:row>
      <xdr:rowOff>53573</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3175000" y="140108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63750</xdr:rowOff>
    </xdr:from>
    <xdr:ext cx="762000" cy="259045"/>
    <xdr:sp macro="" textlink="">
      <xdr:nvSpPr>
        <xdr:cNvPr id="211" name="テキスト ボックス 210">
          <a:extLst>
            <a:ext uri="{FF2B5EF4-FFF2-40B4-BE49-F238E27FC236}">
              <a16:creationId xmlns:a16="http://schemas.microsoft.com/office/drawing/2014/main" id="{00000000-0008-0000-0300-0000D3000000}"/>
            </a:ext>
          </a:extLst>
        </xdr:cNvPr>
        <xdr:cNvSpPr txBox="1"/>
      </xdr:nvSpPr>
      <xdr:spPr>
        <a:xfrm>
          <a:off x="2844800" y="137797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193,245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83</xdr:row>
      <xdr:rowOff>57133</xdr:rowOff>
    </xdr:from>
    <xdr:to>
      <xdr:col>11</xdr:col>
      <xdr:colOff>82550</xdr:colOff>
      <xdr:row>83</xdr:row>
      <xdr:rowOff>158733</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2286000" y="1428748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143510</xdr:rowOff>
    </xdr:from>
    <xdr:ext cx="7620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1955800" y="1437386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196,684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82</xdr:row>
      <xdr:rowOff>2727</xdr:rowOff>
    </xdr:from>
    <xdr:to>
      <xdr:col>7</xdr:col>
      <xdr:colOff>31750</xdr:colOff>
      <xdr:row>82</xdr:row>
      <xdr:rowOff>104327</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1397000" y="140616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89104</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1066800" y="141480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16" name="正方形/長方形 215">
          <a:extLst>
            <a:ext uri="{FF2B5EF4-FFF2-40B4-BE49-F238E27FC236}">
              <a16:creationId xmlns:a16="http://schemas.microsoft.com/office/drawing/2014/main" id="{00000000-0008-0000-0300-0000D8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18" name="テキスト ボックス 217">
          <a:extLst>
            <a:ext uri="{FF2B5EF4-FFF2-40B4-BE49-F238E27FC236}">
              <a16:creationId xmlns:a16="http://schemas.microsoft.com/office/drawing/2014/main" id="{00000000-0008-0000-0300-0000DA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[95.5]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19" name="正方形/長方形 218">
          <a:extLst>
            <a:ext uri="{FF2B5EF4-FFF2-40B4-BE49-F238E27FC236}">
              <a16:creationId xmlns:a16="http://schemas.microsoft.com/office/drawing/2014/main" id="{00000000-0008-0000-0300-0000DB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1" name="正方形/長方形 220">
          <a:extLst>
            <a:ext uri="{FF2B5EF4-FFF2-40B4-BE49-F238E27FC236}">
              <a16:creationId xmlns:a16="http://schemas.microsoft.com/office/drawing/2014/main" id="{00000000-0008-0000-0300-0000DD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2" name="正方形/長方形 221">
          <a:extLst>
            <a:ext uri="{FF2B5EF4-FFF2-40B4-BE49-F238E27FC236}">
              <a16:creationId xmlns:a16="http://schemas.microsoft.com/office/drawing/2014/main" id="{00000000-0008-0000-0300-0000DE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26" name="テキスト ボックス 225">
          <a:extLst>
            <a:ext uri="{FF2B5EF4-FFF2-40B4-BE49-F238E27FC236}">
              <a16:creationId xmlns:a16="http://schemas.microsoft.com/office/drawing/2014/main" id="{00000000-0008-0000-0300-0000E2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本県では時限的、特例的ないわゆる「給与カット」は現在行っていないが、「わたり」の廃止や諸手当の見直しなど県独自に給与制度自体の適正化を行い、あわせて民間の水準を考慮した給与改定を行うことにより、恒常的に給与カットと同等以上の人件費削減効果をあげてきたところであり、ラスパイレス指数（給与水準）は令和３年４月１日現在全都道府県中最低の</a:t>
          </a:r>
          <a:r>
            <a:rPr kumimoji="1" lang="en-US" altLang="ja-JP" sz="1300">
              <a:latin typeface="ＭＳ Ｐゴシック" panose="020B0600070205080204" pitchFamily="50" charset="-128"/>
              <a:ea typeface="ＭＳ Ｐゴシック" panose="020B0600070205080204" pitchFamily="50" charset="-128"/>
            </a:rPr>
            <a:t>95.5</a:t>
          </a:r>
          <a:r>
            <a:rPr kumimoji="1" lang="ja-JP" altLang="en-US" sz="1300">
              <a:latin typeface="ＭＳ Ｐゴシック" panose="020B0600070205080204" pitchFamily="50" charset="-128"/>
              <a:ea typeface="ＭＳ Ｐゴシック" panose="020B0600070205080204" pitchFamily="50" charset="-128"/>
            </a:rPr>
            <a:t>となっている。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27" name="直線コネクタ 226">
          <a:extLst>
            <a:ext uri="{FF2B5EF4-FFF2-40B4-BE49-F238E27FC236}">
              <a16:creationId xmlns:a16="http://schemas.microsoft.com/office/drawing/2014/main" id="{00000000-0008-0000-0300-0000E3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28" name="テキスト ボックス 227">
          <a:extLst>
            <a:ext uri="{FF2B5EF4-FFF2-40B4-BE49-F238E27FC236}">
              <a16:creationId xmlns:a16="http://schemas.microsoft.com/office/drawing/2014/main" id="{00000000-0008-0000-0300-0000E4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29" name="直線コネクタ 228">
          <a:extLst>
            <a:ext uri="{FF2B5EF4-FFF2-40B4-BE49-F238E27FC236}">
              <a16:creationId xmlns:a16="http://schemas.microsoft.com/office/drawing/2014/main" id="{00000000-0008-0000-0300-0000E5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1" name="給与水準   （国との比較）グラフ枠">
          <a:extLst>
            <a:ext uri="{FF2B5EF4-FFF2-40B4-BE49-F238E27FC236}">
              <a16:creationId xmlns:a16="http://schemas.microsoft.com/office/drawing/2014/main" id="{00000000-0008-0000-0300-0000F1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114300</xdr:rowOff>
    </xdr:from>
    <xdr:to>
      <xdr:col>81</xdr:col>
      <xdr:colOff>44450</xdr:colOff>
      <xdr:row>89</xdr:row>
      <xdr:rowOff>69850</xdr:rowOff>
    </xdr:to>
    <xdr:cxnSp macro="">
      <xdr:nvCxnSpPr>
        <xdr:cNvPr id="242" name="直線コネクタ 241">
          <a:extLst>
            <a:ext uri="{FF2B5EF4-FFF2-40B4-BE49-F238E27FC236}">
              <a16:creationId xmlns:a16="http://schemas.microsoft.com/office/drawing/2014/main" id="{00000000-0008-0000-0300-0000F2000000}"/>
            </a:ext>
          </a:extLst>
        </xdr:cNvPr>
        <xdr:cNvCxnSpPr/>
      </xdr:nvCxnSpPr>
      <xdr:spPr>
        <a:xfrm flipV="1">
          <a:off x="17018000" y="14001750"/>
          <a:ext cx="0" cy="132715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41927</xdr:rowOff>
    </xdr:from>
    <xdr:ext cx="762000" cy="259045"/>
    <xdr:sp macro="" textlink="">
      <xdr:nvSpPr>
        <xdr:cNvPr id="243" name="給与水準   （国との比較）最小値テキスト">
          <a:extLst>
            <a:ext uri="{FF2B5EF4-FFF2-40B4-BE49-F238E27FC236}">
              <a16:creationId xmlns:a16="http://schemas.microsoft.com/office/drawing/2014/main" id="{00000000-0008-0000-0300-0000F3000000}"/>
            </a:ext>
          </a:extLst>
        </xdr:cNvPr>
        <xdr:cNvSpPr txBox="1"/>
      </xdr:nvSpPr>
      <xdr:spPr>
        <a:xfrm>
          <a:off x="17106900" y="1530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69850</xdr:rowOff>
    </xdr:from>
    <xdr:to>
      <xdr:col>81</xdr:col>
      <xdr:colOff>133350</xdr:colOff>
      <xdr:row>89</xdr:row>
      <xdr:rowOff>69850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a:off x="16929100" y="1532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80</xdr:row>
      <xdr:rowOff>29227</xdr:rowOff>
    </xdr:from>
    <xdr:ext cx="762000" cy="259045"/>
    <xdr:sp macro="" textlink="">
      <xdr:nvSpPr>
        <xdr:cNvPr id="245" name="給与水準   （国との比較）最大値テキスト">
          <a:extLst>
            <a:ext uri="{FF2B5EF4-FFF2-40B4-BE49-F238E27FC236}">
              <a16:creationId xmlns:a16="http://schemas.microsoft.com/office/drawing/2014/main" id="{00000000-0008-0000-0300-0000F5000000}"/>
            </a:ext>
          </a:extLst>
        </xdr:cNvPr>
        <xdr:cNvSpPr txBox="1"/>
      </xdr:nvSpPr>
      <xdr:spPr>
        <a:xfrm>
          <a:off x="17106900" y="13745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114300</xdr:rowOff>
    </xdr:from>
    <xdr:to>
      <xdr:col>81</xdr:col>
      <xdr:colOff>133350</xdr:colOff>
      <xdr:row>81</xdr:row>
      <xdr:rowOff>114300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4001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81</xdr:row>
      <xdr:rowOff>74084</xdr:rowOff>
    </xdr:from>
    <xdr:to>
      <xdr:col>81</xdr:col>
      <xdr:colOff>44450</xdr:colOff>
      <xdr:row>81</xdr:row>
      <xdr:rowOff>114300</xdr:rowOff>
    </xdr:to>
    <xdr:cxnSp macro="">
      <xdr:nvCxnSpPr>
        <xdr:cNvPr id="247" name="直線コネクタ 246">
          <a:extLst>
            <a:ext uri="{FF2B5EF4-FFF2-40B4-BE49-F238E27FC236}">
              <a16:creationId xmlns:a16="http://schemas.microsoft.com/office/drawing/2014/main" id="{00000000-0008-0000-0300-0000F7000000}"/>
            </a:ext>
          </a:extLst>
        </xdr:cNvPr>
        <xdr:cNvCxnSpPr/>
      </xdr:nvCxnSpPr>
      <xdr:spPr>
        <a:xfrm>
          <a:off x="16179800" y="13961534"/>
          <a:ext cx="838200" cy="402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86</xdr:row>
      <xdr:rowOff>22877</xdr:rowOff>
    </xdr:from>
    <xdr:ext cx="762000" cy="259045"/>
    <xdr:sp macro="" textlink="">
      <xdr:nvSpPr>
        <xdr:cNvPr id="248" name="給与水準   （国との比較）平均値テキスト">
          <a:extLst>
            <a:ext uri="{FF2B5EF4-FFF2-40B4-BE49-F238E27FC236}">
              <a16:creationId xmlns:a16="http://schemas.microsoft.com/office/drawing/2014/main" id="{00000000-0008-0000-0300-0000F8000000}"/>
            </a:ext>
          </a:extLst>
        </xdr:cNvPr>
        <xdr:cNvSpPr txBox="1"/>
      </xdr:nvSpPr>
      <xdr:spPr>
        <a:xfrm>
          <a:off x="17106900" y="147675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86</xdr:row>
      <xdr:rowOff>50800</xdr:rowOff>
    </xdr:from>
    <xdr:to>
      <xdr:col>81</xdr:col>
      <xdr:colOff>95250</xdr:colOff>
      <xdr:row>86</xdr:row>
      <xdr:rowOff>152400</xdr:rowOff>
    </xdr:to>
    <xdr:sp macro="" textlink="">
      <xdr:nvSpPr>
        <xdr:cNvPr id="249" name="フローチャート: 判断 248">
          <a:extLst>
            <a:ext uri="{FF2B5EF4-FFF2-40B4-BE49-F238E27FC236}">
              <a16:creationId xmlns:a16="http://schemas.microsoft.com/office/drawing/2014/main" id="{00000000-0008-0000-0300-0000F9000000}"/>
            </a:ext>
          </a:extLst>
        </xdr:cNvPr>
        <xdr:cNvSpPr/>
      </xdr:nvSpPr>
      <xdr:spPr>
        <a:xfrm>
          <a:off x="169672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81</xdr:row>
      <xdr:rowOff>33866</xdr:rowOff>
    </xdr:from>
    <xdr:to>
      <xdr:col>77</xdr:col>
      <xdr:colOff>44450</xdr:colOff>
      <xdr:row>81</xdr:row>
      <xdr:rowOff>74084</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5290800" y="13921316"/>
          <a:ext cx="889000" cy="40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86</xdr:row>
      <xdr:rowOff>50800</xdr:rowOff>
    </xdr:from>
    <xdr:to>
      <xdr:col>77</xdr:col>
      <xdr:colOff>95250</xdr:colOff>
      <xdr:row>86</xdr:row>
      <xdr:rowOff>152400</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129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86</xdr:row>
      <xdr:rowOff>137177</xdr:rowOff>
    </xdr:from>
    <xdr:ext cx="736600" cy="259045"/>
    <xdr:sp macro="" textlink="">
      <xdr:nvSpPr>
        <xdr:cNvPr id="252" name="テキスト ボックス 251">
          <a:extLst>
            <a:ext uri="{FF2B5EF4-FFF2-40B4-BE49-F238E27FC236}">
              <a16:creationId xmlns:a16="http://schemas.microsoft.com/office/drawing/2014/main" id="{00000000-0008-0000-0300-0000FC000000}"/>
            </a:ext>
          </a:extLst>
        </xdr:cNvPr>
        <xdr:cNvSpPr txBox="1"/>
      </xdr:nvSpPr>
      <xdr:spPr>
        <a:xfrm>
          <a:off x="15798800" y="14881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81</xdr:row>
      <xdr:rowOff>33866</xdr:rowOff>
    </xdr:from>
    <xdr:to>
      <xdr:col>72</xdr:col>
      <xdr:colOff>203200</xdr:colOff>
      <xdr:row>81</xdr:row>
      <xdr:rowOff>33866</xdr:rowOff>
    </xdr:to>
    <xdr:cxnSp macro="">
      <xdr:nvCxnSpPr>
        <xdr:cNvPr id="253" name="直線コネクタ 252">
          <a:extLst>
            <a:ext uri="{FF2B5EF4-FFF2-40B4-BE49-F238E27FC236}">
              <a16:creationId xmlns:a16="http://schemas.microsoft.com/office/drawing/2014/main" id="{00000000-0008-0000-0300-0000FD000000}"/>
            </a:ext>
          </a:extLst>
        </xdr:cNvPr>
        <xdr:cNvCxnSpPr/>
      </xdr:nvCxnSpPr>
      <xdr:spPr>
        <a:xfrm>
          <a:off x="14401800" y="1392131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85</xdr:row>
      <xdr:rowOff>141816</xdr:rowOff>
    </xdr:from>
    <xdr:to>
      <xdr:col>73</xdr:col>
      <xdr:colOff>44450</xdr:colOff>
      <xdr:row>86</xdr:row>
      <xdr:rowOff>71966</xdr:rowOff>
    </xdr:to>
    <xdr:sp macro="" textlink="">
      <xdr:nvSpPr>
        <xdr:cNvPr id="254" name="フローチャート: 判断 253">
          <a:extLst>
            <a:ext uri="{FF2B5EF4-FFF2-40B4-BE49-F238E27FC236}">
              <a16:creationId xmlns:a16="http://schemas.microsoft.com/office/drawing/2014/main" id="{00000000-0008-0000-0300-0000FE000000}"/>
            </a:ext>
          </a:extLst>
        </xdr:cNvPr>
        <xdr:cNvSpPr/>
      </xdr:nvSpPr>
      <xdr:spPr>
        <a:xfrm>
          <a:off x="15240000" y="147150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86</xdr:row>
      <xdr:rowOff>56743</xdr:rowOff>
    </xdr:from>
    <xdr:ext cx="762000" cy="259045"/>
    <xdr:sp macro="" textlink="">
      <xdr:nvSpPr>
        <xdr:cNvPr id="255" name="テキスト ボックス 254">
          <a:extLst>
            <a:ext uri="{FF2B5EF4-FFF2-40B4-BE49-F238E27FC236}">
              <a16:creationId xmlns:a16="http://schemas.microsoft.com/office/drawing/2014/main" id="{00000000-0008-0000-0300-0000FF000000}"/>
            </a:ext>
          </a:extLst>
        </xdr:cNvPr>
        <xdr:cNvSpPr txBox="1"/>
      </xdr:nvSpPr>
      <xdr:spPr>
        <a:xfrm>
          <a:off x="14909800" y="14801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80</xdr:row>
      <xdr:rowOff>4234</xdr:rowOff>
    </xdr:from>
    <xdr:to>
      <xdr:col>68</xdr:col>
      <xdr:colOff>152400</xdr:colOff>
      <xdr:row>81</xdr:row>
      <xdr:rowOff>33866</xdr:rowOff>
    </xdr:to>
    <xdr:cxnSp macro="">
      <xdr:nvCxnSpPr>
        <xdr:cNvPr id="256" name="直線コネクタ 255">
          <a:extLst>
            <a:ext uri="{FF2B5EF4-FFF2-40B4-BE49-F238E27FC236}">
              <a16:creationId xmlns:a16="http://schemas.microsoft.com/office/drawing/2014/main" id="{00000000-0008-0000-0300-000000010000}"/>
            </a:ext>
          </a:extLst>
        </xdr:cNvPr>
        <xdr:cNvCxnSpPr/>
      </xdr:nvCxnSpPr>
      <xdr:spPr>
        <a:xfrm>
          <a:off x="13512800" y="13720234"/>
          <a:ext cx="889000" cy="201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86</xdr:row>
      <xdr:rowOff>10584</xdr:rowOff>
    </xdr:from>
    <xdr:to>
      <xdr:col>68</xdr:col>
      <xdr:colOff>203200</xdr:colOff>
      <xdr:row>86</xdr:row>
      <xdr:rowOff>112184</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4351000" y="147552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86</xdr:row>
      <xdr:rowOff>96961</xdr:rowOff>
    </xdr:from>
    <xdr:ext cx="762000" cy="259045"/>
    <xdr:sp macro="" textlink="">
      <xdr:nvSpPr>
        <xdr:cNvPr id="258" name="テキスト ボックス 257">
          <a:extLst>
            <a:ext uri="{FF2B5EF4-FFF2-40B4-BE49-F238E27FC236}">
              <a16:creationId xmlns:a16="http://schemas.microsoft.com/office/drawing/2014/main" id="{00000000-0008-0000-0300-000002010000}"/>
            </a:ext>
          </a:extLst>
        </xdr:cNvPr>
        <xdr:cNvSpPr txBox="1"/>
      </xdr:nvSpPr>
      <xdr:spPr>
        <a:xfrm>
          <a:off x="14020800" y="1484166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85</xdr:row>
      <xdr:rowOff>61384</xdr:rowOff>
    </xdr:from>
    <xdr:to>
      <xdr:col>64</xdr:col>
      <xdr:colOff>152400</xdr:colOff>
      <xdr:row>85</xdr:row>
      <xdr:rowOff>162984</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3462000" y="146346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147761</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3131800" y="147210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1" name="テキスト ボックス 260">
          <a:extLst>
            <a:ext uri="{FF2B5EF4-FFF2-40B4-BE49-F238E27FC236}">
              <a16:creationId xmlns:a16="http://schemas.microsoft.com/office/drawing/2014/main" id="{00000000-0008-0000-0300-000005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81</xdr:row>
      <xdr:rowOff>63500</xdr:rowOff>
    </xdr:from>
    <xdr:to>
      <xdr:col>81</xdr:col>
      <xdr:colOff>95250</xdr:colOff>
      <xdr:row>81</xdr:row>
      <xdr:rowOff>165100</xdr:rowOff>
    </xdr:to>
    <xdr:sp macro="" textlink="">
      <xdr:nvSpPr>
        <xdr:cNvPr id="266" name="楕円 265">
          <a:extLst>
            <a:ext uri="{FF2B5EF4-FFF2-40B4-BE49-F238E27FC236}">
              <a16:creationId xmlns:a16="http://schemas.microsoft.com/office/drawing/2014/main" id="{00000000-0008-0000-0300-00000A010000}"/>
            </a:ext>
          </a:extLst>
        </xdr:cNvPr>
        <xdr:cNvSpPr/>
      </xdr:nvSpPr>
      <xdr:spPr>
        <a:xfrm>
          <a:off x="16967200" y="1395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80</xdr:row>
      <xdr:rowOff>156227</xdr:rowOff>
    </xdr:from>
    <xdr:ext cx="762000" cy="259045"/>
    <xdr:sp macro="" textlink="">
      <xdr:nvSpPr>
        <xdr:cNvPr id="267" name="給与水準   （国との比較）該当値テキスト">
          <a:extLst>
            <a:ext uri="{FF2B5EF4-FFF2-40B4-BE49-F238E27FC236}">
              <a16:creationId xmlns:a16="http://schemas.microsoft.com/office/drawing/2014/main" id="{00000000-0008-0000-0300-00000B010000}"/>
            </a:ext>
          </a:extLst>
        </xdr:cNvPr>
        <xdr:cNvSpPr txBox="1"/>
      </xdr:nvSpPr>
      <xdr:spPr>
        <a:xfrm>
          <a:off x="17106900" y="13872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81</xdr:row>
      <xdr:rowOff>23284</xdr:rowOff>
    </xdr:from>
    <xdr:to>
      <xdr:col>77</xdr:col>
      <xdr:colOff>95250</xdr:colOff>
      <xdr:row>81</xdr:row>
      <xdr:rowOff>124884</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129000" y="139107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79</xdr:row>
      <xdr:rowOff>135061</xdr:rowOff>
    </xdr:from>
    <xdr:ext cx="7366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5798800" y="136796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80</xdr:row>
      <xdr:rowOff>154516</xdr:rowOff>
    </xdr:from>
    <xdr:to>
      <xdr:col>73</xdr:col>
      <xdr:colOff>44450</xdr:colOff>
      <xdr:row>81</xdr:row>
      <xdr:rowOff>84666</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5240000" y="138705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79</xdr:row>
      <xdr:rowOff>94843</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4909800" y="136393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80</xdr:row>
      <xdr:rowOff>154516</xdr:rowOff>
    </xdr:from>
    <xdr:to>
      <xdr:col>68</xdr:col>
      <xdr:colOff>203200</xdr:colOff>
      <xdr:row>81</xdr:row>
      <xdr:rowOff>84666</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4351000" y="138705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79</xdr:row>
      <xdr:rowOff>94843</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020800" y="136393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79</xdr:row>
      <xdr:rowOff>124884</xdr:rowOff>
    </xdr:from>
    <xdr:to>
      <xdr:col>64</xdr:col>
      <xdr:colOff>152400</xdr:colOff>
      <xdr:row>80</xdr:row>
      <xdr:rowOff>55034</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3462000" y="13669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78</xdr:row>
      <xdr:rowOff>65211</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3131800" y="134383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6" name="正方形/長方形 275">
          <a:extLst>
            <a:ext uri="{FF2B5EF4-FFF2-40B4-BE49-F238E27FC236}">
              <a16:creationId xmlns:a16="http://schemas.microsoft.com/office/drawing/2014/main" id="{00000000-0008-0000-0300-000014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78" name="テキスト ボックス 277">
          <a:extLst>
            <a:ext uri="{FF2B5EF4-FFF2-40B4-BE49-F238E27FC236}">
              <a16:creationId xmlns:a16="http://schemas.microsoft.com/office/drawing/2014/main" id="{00000000-0008-0000-0300-000016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[1,876.26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79" name="正方形/長方形 278">
          <a:extLst>
            <a:ext uri="{FF2B5EF4-FFF2-40B4-BE49-F238E27FC236}">
              <a16:creationId xmlns:a16="http://schemas.microsoft.com/office/drawing/2014/main" id="{00000000-0008-0000-0300-000017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6" name="テキスト ボックス 285">
          <a:extLst>
            <a:ext uri="{FF2B5EF4-FFF2-40B4-BE49-F238E27FC236}">
              <a16:creationId xmlns:a16="http://schemas.microsoft.com/office/drawing/2014/main" id="{00000000-0008-0000-0300-00001E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800">
              <a:latin typeface="ＭＳ Ｐゴシック" panose="020B0600070205080204" pitchFamily="50" charset="-128"/>
              <a:ea typeface="ＭＳ Ｐゴシック" panose="020B0600070205080204" pitchFamily="50" charset="-128"/>
            </a:rPr>
            <a:t>・人口</a:t>
          </a:r>
          <a:r>
            <a:rPr kumimoji="1" lang="en-US" altLang="ja-JP" sz="800">
              <a:latin typeface="ＭＳ Ｐゴシック" panose="020B0600070205080204" pitchFamily="50" charset="-128"/>
              <a:ea typeface="ＭＳ Ｐゴシック" panose="020B0600070205080204" pitchFamily="50" charset="-128"/>
            </a:rPr>
            <a:t>10</a:t>
          </a:r>
          <a:r>
            <a:rPr kumimoji="1" lang="ja-JP" altLang="en-US" sz="800">
              <a:latin typeface="ＭＳ Ｐゴシック" panose="020B0600070205080204" pitchFamily="50" charset="-128"/>
              <a:ea typeface="ＭＳ Ｐゴシック" panose="020B0600070205080204" pitchFamily="50" charset="-128"/>
            </a:rPr>
            <a:t>万人当たり職員数については、それぞれ規模のメリットが大きく反映される指標であり、人口最少の鳥取県においては、全国最小レベルの職員数であっても低い評価となる傾向がある。（地方自治体の行政運営においては、人口にかかわらず固定の行政サービスを提供するために配置が義務付け又は必要な職員があること。また、地理的条件や地域特性によって対応すべき課題量は多種多様であることから、人口指標のみで分析及び評価することは困難である。）</a:t>
          </a:r>
        </a:p>
        <a:p>
          <a:r>
            <a:rPr kumimoji="1" lang="ja-JP" altLang="en-US" sz="800">
              <a:latin typeface="ＭＳ Ｐゴシック" panose="020B0600070205080204" pitchFamily="50" charset="-128"/>
              <a:ea typeface="ＭＳ Ｐゴシック" panose="020B0600070205080204" pitchFamily="50" charset="-128"/>
            </a:rPr>
            <a:t>・平成</a:t>
          </a:r>
          <a:r>
            <a:rPr kumimoji="1" lang="en-US" altLang="ja-JP" sz="800">
              <a:latin typeface="ＭＳ Ｐゴシック" panose="020B0600070205080204" pitchFamily="50" charset="-128"/>
              <a:ea typeface="ＭＳ Ｐゴシック" panose="020B0600070205080204" pitchFamily="50" charset="-128"/>
            </a:rPr>
            <a:t>19</a:t>
          </a:r>
          <a:r>
            <a:rPr kumimoji="1" lang="ja-JP" altLang="en-US" sz="800">
              <a:latin typeface="ＭＳ Ｐゴシック" panose="020B0600070205080204" pitchFamily="50" charset="-128"/>
              <a:ea typeface="ＭＳ Ｐゴシック" panose="020B0600070205080204" pitchFamily="50" charset="-128"/>
            </a:rPr>
            <a:t>年度から平成</a:t>
          </a:r>
          <a:r>
            <a:rPr kumimoji="1" lang="en-US" altLang="ja-JP" sz="800">
              <a:latin typeface="ＭＳ Ｐゴシック" panose="020B0600070205080204" pitchFamily="50" charset="-128"/>
              <a:ea typeface="ＭＳ Ｐゴシック" panose="020B0600070205080204" pitchFamily="50" charset="-128"/>
            </a:rPr>
            <a:t>31</a:t>
          </a:r>
          <a:r>
            <a:rPr kumimoji="1" lang="ja-JP" altLang="en-US" sz="800">
              <a:latin typeface="ＭＳ Ｐゴシック" panose="020B0600070205080204" pitchFamily="50" charset="-128"/>
              <a:ea typeface="ＭＳ Ｐゴシック" panose="020B0600070205080204" pitchFamily="50" charset="-128"/>
            </a:rPr>
            <a:t>年度当初までの取組により約</a:t>
          </a:r>
          <a:r>
            <a:rPr kumimoji="1" lang="en-US" altLang="ja-JP" sz="800">
              <a:latin typeface="ＭＳ Ｐゴシック" panose="020B0600070205080204" pitchFamily="50" charset="-128"/>
              <a:ea typeface="ＭＳ Ｐゴシック" panose="020B0600070205080204" pitchFamily="50" charset="-128"/>
            </a:rPr>
            <a:t>670</a:t>
          </a:r>
          <a:r>
            <a:rPr kumimoji="1" lang="ja-JP" altLang="en-US" sz="800">
              <a:latin typeface="ＭＳ Ｐゴシック" panose="020B0600070205080204" pitchFamily="50" charset="-128"/>
              <a:ea typeface="ＭＳ Ｐゴシック" panose="020B0600070205080204" pitchFamily="50" charset="-128"/>
            </a:rPr>
            <a:t>人の定数削減を実施したことに加え、平成</a:t>
          </a:r>
          <a:r>
            <a:rPr kumimoji="1" lang="en-US" altLang="ja-JP" sz="800">
              <a:latin typeface="ＭＳ Ｐゴシック" panose="020B0600070205080204" pitchFamily="50" charset="-128"/>
              <a:ea typeface="ＭＳ Ｐゴシック" panose="020B0600070205080204" pitchFamily="50" charset="-128"/>
            </a:rPr>
            <a:t>27</a:t>
          </a:r>
          <a:r>
            <a:rPr kumimoji="1" lang="ja-JP" altLang="en-US" sz="800">
              <a:latin typeface="ＭＳ Ｐゴシック" panose="020B0600070205080204" pitchFamily="50" charset="-128"/>
              <a:ea typeface="ＭＳ Ｐゴシック" panose="020B0600070205080204" pitchFamily="50" charset="-128"/>
            </a:rPr>
            <a:t>年度から平成</a:t>
          </a:r>
          <a:r>
            <a:rPr kumimoji="1" lang="en-US" altLang="ja-JP" sz="800">
              <a:latin typeface="ＭＳ Ｐゴシック" panose="020B0600070205080204" pitchFamily="50" charset="-128"/>
              <a:ea typeface="ＭＳ Ｐゴシック" panose="020B0600070205080204" pitchFamily="50" charset="-128"/>
            </a:rPr>
            <a:t>31</a:t>
          </a:r>
          <a:r>
            <a:rPr kumimoji="1" lang="ja-JP" altLang="en-US" sz="800">
              <a:latin typeface="ＭＳ Ｐゴシック" panose="020B0600070205080204" pitchFamily="50" charset="-128"/>
              <a:ea typeface="ＭＳ Ｐゴシック" panose="020B0600070205080204" pitchFamily="50" charset="-128"/>
            </a:rPr>
            <a:t>年度当初までの目標</a:t>
          </a:r>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１</a:t>
          </a:r>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としてた定数の</a:t>
          </a:r>
          <a:r>
            <a:rPr kumimoji="1" lang="en-US" altLang="ja-JP" sz="800">
              <a:latin typeface="ＭＳ Ｐゴシック" panose="020B0600070205080204" pitchFamily="50" charset="-128"/>
              <a:ea typeface="ＭＳ Ｐゴシック" panose="020B0600070205080204" pitchFamily="50" charset="-128"/>
            </a:rPr>
            <a:t>1%</a:t>
          </a:r>
          <a:r>
            <a:rPr kumimoji="1" lang="ja-JP" altLang="en-US" sz="800">
              <a:latin typeface="ＭＳ Ｐゴシック" panose="020B0600070205080204" pitchFamily="50" charset="-128"/>
              <a:ea typeface="ＭＳ Ｐゴシック" panose="020B0600070205080204" pitchFamily="50" charset="-128"/>
            </a:rPr>
            <a:t>削減も達成した。</a:t>
          </a:r>
        </a:p>
        <a:p>
          <a:r>
            <a:rPr kumimoji="1" lang="ja-JP" altLang="en-US" sz="800">
              <a:latin typeface="ＭＳ Ｐゴシック" panose="020B0600070205080204" pitchFamily="50" charset="-128"/>
              <a:ea typeface="ＭＳ Ｐゴシック" panose="020B0600070205080204" pitchFamily="50" charset="-128"/>
            </a:rPr>
            <a:t>・臨時的任用職員の任用の適正化（</a:t>
          </a:r>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２）に伴う職員数の増加が主な要因により令和元年度の人口</a:t>
          </a:r>
          <a:r>
            <a:rPr kumimoji="1" lang="en-US" altLang="ja-JP" sz="800">
              <a:latin typeface="ＭＳ Ｐゴシック" panose="020B0600070205080204" pitchFamily="50" charset="-128"/>
              <a:ea typeface="ＭＳ Ｐゴシック" panose="020B0600070205080204" pitchFamily="50" charset="-128"/>
            </a:rPr>
            <a:t>10</a:t>
          </a:r>
          <a:r>
            <a:rPr kumimoji="1" lang="ja-JP" altLang="en-US" sz="800">
              <a:latin typeface="ＭＳ Ｐゴシック" panose="020B0600070205080204" pitchFamily="50" charset="-128"/>
              <a:ea typeface="ＭＳ Ｐゴシック" panose="020B0600070205080204" pitchFamily="50" charset="-128"/>
            </a:rPr>
            <a:t>万人当たり職員数が増加したが、引き続き限られた人材を有効に活用しながら効率的に行政運営が行えるよう適正な職員体制の構築に努めていく。</a:t>
          </a:r>
        </a:p>
        <a:p>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１）定数削減目標：平成</a:t>
          </a:r>
          <a:r>
            <a:rPr kumimoji="1" lang="en-US" altLang="ja-JP" sz="800">
              <a:latin typeface="ＭＳ Ｐゴシック" panose="020B0600070205080204" pitchFamily="50" charset="-128"/>
              <a:ea typeface="ＭＳ Ｐゴシック" panose="020B0600070205080204" pitchFamily="50" charset="-128"/>
            </a:rPr>
            <a:t>27</a:t>
          </a:r>
          <a:r>
            <a:rPr kumimoji="1" lang="ja-JP" altLang="en-US" sz="800">
              <a:latin typeface="ＭＳ Ｐゴシック" panose="020B0600070205080204" pitchFamily="50" charset="-128"/>
              <a:ea typeface="ＭＳ Ｐゴシック" panose="020B0600070205080204" pitchFamily="50" charset="-128"/>
            </a:rPr>
            <a:t>年度当初職員定数　</a:t>
          </a:r>
          <a:r>
            <a:rPr kumimoji="1" lang="en-US" altLang="ja-JP" sz="800">
              <a:latin typeface="ＭＳ Ｐゴシック" panose="020B0600070205080204" pitchFamily="50" charset="-128"/>
              <a:ea typeface="ＭＳ Ｐゴシック" panose="020B0600070205080204" pitchFamily="50" charset="-128"/>
            </a:rPr>
            <a:t>3,209</a:t>
          </a:r>
          <a:r>
            <a:rPr kumimoji="1" lang="ja-JP" altLang="en-US" sz="800">
              <a:latin typeface="ＭＳ Ｐゴシック" panose="020B0600070205080204" pitchFamily="50" charset="-128"/>
              <a:ea typeface="ＭＳ Ｐゴシック" panose="020B0600070205080204" pitchFamily="50" charset="-128"/>
            </a:rPr>
            <a:t>人の１％</a:t>
          </a:r>
          <a:r>
            <a:rPr kumimoji="1" lang="en-US" altLang="ja-JP" sz="800">
              <a:latin typeface="ＭＳ Ｐゴシック" panose="020B0600070205080204" pitchFamily="50" charset="-128"/>
              <a:ea typeface="ＭＳ Ｐゴシック" panose="020B0600070205080204" pitchFamily="50" charset="-128"/>
            </a:rPr>
            <a:t>=33</a:t>
          </a:r>
          <a:r>
            <a:rPr kumimoji="1" lang="ja-JP" altLang="en-US" sz="800">
              <a:latin typeface="ＭＳ Ｐゴシック" panose="020B0600070205080204" pitchFamily="50" charset="-128"/>
              <a:ea typeface="ＭＳ Ｐゴシック" panose="020B0600070205080204" pitchFamily="50" charset="-128"/>
            </a:rPr>
            <a:t>人　→　実績：</a:t>
          </a:r>
          <a:r>
            <a:rPr kumimoji="1" lang="en-US" altLang="ja-JP" sz="800">
              <a:latin typeface="ＭＳ Ｐゴシック" panose="020B0600070205080204" pitchFamily="50" charset="-128"/>
              <a:ea typeface="ＭＳ Ｐゴシック" panose="020B0600070205080204" pitchFamily="50" charset="-128"/>
            </a:rPr>
            <a:t>59</a:t>
          </a:r>
          <a:r>
            <a:rPr kumimoji="1" lang="ja-JP" altLang="en-US" sz="800">
              <a:latin typeface="ＭＳ Ｐゴシック" panose="020B0600070205080204" pitchFamily="50" charset="-128"/>
              <a:ea typeface="ＭＳ Ｐゴシック" panose="020B0600070205080204" pitchFamily="50" charset="-128"/>
            </a:rPr>
            <a:t>人</a:t>
          </a:r>
        </a:p>
        <a:p>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２）臨時的任用職員のうち、新たな任期と前の任期の間に一定の期間（いわゆる「空白期間」）を設けていた職員について、空白期間を解消したもの。</a:t>
          </a:r>
        </a:p>
      </xdr:txBody>
    </xdr:sp>
    <xdr:clientData/>
  </xdr:twoCellAnchor>
  <xdr:oneCellAnchor>
    <xdr:from>
      <xdr:col>61</xdr:col>
      <xdr:colOff>6350</xdr:colOff>
      <xdr:row>54</xdr:row>
      <xdr:rowOff>139700</xdr:rowOff>
    </xdr:from>
    <xdr:ext cx="349839" cy="225703"/>
    <xdr:sp macro="" textlink="">
      <xdr:nvSpPr>
        <xdr:cNvPr id="287" name="テキスト ボックス 286">
          <a:extLst>
            <a:ext uri="{FF2B5EF4-FFF2-40B4-BE49-F238E27FC236}">
              <a16:creationId xmlns:a16="http://schemas.microsoft.com/office/drawing/2014/main" id="{00000000-0008-0000-0300-00001F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88" name="直線コネクタ 287">
          <a:extLst>
            <a:ext uri="{FF2B5EF4-FFF2-40B4-BE49-F238E27FC236}">
              <a16:creationId xmlns:a16="http://schemas.microsoft.com/office/drawing/2014/main" id="{00000000-0008-0000-0300-000020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66</xdr:row>
      <xdr:rowOff>82550</xdr:rowOff>
    </xdr:from>
    <xdr:to>
      <xdr:col>85</xdr:col>
      <xdr:colOff>95250</xdr:colOff>
      <xdr:row>66</xdr:row>
      <xdr:rowOff>82550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139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111777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25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76200</xdr:rowOff>
    </xdr:from>
    <xdr:to>
      <xdr:col>85</xdr:col>
      <xdr:colOff>95250</xdr:colOff>
      <xdr:row>59</xdr:row>
      <xdr:rowOff>76200</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019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58</xdr:row>
      <xdr:rowOff>105427</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004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298" name="定員管理の状況グラフ枠">
          <a:extLst>
            <a:ext uri="{FF2B5EF4-FFF2-40B4-BE49-F238E27FC236}">
              <a16:creationId xmlns:a16="http://schemas.microsoft.com/office/drawing/2014/main" id="{00000000-0008-0000-0300-00002A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61</xdr:row>
      <xdr:rowOff>142967</xdr:rowOff>
    </xdr:from>
    <xdr:to>
      <xdr:col>81</xdr:col>
      <xdr:colOff>44450</xdr:colOff>
      <xdr:row>65</xdr:row>
      <xdr:rowOff>105601</xdr:rowOff>
    </xdr:to>
    <xdr:cxnSp macro="">
      <xdr:nvCxnSpPr>
        <xdr:cNvPr id="299" name="直線コネクタ 298">
          <a:extLst>
            <a:ext uri="{FF2B5EF4-FFF2-40B4-BE49-F238E27FC236}">
              <a16:creationId xmlns:a16="http://schemas.microsoft.com/office/drawing/2014/main" id="{00000000-0008-0000-0300-00002B010000}"/>
            </a:ext>
          </a:extLst>
        </xdr:cNvPr>
        <xdr:cNvCxnSpPr/>
      </xdr:nvCxnSpPr>
      <xdr:spPr>
        <a:xfrm flipV="1">
          <a:off x="17018000" y="10601417"/>
          <a:ext cx="0" cy="648434"/>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65</xdr:row>
      <xdr:rowOff>77678</xdr:rowOff>
    </xdr:from>
    <xdr:ext cx="762000" cy="259045"/>
    <xdr:sp macro="" textlink="">
      <xdr:nvSpPr>
        <xdr:cNvPr id="300" name="定員管理の状況最小値テキスト">
          <a:extLst>
            <a:ext uri="{FF2B5EF4-FFF2-40B4-BE49-F238E27FC236}">
              <a16:creationId xmlns:a16="http://schemas.microsoft.com/office/drawing/2014/main" id="{00000000-0008-0000-0300-00002C010000}"/>
            </a:ext>
          </a:extLst>
        </xdr:cNvPr>
        <xdr:cNvSpPr txBox="1"/>
      </xdr:nvSpPr>
      <xdr:spPr>
        <a:xfrm>
          <a:off x="17106900" y="112219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1,975.40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65</xdr:row>
      <xdr:rowOff>105601</xdr:rowOff>
    </xdr:from>
    <xdr:to>
      <xdr:col>81</xdr:col>
      <xdr:colOff>133350</xdr:colOff>
      <xdr:row>65</xdr:row>
      <xdr:rowOff>105601</xdr:rowOff>
    </xdr:to>
    <xdr:cxnSp macro="">
      <xdr:nvCxnSpPr>
        <xdr:cNvPr id="301" name="直線コネクタ 300">
          <a:extLst>
            <a:ext uri="{FF2B5EF4-FFF2-40B4-BE49-F238E27FC236}">
              <a16:creationId xmlns:a16="http://schemas.microsoft.com/office/drawing/2014/main" id="{00000000-0008-0000-0300-00002D010000}"/>
            </a:ext>
          </a:extLst>
        </xdr:cNvPr>
        <xdr:cNvCxnSpPr/>
      </xdr:nvCxnSpPr>
      <xdr:spPr>
        <a:xfrm>
          <a:off x="16929100" y="112498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57894</xdr:rowOff>
    </xdr:from>
    <xdr:ext cx="762000" cy="259045"/>
    <xdr:sp macro="" textlink="">
      <xdr:nvSpPr>
        <xdr:cNvPr id="302" name="定員管理の状況最大値テキスト">
          <a:extLst>
            <a:ext uri="{FF2B5EF4-FFF2-40B4-BE49-F238E27FC236}">
              <a16:creationId xmlns:a16="http://schemas.microsoft.com/office/drawing/2014/main" id="{00000000-0008-0000-0300-00002E010000}"/>
            </a:ext>
          </a:extLst>
        </xdr:cNvPr>
        <xdr:cNvSpPr txBox="1"/>
      </xdr:nvSpPr>
      <xdr:spPr>
        <a:xfrm>
          <a:off x="17106900" y="103448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1,867.91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61</xdr:row>
      <xdr:rowOff>142967</xdr:rowOff>
    </xdr:from>
    <xdr:to>
      <xdr:col>81</xdr:col>
      <xdr:colOff>133350</xdr:colOff>
      <xdr:row>61</xdr:row>
      <xdr:rowOff>142967</xdr:rowOff>
    </xdr:to>
    <xdr:cxnSp macro="">
      <xdr:nvCxnSpPr>
        <xdr:cNvPr id="303" name="直線コネクタ 302">
          <a:extLst>
            <a:ext uri="{FF2B5EF4-FFF2-40B4-BE49-F238E27FC236}">
              <a16:creationId xmlns:a16="http://schemas.microsoft.com/office/drawing/2014/main" id="{00000000-0008-0000-0300-00002F010000}"/>
            </a:ext>
          </a:extLst>
        </xdr:cNvPr>
        <xdr:cNvCxnSpPr/>
      </xdr:nvCxnSpPr>
      <xdr:spPr>
        <a:xfrm>
          <a:off x="16929100" y="106014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61</xdr:row>
      <xdr:rowOff>119078</xdr:rowOff>
    </xdr:from>
    <xdr:to>
      <xdr:col>81</xdr:col>
      <xdr:colOff>44450</xdr:colOff>
      <xdr:row>62</xdr:row>
      <xdr:rowOff>21889</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6179800" y="10577528"/>
          <a:ext cx="838200" cy="74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62</xdr:row>
      <xdr:rowOff>133249</xdr:rowOff>
    </xdr:from>
    <xdr:ext cx="762000" cy="259045"/>
    <xdr:sp macro="" textlink="">
      <xdr:nvSpPr>
        <xdr:cNvPr id="305" name="定員管理の状況平均値テキスト">
          <a:extLst>
            <a:ext uri="{FF2B5EF4-FFF2-40B4-BE49-F238E27FC236}">
              <a16:creationId xmlns:a16="http://schemas.microsoft.com/office/drawing/2014/main" id="{00000000-0008-0000-0300-000031010000}"/>
            </a:ext>
          </a:extLst>
        </xdr:cNvPr>
        <xdr:cNvSpPr txBox="1"/>
      </xdr:nvSpPr>
      <xdr:spPr>
        <a:xfrm>
          <a:off x="17106900" y="107631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1,907.77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161172</xdr:rowOff>
    </xdr:from>
    <xdr:to>
      <xdr:col>81</xdr:col>
      <xdr:colOff>95250</xdr:colOff>
      <xdr:row>63</xdr:row>
      <xdr:rowOff>91322</xdr:rowOff>
    </xdr:to>
    <xdr:sp macro="" textlink="">
      <xdr:nvSpPr>
        <xdr:cNvPr id="306" name="フローチャート: 判断 305">
          <a:extLst>
            <a:ext uri="{FF2B5EF4-FFF2-40B4-BE49-F238E27FC236}">
              <a16:creationId xmlns:a16="http://schemas.microsoft.com/office/drawing/2014/main" id="{00000000-0008-0000-0300-000032010000}"/>
            </a:ext>
          </a:extLst>
        </xdr:cNvPr>
        <xdr:cNvSpPr/>
      </xdr:nvSpPr>
      <xdr:spPr>
        <a:xfrm>
          <a:off x="16967200" y="107910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59</xdr:row>
      <xdr:rowOff>42176</xdr:rowOff>
    </xdr:from>
    <xdr:to>
      <xdr:col>77</xdr:col>
      <xdr:colOff>44450</xdr:colOff>
      <xdr:row>61</xdr:row>
      <xdr:rowOff>119078</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5290800" y="10157726"/>
          <a:ext cx="889000" cy="4198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37700</xdr:rowOff>
    </xdr:from>
    <xdr:to>
      <xdr:col>77</xdr:col>
      <xdr:colOff>95250</xdr:colOff>
      <xdr:row>60</xdr:row>
      <xdr:rowOff>139300</xdr:rowOff>
    </xdr:to>
    <xdr:sp macro="" textlink="">
      <xdr:nvSpPr>
        <xdr:cNvPr id="308" name="フローチャート: 判断 307">
          <a:extLst>
            <a:ext uri="{FF2B5EF4-FFF2-40B4-BE49-F238E27FC236}">
              <a16:creationId xmlns:a16="http://schemas.microsoft.com/office/drawing/2014/main" id="{00000000-0008-0000-0300-000034010000}"/>
            </a:ext>
          </a:extLst>
        </xdr:cNvPr>
        <xdr:cNvSpPr/>
      </xdr:nvSpPr>
      <xdr:spPr>
        <a:xfrm>
          <a:off x="16129000" y="10324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58</xdr:row>
      <xdr:rowOff>149477</xdr:rowOff>
    </xdr:from>
    <xdr:ext cx="736600" cy="259045"/>
    <xdr:sp macro="" textlink="">
      <xdr:nvSpPr>
        <xdr:cNvPr id="309" name="テキスト ボックス 308">
          <a:extLst>
            <a:ext uri="{FF2B5EF4-FFF2-40B4-BE49-F238E27FC236}">
              <a16:creationId xmlns:a16="http://schemas.microsoft.com/office/drawing/2014/main" id="{00000000-0008-0000-0300-000035010000}"/>
            </a:ext>
          </a:extLst>
        </xdr:cNvPr>
        <xdr:cNvSpPr txBox="1"/>
      </xdr:nvSpPr>
      <xdr:spPr>
        <a:xfrm>
          <a:off x="15798800" y="10093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1,830.46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58</xdr:row>
      <xdr:rowOff>128388</xdr:rowOff>
    </xdr:from>
    <xdr:to>
      <xdr:col>72</xdr:col>
      <xdr:colOff>203200</xdr:colOff>
      <xdr:row>59</xdr:row>
      <xdr:rowOff>42176</xdr:rowOff>
    </xdr:to>
    <xdr:cxnSp macro="">
      <xdr:nvCxnSpPr>
        <xdr:cNvPr id="310" name="直線コネクタ 309">
          <a:extLst>
            <a:ext uri="{FF2B5EF4-FFF2-40B4-BE49-F238E27FC236}">
              <a16:creationId xmlns:a16="http://schemas.microsoft.com/office/drawing/2014/main" id="{00000000-0008-0000-0300-000036010000}"/>
            </a:ext>
          </a:extLst>
        </xdr:cNvPr>
        <xdr:cNvCxnSpPr/>
      </xdr:nvCxnSpPr>
      <xdr:spPr>
        <a:xfrm>
          <a:off x="14401800" y="10072488"/>
          <a:ext cx="889000" cy="852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58</xdr:row>
      <xdr:rowOff>170850</xdr:rowOff>
    </xdr:from>
    <xdr:to>
      <xdr:col>73</xdr:col>
      <xdr:colOff>44450</xdr:colOff>
      <xdr:row>59</xdr:row>
      <xdr:rowOff>101000</xdr:rowOff>
    </xdr:to>
    <xdr:sp macro="" textlink="">
      <xdr:nvSpPr>
        <xdr:cNvPr id="311" name="フローチャート: 判断 310">
          <a:extLst>
            <a:ext uri="{FF2B5EF4-FFF2-40B4-BE49-F238E27FC236}">
              <a16:creationId xmlns:a16="http://schemas.microsoft.com/office/drawing/2014/main" id="{00000000-0008-0000-0300-000037010000}"/>
            </a:ext>
          </a:extLst>
        </xdr:cNvPr>
        <xdr:cNvSpPr/>
      </xdr:nvSpPr>
      <xdr:spPr>
        <a:xfrm>
          <a:off x="15240000" y="101149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85777</xdr:rowOff>
    </xdr:from>
    <xdr:ext cx="762000" cy="259045"/>
    <xdr:sp macro="" textlink="">
      <xdr:nvSpPr>
        <xdr:cNvPr id="312" name="テキスト ボックス 311">
          <a:extLst>
            <a:ext uri="{FF2B5EF4-FFF2-40B4-BE49-F238E27FC236}">
              <a16:creationId xmlns:a16="http://schemas.microsoft.com/office/drawing/2014/main" id="{00000000-0008-0000-0300-000038010000}"/>
            </a:ext>
          </a:extLst>
        </xdr:cNvPr>
        <xdr:cNvSpPr txBox="1"/>
      </xdr:nvSpPr>
      <xdr:spPr>
        <a:xfrm>
          <a:off x="14909800" y="10201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1,795.69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58</xdr:row>
      <xdr:rowOff>128388</xdr:rowOff>
    </xdr:from>
    <xdr:to>
      <xdr:col>68</xdr:col>
      <xdr:colOff>152400</xdr:colOff>
      <xdr:row>58</xdr:row>
      <xdr:rowOff>134662</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flipV="1">
          <a:off x="13512800" y="10072488"/>
          <a:ext cx="889000" cy="62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58</xdr:row>
      <xdr:rowOff>79035</xdr:rowOff>
    </xdr:from>
    <xdr:to>
      <xdr:col>68</xdr:col>
      <xdr:colOff>203200</xdr:colOff>
      <xdr:row>59</xdr:row>
      <xdr:rowOff>9185</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4351000" y="10023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58</xdr:row>
      <xdr:rowOff>165412</xdr:rowOff>
    </xdr:from>
    <xdr:ext cx="762000" cy="259045"/>
    <xdr:sp macro="" textlink="">
      <xdr:nvSpPr>
        <xdr:cNvPr id="315" name="テキスト ボックス 314">
          <a:extLst>
            <a:ext uri="{FF2B5EF4-FFF2-40B4-BE49-F238E27FC236}">
              <a16:creationId xmlns:a16="http://schemas.microsoft.com/office/drawing/2014/main" id="{00000000-0008-0000-0300-00003B010000}"/>
            </a:ext>
          </a:extLst>
        </xdr:cNvPr>
        <xdr:cNvSpPr txBox="1"/>
      </xdr:nvSpPr>
      <xdr:spPr>
        <a:xfrm>
          <a:off x="14020800" y="101095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1,780.47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39039</xdr:rowOff>
    </xdr:from>
    <xdr:to>
      <xdr:col>64</xdr:col>
      <xdr:colOff>152400</xdr:colOff>
      <xdr:row>58</xdr:row>
      <xdr:rowOff>140639</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3462000" y="99831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56</xdr:row>
      <xdr:rowOff>150816</xdr:rowOff>
    </xdr:from>
    <xdr:ext cx="7620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3131800" y="97520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1,773.84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18" name="テキスト ボックス 317">
          <a:extLst>
            <a:ext uri="{FF2B5EF4-FFF2-40B4-BE49-F238E27FC236}">
              <a16:creationId xmlns:a16="http://schemas.microsoft.com/office/drawing/2014/main" id="{00000000-0008-0000-0300-00003E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19" name="テキスト ボックス 318">
          <a:extLst>
            <a:ext uri="{FF2B5EF4-FFF2-40B4-BE49-F238E27FC236}">
              <a16:creationId xmlns:a16="http://schemas.microsoft.com/office/drawing/2014/main" id="{00000000-0008-0000-0300-00003F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2" name="テキスト ボックス 321">
          <a:extLst>
            <a:ext uri="{FF2B5EF4-FFF2-40B4-BE49-F238E27FC236}">
              <a16:creationId xmlns:a16="http://schemas.microsoft.com/office/drawing/2014/main" id="{00000000-0008-0000-0300-000042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142539</xdr:rowOff>
    </xdr:from>
    <xdr:to>
      <xdr:col>81</xdr:col>
      <xdr:colOff>95250</xdr:colOff>
      <xdr:row>62</xdr:row>
      <xdr:rowOff>72689</xdr:rowOff>
    </xdr:to>
    <xdr:sp macro="" textlink="">
      <xdr:nvSpPr>
        <xdr:cNvPr id="323" name="楕円 322">
          <a:extLst>
            <a:ext uri="{FF2B5EF4-FFF2-40B4-BE49-F238E27FC236}">
              <a16:creationId xmlns:a16="http://schemas.microsoft.com/office/drawing/2014/main" id="{00000000-0008-0000-0300-000043010000}"/>
            </a:ext>
          </a:extLst>
        </xdr:cNvPr>
        <xdr:cNvSpPr/>
      </xdr:nvSpPr>
      <xdr:spPr>
        <a:xfrm>
          <a:off x="16967200" y="106009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61</xdr:row>
      <xdr:rowOff>63816</xdr:rowOff>
    </xdr:from>
    <xdr:ext cx="762000" cy="259045"/>
    <xdr:sp macro="" textlink="">
      <xdr:nvSpPr>
        <xdr:cNvPr id="324" name="定員管理の状況該当値テキスト">
          <a:extLst>
            <a:ext uri="{FF2B5EF4-FFF2-40B4-BE49-F238E27FC236}">
              <a16:creationId xmlns:a16="http://schemas.microsoft.com/office/drawing/2014/main" id="{00000000-0008-0000-0300-000044010000}"/>
            </a:ext>
          </a:extLst>
        </xdr:cNvPr>
        <xdr:cNvSpPr txBox="1"/>
      </xdr:nvSpPr>
      <xdr:spPr>
        <a:xfrm>
          <a:off x="17106900" y="105222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1,876.26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61</xdr:row>
      <xdr:rowOff>68278</xdr:rowOff>
    </xdr:from>
    <xdr:to>
      <xdr:col>77</xdr:col>
      <xdr:colOff>95250</xdr:colOff>
      <xdr:row>61</xdr:row>
      <xdr:rowOff>169878</xdr:rowOff>
    </xdr:to>
    <xdr:sp macro="" textlink="">
      <xdr:nvSpPr>
        <xdr:cNvPr id="325" name="楕円 324">
          <a:extLst>
            <a:ext uri="{FF2B5EF4-FFF2-40B4-BE49-F238E27FC236}">
              <a16:creationId xmlns:a16="http://schemas.microsoft.com/office/drawing/2014/main" id="{00000000-0008-0000-0300-000045010000}"/>
            </a:ext>
          </a:extLst>
        </xdr:cNvPr>
        <xdr:cNvSpPr/>
      </xdr:nvSpPr>
      <xdr:spPr>
        <a:xfrm>
          <a:off x="16129000" y="10526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61</xdr:row>
      <xdr:rowOff>154655</xdr:rowOff>
    </xdr:from>
    <xdr:ext cx="7366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5798800" y="106131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58</xdr:row>
      <xdr:rowOff>162826</xdr:rowOff>
    </xdr:from>
    <xdr:to>
      <xdr:col>73</xdr:col>
      <xdr:colOff>44450</xdr:colOff>
      <xdr:row>59</xdr:row>
      <xdr:rowOff>92976</xdr:rowOff>
    </xdr:to>
    <xdr:sp macro="" textlink="">
      <xdr:nvSpPr>
        <xdr:cNvPr id="327" name="楕円 326">
          <a:extLst>
            <a:ext uri="{FF2B5EF4-FFF2-40B4-BE49-F238E27FC236}">
              <a16:creationId xmlns:a16="http://schemas.microsoft.com/office/drawing/2014/main" id="{00000000-0008-0000-0300-000047010000}"/>
            </a:ext>
          </a:extLst>
        </xdr:cNvPr>
        <xdr:cNvSpPr/>
      </xdr:nvSpPr>
      <xdr:spPr>
        <a:xfrm>
          <a:off x="15240000" y="101069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57</xdr:row>
      <xdr:rowOff>103153</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4909800" y="987580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1,794.36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58</xdr:row>
      <xdr:rowOff>77588</xdr:rowOff>
    </xdr:from>
    <xdr:to>
      <xdr:col>68</xdr:col>
      <xdr:colOff>203200</xdr:colOff>
      <xdr:row>59</xdr:row>
      <xdr:rowOff>7738</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4351000" y="100216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57</xdr:row>
      <xdr:rowOff>17915</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4020800" y="97905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83862</xdr:rowOff>
    </xdr:from>
    <xdr:to>
      <xdr:col>64</xdr:col>
      <xdr:colOff>152400</xdr:colOff>
      <xdr:row>59</xdr:row>
      <xdr:rowOff>14012</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3462000" y="100279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58</xdr:row>
      <xdr:rowOff>170239</xdr:rowOff>
    </xdr:from>
    <xdr:ext cx="7620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3131800" y="101143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3" name="正方形/長方形 332">
          <a:extLst>
            <a:ext uri="{FF2B5EF4-FFF2-40B4-BE49-F238E27FC236}">
              <a16:creationId xmlns:a16="http://schemas.microsoft.com/office/drawing/2014/main" id="{00000000-0008-0000-0300-00004D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35" name="テキスト ボックス 334">
          <a:extLst>
            <a:ext uri="{FF2B5EF4-FFF2-40B4-BE49-F238E27FC236}">
              <a16:creationId xmlns:a16="http://schemas.microsoft.com/office/drawing/2014/main" id="{00000000-0008-0000-0300-00004F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[10.3%]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36" name="正方形/長方形 335">
          <a:extLst>
            <a:ext uri="{FF2B5EF4-FFF2-40B4-BE49-F238E27FC236}">
              <a16:creationId xmlns:a16="http://schemas.microsoft.com/office/drawing/2014/main" id="{00000000-0008-0000-0300-000050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37" name="正方形/長方形 336">
          <a:extLst>
            <a:ext uri="{FF2B5EF4-FFF2-40B4-BE49-F238E27FC236}">
              <a16:creationId xmlns:a16="http://schemas.microsoft.com/office/drawing/2014/main" id="{00000000-0008-0000-0300-000051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38" name="正方形/長方形 337">
          <a:extLst>
            <a:ext uri="{FF2B5EF4-FFF2-40B4-BE49-F238E27FC236}">
              <a16:creationId xmlns:a16="http://schemas.microsoft.com/office/drawing/2014/main" id="{00000000-0008-0000-0300-000052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39" name="正方形/長方形 338">
          <a:extLst>
            <a:ext uri="{FF2B5EF4-FFF2-40B4-BE49-F238E27FC236}">
              <a16:creationId xmlns:a16="http://schemas.microsoft.com/office/drawing/2014/main" id="{00000000-0008-0000-0300-000053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0" name="正方形/長方形 339">
          <a:extLst>
            <a:ext uri="{FF2B5EF4-FFF2-40B4-BE49-F238E27FC236}">
              <a16:creationId xmlns:a16="http://schemas.microsoft.com/office/drawing/2014/main" id="{00000000-0008-0000-0300-000054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・過去の経済対策等に係る地方債償還の進捗や公債費負担の平準化による元利償還金の減少及び標準財政規模の増加により、</a:t>
          </a:r>
          <a:r>
            <a:rPr kumimoji="1" lang="en-US" altLang="ja-JP" sz="1300">
              <a:latin typeface="ＭＳ Ｐゴシック" panose="020B0600070205080204" pitchFamily="50" charset="-128"/>
              <a:ea typeface="ＭＳ Ｐゴシック" panose="020B0600070205080204" pitchFamily="50" charset="-128"/>
            </a:rPr>
            <a:t>1.5</a:t>
          </a:r>
          <a:r>
            <a:rPr kumimoji="1" lang="ja-JP" altLang="en-US" sz="1300">
              <a:latin typeface="ＭＳ Ｐゴシック" panose="020B0600070205080204" pitchFamily="50" charset="-128"/>
              <a:ea typeface="ＭＳ Ｐゴシック" panose="020B0600070205080204" pitchFamily="50" charset="-128"/>
            </a:rPr>
            <a:t>ポイント改善した。</a:t>
          </a:r>
        </a:p>
        <a:p>
          <a:r>
            <a:rPr kumimoji="1" lang="ja-JP" altLang="en-US" sz="1300">
              <a:latin typeface="ＭＳ Ｐゴシック" panose="020B0600070205080204" pitchFamily="50" charset="-128"/>
              <a:ea typeface="ＭＳ Ｐゴシック" panose="020B0600070205080204" pitchFamily="50" charset="-128"/>
            </a:rPr>
            <a:t>・グループ内平均より高い数値であるが、引き続き、県債の新規発行の抑制に努めるなどの財政運営を行うとともに、交付税措置のある起債を有効活用していくことで更なる改善を進めていく。</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32</xdr:row>
      <xdr:rowOff>101600</xdr:rowOff>
    </xdr:from>
    <xdr:ext cx="298543" cy="225703"/>
    <xdr:sp macro="" textlink="">
      <xdr:nvSpPr>
        <xdr:cNvPr id="344" name="テキスト ボックス 343">
          <a:extLst>
            <a:ext uri="{FF2B5EF4-FFF2-40B4-BE49-F238E27FC236}">
              <a16:creationId xmlns:a16="http://schemas.microsoft.com/office/drawing/2014/main" id="{00000000-0008-0000-0300-000058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45" name="直線コネクタ 344">
          <a:extLst>
            <a:ext uri="{FF2B5EF4-FFF2-40B4-BE49-F238E27FC236}">
              <a16:creationId xmlns:a16="http://schemas.microsoft.com/office/drawing/2014/main" id="{00000000-0008-0000-0300-000059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46" name="テキスト ボックス 345">
          <a:extLst>
            <a:ext uri="{FF2B5EF4-FFF2-40B4-BE49-F238E27FC236}">
              <a16:creationId xmlns:a16="http://schemas.microsoft.com/office/drawing/2014/main" id="{00000000-0008-0000-0300-00005A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74083</xdr:rowOff>
    </xdr:from>
    <xdr:to>
      <xdr:col>85</xdr:col>
      <xdr:colOff>95250</xdr:colOff>
      <xdr:row>45</xdr:row>
      <xdr:rowOff>74083</xdr:rowOff>
    </xdr:to>
    <xdr:cxnSp macro="">
      <xdr:nvCxnSpPr>
        <xdr:cNvPr id="347" name="直線コネクタ 346">
          <a:extLst>
            <a:ext uri="{FF2B5EF4-FFF2-40B4-BE49-F238E27FC236}">
              <a16:creationId xmlns:a16="http://schemas.microsoft.com/office/drawing/2014/main" id="{00000000-0008-0000-0300-00005B010000}"/>
            </a:ext>
          </a:extLst>
        </xdr:cNvPr>
        <xdr:cNvCxnSpPr/>
      </xdr:nvCxnSpPr>
      <xdr:spPr>
        <a:xfrm>
          <a:off x="12827000" y="778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103310</xdr:rowOff>
    </xdr:from>
    <xdr:ext cx="762000" cy="259045"/>
    <xdr:sp macro="" textlink="">
      <xdr:nvSpPr>
        <xdr:cNvPr id="348" name="テキスト ボックス 347">
          <a:extLst>
            <a:ext uri="{FF2B5EF4-FFF2-40B4-BE49-F238E27FC236}">
              <a16:creationId xmlns:a16="http://schemas.microsoft.com/office/drawing/2014/main" id="{00000000-0008-0000-0300-00005C010000}"/>
            </a:ext>
          </a:extLst>
        </xdr:cNvPr>
        <xdr:cNvSpPr txBox="1"/>
      </xdr:nvSpPr>
      <xdr:spPr>
        <a:xfrm>
          <a:off x="12065000" y="764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14817</xdr:rowOff>
    </xdr:from>
    <xdr:to>
      <xdr:col>85</xdr:col>
      <xdr:colOff>95250</xdr:colOff>
      <xdr:row>43</xdr:row>
      <xdr:rowOff>14817</xdr:rowOff>
    </xdr:to>
    <xdr:cxnSp macro="">
      <xdr:nvCxnSpPr>
        <xdr:cNvPr id="349" name="直線コネクタ 348">
          <a:extLst>
            <a:ext uri="{FF2B5EF4-FFF2-40B4-BE49-F238E27FC236}">
              <a16:creationId xmlns:a16="http://schemas.microsoft.com/office/drawing/2014/main" id="{00000000-0008-0000-0300-00005D010000}"/>
            </a:ext>
          </a:extLst>
        </xdr:cNvPr>
        <xdr:cNvCxnSpPr/>
      </xdr:nvCxnSpPr>
      <xdr:spPr>
        <a:xfrm>
          <a:off x="12827000" y="738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44044</xdr:rowOff>
    </xdr:from>
    <xdr:ext cx="762000" cy="259045"/>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065000" y="724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40</xdr:row>
      <xdr:rowOff>127000</xdr:rowOff>
    </xdr:from>
    <xdr:to>
      <xdr:col>85</xdr:col>
      <xdr:colOff>95250</xdr:colOff>
      <xdr:row>40</xdr:row>
      <xdr:rowOff>127000</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698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39</xdr:row>
      <xdr:rowOff>156227</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684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38</xdr:row>
      <xdr:rowOff>67733</xdr:rowOff>
    </xdr:from>
    <xdr:to>
      <xdr:col>85</xdr:col>
      <xdr:colOff>95250</xdr:colOff>
      <xdr:row>38</xdr:row>
      <xdr:rowOff>67733</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658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37</xdr:row>
      <xdr:rowOff>96960</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644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36</xdr:row>
      <xdr:rowOff>8467</xdr:rowOff>
    </xdr:from>
    <xdr:to>
      <xdr:col>85</xdr:col>
      <xdr:colOff>95250</xdr:colOff>
      <xdr:row>36</xdr:row>
      <xdr:rowOff>8467</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618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35</xdr:row>
      <xdr:rowOff>37694</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603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59" name="公債費負担の状況グラフ枠">
          <a:extLst>
            <a:ext uri="{FF2B5EF4-FFF2-40B4-BE49-F238E27FC236}">
              <a16:creationId xmlns:a16="http://schemas.microsoft.com/office/drawing/2014/main" id="{00000000-0008-0000-0300-000067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35</xdr:row>
      <xdr:rowOff>79375</xdr:rowOff>
    </xdr:from>
    <xdr:to>
      <xdr:col>81</xdr:col>
      <xdr:colOff>44450</xdr:colOff>
      <xdr:row>41</xdr:row>
      <xdr:rowOff>76200</xdr:rowOff>
    </xdr:to>
    <xdr:cxnSp macro="">
      <xdr:nvCxnSpPr>
        <xdr:cNvPr id="360" name="直線コネクタ 359">
          <a:extLst>
            <a:ext uri="{FF2B5EF4-FFF2-40B4-BE49-F238E27FC236}">
              <a16:creationId xmlns:a16="http://schemas.microsoft.com/office/drawing/2014/main" id="{00000000-0008-0000-0300-000068010000}"/>
            </a:ext>
          </a:extLst>
        </xdr:cNvPr>
        <xdr:cNvCxnSpPr/>
      </xdr:nvCxnSpPr>
      <xdr:spPr>
        <a:xfrm flipV="1">
          <a:off x="17018000" y="6080125"/>
          <a:ext cx="0" cy="102552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41</xdr:row>
      <xdr:rowOff>48277</xdr:rowOff>
    </xdr:from>
    <xdr:ext cx="762000" cy="259045"/>
    <xdr:sp macro="" textlink="">
      <xdr:nvSpPr>
        <xdr:cNvPr id="361" name="公債費負担の状況最小値テキスト">
          <a:extLst>
            <a:ext uri="{FF2B5EF4-FFF2-40B4-BE49-F238E27FC236}">
              <a16:creationId xmlns:a16="http://schemas.microsoft.com/office/drawing/2014/main" id="{00000000-0008-0000-0300-000069010000}"/>
            </a:ext>
          </a:extLst>
        </xdr:cNvPr>
        <xdr:cNvSpPr txBox="1"/>
      </xdr:nvSpPr>
      <xdr:spPr>
        <a:xfrm>
          <a:off x="17106900" y="7077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41</xdr:row>
      <xdr:rowOff>76200</xdr:rowOff>
    </xdr:from>
    <xdr:to>
      <xdr:col>81</xdr:col>
      <xdr:colOff>133350</xdr:colOff>
      <xdr:row>41</xdr:row>
      <xdr:rowOff>76200</xdr:rowOff>
    </xdr:to>
    <xdr:cxnSp macro="">
      <xdr:nvCxnSpPr>
        <xdr:cNvPr id="362" name="直線コネクタ 361">
          <a:extLst>
            <a:ext uri="{FF2B5EF4-FFF2-40B4-BE49-F238E27FC236}">
              <a16:creationId xmlns:a16="http://schemas.microsoft.com/office/drawing/2014/main" id="{00000000-0008-0000-0300-00006A010000}"/>
            </a:ext>
          </a:extLst>
        </xdr:cNvPr>
        <xdr:cNvCxnSpPr/>
      </xdr:nvCxnSpPr>
      <xdr:spPr>
        <a:xfrm>
          <a:off x="16929100" y="71056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33</xdr:row>
      <xdr:rowOff>165752</xdr:rowOff>
    </xdr:from>
    <xdr:ext cx="762000" cy="259045"/>
    <xdr:sp macro="" textlink="">
      <xdr:nvSpPr>
        <xdr:cNvPr id="363" name="公債費負担の状況最大値テキスト">
          <a:extLst>
            <a:ext uri="{FF2B5EF4-FFF2-40B4-BE49-F238E27FC236}">
              <a16:creationId xmlns:a16="http://schemas.microsoft.com/office/drawing/2014/main" id="{00000000-0008-0000-0300-00006B010000}"/>
            </a:ext>
          </a:extLst>
        </xdr:cNvPr>
        <xdr:cNvSpPr txBox="1"/>
      </xdr:nvSpPr>
      <xdr:spPr>
        <a:xfrm>
          <a:off x="17106900" y="58236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35</xdr:row>
      <xdr:rowOff>79375</xdr:rowOff>
    </xdr:from>
    <xdr:to>
      <xdr:col>81</xdr:col>
      <xdr:colOff>133350</xdr:colOff>
      <xdr:row>35</xdr:row>
      <xdr:rowOff>79375</xdr:rowOff>
    </xdr:to>
    <xdr:cxnSp macro="">
      <xdr:nvCxnSpPr>
        <xdr:cNvPr id="364" name="直線コネクタ 363">
          <a:extLst>
            <a:ext uri="{FF2B5EF4-FFF2-40B4-BE49-F238E27FC236}">
              <a16:creationId xmlns:a16="http://schemas.microsoft.com/office/drawing/2014/main" id="{00000000-0008-0000-0300-00006C010000}"/>
            </a:ext>
          </a:extLst>
        </xdr:cNvPr>
        <xdr:cNvCxnSpPr/>
      </xdr:nvCxnSpPr>
      <xdr:spPr>
        <a:xfrm>
          <a:off x="16929100" y="608012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41</xdr:row>
      <xdr:rowOff>15875</xdr:rowOff>
    </xdr:from>
    <xdr:to>
      <xdr:col>81</xdr:col>
      <xdr:colOff>44450</xdr:colOff>
      <xdr:row>42</xdr:row>
      <xdr:rowOff>146050</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flipV="1">
          <a:off x="16179800" y="7045325"/>
          <a:ext cx="838200" cy="301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38</xdr:row>
      <xdr:rowOff>2769</xdr:rowOff>
    </xdr:from>
    <xdr:ext cx="762000" cy="259045"/>
    <xdr:sp macro="" textlink="">
      <xdr:nvSpPr>
        <xdr:cNvPr id="366" name="公債費負担の状況平均値テキスト">
          <a:extLst>
            <a:ext uri="{FF2B5EF4-FFF2-40B4-BE49-F238E27FC236}">
              <a16:creationId xmlns:a16="http://schemas.microsoft.com/office/drawing/2014/main" id="{00000000-0008-0000-0300-00006E010000}"/>
            </a:ext>
          </a:extLst>
        </xdr:cNvPr>
        <xdr:cNvSpPr txBox="1"/>
      </xdr:nvSpPr>
      <xdr:spPr>
        <a:xfrm>
          <a:off x="17106900" y="651786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38</xdr:row>
      <xdr:rowOff>157692</xdr:rowOff>
    </xdr:from>
    <xdr:to>
      <xdr:col>81</xdr:col>
      <xdr:colOff>95250</xdr:colOff>
      <xdr:row>39</xdr:row>
      <xdr:rowOff>87842</xdr:rowOff>
    </xdr:to>
    <xdr:sp macro="" textlink="">
      <xdr:nvSpPr>
        <xdr:cNvPr id="367" name="フローチャート: 判断 366">
          <a:extLst>
            <a:ext uri="{FF2B5EF4-FFF2-40B4-BE49-F238E27FC236}">
              <a16:creationId xmlns:a16="http://schemas.microsoft.com/office/drawing/2014/main" id="{00000000-0008-0000-0300-00006F010000}"/>
            </a:ext>
          </a:extLst>
        </xdr:cNvPr>
        <xdr:cNvSpPr/>
      </xdr:nvSpPr>
      <xdr:spPr>
        <a:xfrm>
          <a:off x="16967200" y="66727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42</xdr:row>
      <xdr:rowOff>146050</xdr:rowOff>
    </xdr:from>
    <xdr:to>
      <xdr:col>77</xdr:col>
      <xdr:colOff>44450</xdr:colOff>
      <xdr:row>43</xdr:row>
      <xdr:rowOff>155575</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flipV="1">
          <a:off x="15290800" y="7346950"/>
          <a:ext cx="889000" cy="180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39</xdr:row>
      <xdr:rowOff>127000</xdr:rowOff>
    </xdr:from>
    <xdr:to>
      <xdr:col>77</xdr:col>
      <xdr:colOff>95250</xdr:colOff>
      <xdr:row>40</xdr:row>
      <xdr:rowOff>57150</xdr:rowOff>
    </xdr:to>
    <xdr:sp macro="" textlink="">
      <xdr:nvSpPr>
        <xdr:cNvPr id="369" name="フローチャート: 判断 368">
          <a:extLst>
            <a:ext uri="{FF2B5EF4-FFF2-40B4-BE49-F238E27FC236}">
              <a16:creationId xmlns:a16="http://schemas.microsoft.com/office/drawing/2014/main" id="{00000000-0008-0000-0300-000071010000}"/>
            </a:ext>
          </a:extLst>
        </xdr:cNvPr>
        <xdr:cNvSpPr/>
      </xdr:nvSpPr>
      <xdr:spPr>
        <a:xfrm>
          <a:off x="16129000" y="68135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38</xdr:row>
      <xdr:rowOff>67327</xdr:rowOff>
    </xdr:from>
    <xdr:ext cx="736600" cy="259045"/>
    <xdr:sp macro="" textlink="">
      <xdr:nvSpPr>
        <xdr:cNvPr id="370" name="テキスト ボックス 369">
          <a:extLst>
            <a:ext uri="{FF2B5EF4-FFF2-40B4-BE49-F238E27FC236}">
              <a16:creationId xmlns:a16="http://schemas.microsoft.com/office/drawing/2014/main" id="{00000000-0008-0000-0300-000072010000}"/>
            </a:ext>
          </a:extLst>
        </xdr:cNvPr>
        <xdr:cNvSpPr txBox="1"/>
      </xdr:nvSpPr>
      <xdr:spPr>
        <a:xfrm>
          <a:off x="15798800" y="6582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43</xdr:row>
      <xdr:rowOff>135467</xdr:rowOff>
    </xdr:from>
    <xdr:to>
      <xdr:col>72</xdr:col>
      <xdr:colOff>203200</xdr:colOff>
      <xdr:row>43</xdr:row>
      <xdr:rowOff>155575</xdr:rowOff>
    </xdr:to>
    <xdr:cxnSp macro="">
      <xdr:nvCxnSpPr>
        <xdr:cNvPr id="371" name="直線コネクタ 370">
          <a:extLst>
            <a:ext uri="{FF2B5EF4-FFF2-40B4-BE49-F238E27FC236}">
              <a16:creationId xmlns:a16="http://schemas.microsoft.com/office/drawing/2014/main" id="{00000000-0008-0000-0300-000073010000}"/>
            </a:ext>
          </a:extLst>
        </xdr:cNvPr>
        <xdr:cNvCxnSpPr/>
      </xdr:nvCxnSpPr>
      <xdr:spPr>
        <a:xfrm>
          <a:off x="14401800" y="7507817"/>
          <a:ext cx="889000" cy="20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39</xdr:row>
      <xdr:rowOff>167217</xdr:rowOff>
    </xdr:from>
    <xdr:to>
      <xdr:col>73</xdr:col>
      <xdr:colOff>44450</xdr:colOff>
      <xdr:row>40</xdr:row>
      <xdr:rowOff>97367</xdr:rowOff>
    </xdr:to>
    <xdr:sp macro="" textlink="">
      <xdr:nvSpPr>
        <xdr:cNvPr id="372" name="フローチャート: 判断 371">
          <a:extLst>
            <a:ext uri="{FF2B5EF4-FFF2-40B4-BE49-F238E27FC236}">
              <a16:creationId xmlns:a16="http://schemas.microsoft.com/office/drawing/2014/main" id="{00000000-0008-0000-0300-000074010000}"/>
            </a:ext>
          </a:extLst>
        </xdr:cNvPr>
        <xdr:cNvSpPr/>
      </xdr:nvSpPr>
      <xdr:spPr>
        <a:xfrm>
          <a:off x="15240000" y="68537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38</xdr:row>
      <xdr:rowOff>107544</xdr:rowOff>
    </xdr:from>
    <xdr:ext cx="762000" cy="259045"/>
    <xdr:sp macro="" textlink="">
      <xdr:nvSpPr>
        <xdr:cNvPr id="373" name="テキスト ボックス 372">
          <a:extLst>
            <a:ext uri="{FF2B5EF4-FFF2-40B4-BE49-F238E27FC236}">
              <a16:creationId xmlns:a16="http://schemas.microsoft.com/office/drawing/2014/main" id="{00000000-0008-0000-0300-000075010000}"/>
            </a:ext>
          </a:extLst>
        </xdr:cNvPr>
        <xdr:cNvSpPr txBox="1"/>
      </xdr:nvSpPr>
      <xdr:spPr>
        <a:xfrm>
          <a:off x="14909800" y="66226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43</xdr:row>
      <xdr:rowOff>115358</xdr:rowOff>
    </xdr:from>
    <xdr:to>
      <xdr:col>68</xdr:col>
      <xdr:colOff>152400</xdr:colOff>
      <xdr:row>43</xdr:row>
      <xdr:rowOff>135467</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3512800" y="7487708"/>
          <a:ext cx="889000" cy="201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39</xdr:row>
      <xdr:rowOff>147108</xdr:rowOff>
    </xdr:from>
    <xdr:to>
      <xdr:col>68</xdr:col>
      <xdr:colOff>203200</xdr:colOff>
      <xdr:row>40</xdr:row>
      <xdr:rowOff>77258</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4351000" y="68336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38</xdr:row>
      <xdr:rowOff>87435</xdr:rowOff>
    </xdr:from>
    <xdr:ext cx="762000" cy="259045"/>
    <xdr:sp macro="" textlink="">
      <xdr:nvSpPr>
        <xdr:cNvPr id="376" name="テキスト ボックス 375">
          <a:extLst>
            <a:ext uri="{FF2B5EF4-FFF2-40B4-BE49-F238E27FC236}">
              <a16:creationId xmlns:a16="http://schemas.microsoft.com/office/drawing/2014/main" id="{00000000-0008-0000-0300-000078010000}"/>
            </a:ext>
          </a:extLst>
        </xdr:cNvPr>
        <xdr:cNvSpPr txBox="1"/>
      </xdr:nvSpPr>
      <xdr:spPr>
        <a:xfrm>
          <a:off x="14020800" y="660253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56092</xdr:rowOff>
    </xdr:from>
    <xdr:to>
      <xdr:col>64</xdr:col>
      <xdr:colOff>152400</xdr:colOff>
      <xdr:row>40</xdr:row>
      <xdr:rowOff>157692</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3462000" y="69140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38</xdr:row>
      <xdr:rowOff>167869</xdr:rowOff>
    </xdr:from>
    <xdr:ext cx="762000" cy="259045"/>
    <xdr:sp macro="" textlink="">
      <xdr:nvSpPr>
        <xdr:cNvPr id="378" name="テキスト ボックス 377">
          <a:extLst>
            <a:ext uri="{FF2B5EF4-FFF2-40B4-BE49-F238E27FC236}">
              <a16:creationId xmlns:a16="http://schemas.microsoft.com/office/drawing/2014/main" id="{00000000-0008-0000-0300-00007A010000}"/>
            </a:ext>
          </a:extLst>
        </xdr:cNvPr>
        <xdr:cNvSpPr txBox="1"/>
      </xdr:nvSpPr>
      <xdr:spPr>
        <a:xfrm>
          <a:off x="13131800" y="66829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79" name="テキスト ボックス 378">
          <a:extLst>
            <a:ext uri="{FF2B5EF4-FFF2-40B4-BE49-F238E27FC236}">
              <a16:creationId xmlns:a16="http://schemas.microsoft.com/office/drawing/2014/main" id="{00000000-0008-0000-0300-00007B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1" name="テキスト ボックス 380">
          <a:extLst>
            <a:ext uri="{FF2B5EF4-FFF2-40B4-BE49-F238E27FC236}">
              <a16:creationId xmlns:a16="http://schemas.microsoft.com/office/drawing/2014/main" id="{00000000-0008-0000-0300-00007D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82" name="テキスト ボックス 381">
          <a:extLst>
            <a:ext uri="{FF2B5EF4-FFF2-40B4-BE49-F238E27FC236}">
              <a16:creationId xmlns:a16="http://schemas.microsoft.com/office/drawing/2014/main" id="{00000000-0008-0000-0300-00007E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136525</xdr:rowOff>
    </xdr:from>
    <xdr:to>
      <xdr:col>81</xdr:col>
      <xdr:colOff>95250</xdr:colOff>
      <xdr:row>41</xdr:row>
      <xdr:rowOff>66675</xdr:rowOff>
    </xdr:to>
    <xdr:sp macro="" textlink="">
      <xdr:nvSpPr>
        <xdr:cNvPr id="384" name="楕円 383">
          <a:extLst>
            <a:ext uri="{FF2B5EF4-FFF2-40B4-BE49-F238E27FC236}">
              <a16:creationId xmlns:a16="http://schemas.microsoft.com/office/drawing/2014/main" id="{00000000-0008-0000-0300-000080010000}"/>
            </a:ext>
          </a:extLst>
        </xdr:cNvPr>
        <xdr:cNvSpPr/>
      </xdr:nvSpPr>
      <xdr:spPr>
        <a:xfrm>
          <a:off x="16967200" y="69945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40</xdr:row>
      <xdr:rowOff>32402</xdr:rowOff>
    </xdr:from>
    <xdr:ext cx="762000" cy="259045"/>
    <xdr:sp macro="" textlink="">
      <xdr:nvSpPr>
        <xdr:cNvPr id="385" name="公債費負担の状況該当値テキスト">
          <a:extLst>
            <a:ext uri="{FF2B5EF4-FFF2-40B4-BE49-F238E27FC236}">
              <a16:creationId xmlns:a16="http://schemas.microsoft.com/office/drawing/2014/main" id="{00000000-0008-0000-0300-000081010000}"/>
            </a:ext>
          </a:extLst>
        </xdr:cNvPr>
        <xdr:cNvSpPr txBox="1"/>
      </xdr:nvSpPr>
      <xdr:spPr>
        <a:xfrm>
          <a:off x="17106900" y="68904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42</xdr:row>
      <xdr:rowOff>95250</xdr:rowOff>
    </xdr:from>
    <xdr:to>
      <xdr:col>77</xdr:col>
      <xdr:colOff>95250</xdr:colOff>
      <xdr:row>43</xdr:row>
      <xdr:rowOff>25400</xdr:rowOff>
    </xdr:to>
    <xdr:sp macro="" textlink="">
      <xdr:nvSpPr>
        <xdr:cNvPr id="386" name="楕円 385">
          <a:extLst>
            <a:ext uri="{FF2B5EF4-FFF2-40B4-BE49-F238E27FC236}">
              <a16:creationId xmlns:a16="http://schemas.microsoft.com/office/drawing/2014/main" id="{00000000-0008-0000-0300-000082010000}"/>
            </a:ext>
          </a:extLst>
        </xdr:cNvPr>
        <xdr:cNvSpPr/>
      </xdr:nvSpPr>
      <xdr:spPr>
        <a:xfrm>
          <a:off x="16129000" y="72961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43</xdr:row>
      <xdr:rowOff>10177</xdr:rowOff>
    </xdr:from>
    <xdr:ext cx="7366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5798800" y="73825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43</xdr:row>
      <xdr:rowOff>104775</xdr:rowOff>
    </xdr:from>
    <xdr:to>
      <xdr:col>73</xdr:col>
      <xdr:colOff>44450</xdr:colOff>
      <xdr:row>44</xdr:row>
      <xdr:rowOff>34925</xdr:rowOff>
    </xdr:to>
    <xdr:sp macro="" textlink="">
      <xdr:nvSpPr>
        <xdr:cNvPr id="388" name="楕円 387">
          <a:extLst>
            <a:ext uri="{FF2B5EF4-FFF2-40B4-BE49-F238E27FC236}">
              <a16:creationId xmlns:a16="http://schemas.microsoft.com/office/drawing/2014/main" id="{00000000-0008-0000-0300-000084010000}"/>
            </a:ext>
          </a:extLst>
        </xdr:cNvPr>
        <xdr:cNvSpPr/>
      </xdr:nvSpPr>
      <xdr:spPr>
        <a:xfrm>
          <a:off x="15240000" y="7477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44</xdr:row>
      <xdr:rowOff>19702</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4909800" y="75635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43</xdr:row>
      <xdr:rowOff>84667</xdr:rowOff>
    </xdr:from>
    <xdr:to>
      <xdr:col>68</xdr:col>
      <xdr:colOff>203200</xdr:colOff>
      <xdr:row>44</xdr:row>
      <xdr:rowOff>14817</xdr:rowOff>
    </xdr:to>
    <xdr:sp macro="" textlink="">
      <xdr:nvSpPr>
        <xdr:cNvPr id="390" name="楕円 389">
          <a:extLst>
            <a:ext uri="{FF2B5EF4-FFF2-40B4-BE49-F238E27FC236}">
              <a16:creationId xmlns:a16="http://schemas.microsoft.com/office/drawing/2014/main" id="{00000000-0008-0000-0300-000086010000}"/>
            </a:ext>
          </a:extLst>
        </xdr:cNvPr>
        <xdr:cNvSpPr/>
      </xdr:nvSpPr>
      <xdr:spPr>
        <a:xfrm>
          <a:off x="14351000" y="7457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43</xdr:row>
      <xdr:rowOff>171044</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4020800" y="75433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43</xdr:row>
      <xdr:rowOff>64558</xdr:rowOff>
    </xdr:from>
    <xdr:to>
      <xdr:col>64</xdr:col>
      <xdr:colOff>152400</xdr:colOff>
      <xdr:row>43</xdr:row>
      <xdr:rowOff>166158</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3462000" y="7436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43</xdr:row>
      <xdr:rowOff>150935</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131800" y="75232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394" name="正方形/長方形 393">
          <a:extLst>
            <a:ext uri="{FF2B5EF4-FFF2-40B4-BE49-F238E27FC236}">
              <a16:creationId xmlns:a16="http://schemas.microsoft.com/office/drawing/2014/main" id="{00000000-0008-0000-0300-00008A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396" name="テキスト ボックス 395">
          <a:extLst>
            <a:ext uri="{FF2B5EF4-FFF2-40B4-BE49-F238E27FC236}">
              <a16:creationId xmlns:a16="http://schemas.microsoft.com/office/drawing/2014/main" id="{00000000-0008-0000-0300-00008C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[134.6%]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397" name="正方形/長方形 396">
          <a:extLst>
            <a:ext uri="{FF2B5EF4-FFF2-40B4-BE49-F238E27FC236}">
              <a16:creationId xmlns:a16="http://schemas.microsoft.com/office/drawing/2014/main" id="{00000000-0008-0000-0300-00008D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398" name="正方形/長方形 397">
          <a:extLst>
            <a:ext uri="{FF2B5EF4-FFF2-40B4-BE49-F238E27FC236}">
              <a16:creationId xmlns:a16="http://schemas.microsoft.com/office/drawing/2014/main" id="{00000000-0008-0000-0300-00008E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399" name="正方形/長方形 398">
          <a:extLst>
            <a:ext uri="{FF2B5EF4-FFF2-40B4-BE49-F238E27FC236}">
              <a16:creationId xmlns:a16="http://schemas.microsoft.com/office/drawing/2014/main" id="{00000000-0008-0000-0300-00008F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0" name="正方形/長方形 399">
          <a:extLst>
            <a:ext uri="{FF2B5EF4-FFF2-40B4-BE49-F238E27FC236}">
              <a16:creationId xmlns:a16="http://schemas.microsoft.com/office/drawing/2014/main" id="{00000000-0008-0000-0300-000090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1" name="正方形/長方形 400">
          <a:extLst>
            <a:ext uri="{FF2B5EF4-FFF2-40B4-BE49-F238E27FC236}">
              <a16:creationId xmlns:a16="http://schemas.microsoft.com/office/drawing/2014/main" id="{00000000-0008-0000-0300-000091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03" name="正方形/長方形 402">
          <a:extLst>
            <a:ext uri="{FF2B5EF4-FFF2-40B4-BE49-F238E27FC236}">
              <a16:creationId xmlns:a16="http://schemas.microsoft.com/office/drawing/2014/main" id="{00000000-0008-0000-0300-000093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04" name="テキスト ボックス 403">
          <a:extLst>
            <a:ext uri="{FF2B5EF4-FFF2-40B4-BE49-F238E27FC236}">
              <a16:creationId xmlns:a16="http://schemas.microsoft.com/office/drawing/2014/main" id="{00000000-0008-0000-0300-000094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・新たな財政誘導目標の下、県債の新規発行の抑制に努めるなどの財政運営を行った結果、相対的に高い健全度を保っている。</a:t>
          </a:r>
        </a:p>
        <a:p>
          <a:r>
            <a:rPr kumimoji="1" lang="ja-JP" altLang="en-US" sz="1200">
              <a:latin typeface="ＭＳ Ｐゴシック" panose="020B0600070205080204" pitchFamily="50" charset="-128"/>
              <a:ea typeface="ＭＳ Ｐゴシック" panose="020B0600070205080204" pitchFamily="50" charset="-128"/>
            </a:rPr>
            <a:t>・普通建設事業等の増加に伴い、一般会計等に係る地方債残高は増加した一方、充当可能基金や基準財政需要額算入見込額の減により充当可能財源等が減少した結果、将来負担する実質的負債は増加したが、標準財政規模の増加により、将来負担比率は</a:t>
          </a:r>
          <a:r>
            <a:rPr kumimoji="1" lang="en-US" altLang="ja-JP" sz="1200">
              <a:latin typeface="ＭＳ Ｐゴシック" panose="020B0600070205080204" pitchFamily="50" charset="-128"/>
              <a:ea typeface="ＭＳ Ｐゴシック" panose="020B0600070205080204" pitchFamily="50" charset="-128"/>
            </a:rPr>
            <a:t>2.3</a:t>
          </a:r>
          <a:r>
            <a:rPr kumimoji="1" lang="ja-JP" altLang="en-US" sz="1200">
              <a:latin typeface="ＭＳ Ｐゴシック" panose="020B0600070205080204" pitchFamily="50" charset="-128"/>
              <a:ea typeface="ＭＳ Ｐゴシック" panose="020B0600070205080204" pitchFamily="50" charset="-128"/>
            </a:rPr>
            <a:t>ポイント改善した。</a:t>
          </a:r>
        </a:p>
        <a:p>
          <a:r>
            <a:rPr kumimoji="1" lang="ja-JP" altLang="en-US" sz="1200">
              <a:latin typeface="ＭＳ Ｐゴシック" panose="020B0600070205080204" pitchFamily="50" charset="-128"/>
              <a:ea typeface="ＭＳ Ｐゴシック" panose="020B0600070205080204" pitchFamily="50" charset="-128"/>
            </a:rPr>
            <a:t>・引き続き、財政誘導目標の達成に向けて、地方債残高の縮小、基金残高の維持に努める。</a:t>
          </a:r>
        </a:p>
      </xdr:txBody>
    </xdr:sp>
    <xdr:clientData/>
  </xdr:twoCellAnchor>
  <xdr:oneCellAnchor>
    <xdr:from>
      <xdr:col>61</xdr:col>
      <xdr:colOff>6350</xdr:colOff>
      <xdr:row>10</xdr:row>
      <xdr:rowOff>63500</xdr:rowOff>
    </xdr:from>
    <xdr:ext cx="298543" cy="225703"/>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06" name="直線コネクタ 405">
          <a:extLst>
            <a:ext uri="{FF2B5EF4-FFF2-40B4-BE49-F238E27FC236}">
              <a16:creationId xmlns:a16="http://schemas.microsoft.com/office/drawing/2014/main" id="{00000000-0008-0000-0300-000096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07" name="テキスト ボックス 406">
          <a:extLst>
            <a:ext uri="{FF2B5EF4-FFF2-40B4-BE49-F238E27FC236}">
              <a16:creationId xmlns:a16="http://schemas.microsoft.com/office/drawing/2014/main" id="{00000000-0008-0000-0300-000097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93436</xdr:rowOff>
    </xdr:from>
    <xdr:to>
      <xdr:col>85</xdr:col>
      <xdr:colOff>95250</xdr:colOff>
      <xdr:row>23</xdr:row>
      <xdr:rowOff>93436</xdr:rowOff>
    </xdr:to>
    <xdr:cxnSp macro="">
      <xdr:nvCxnSpPr>
        <xdr:cNvPr id="408" name="直線コネクタ 407">
          <a:extLst>
            <a:ext uri="{FF2B5EF4-FFF2-40B4-BE49-F238E27FC236}">
              <a16:creationId xmlns:a16="http://schemas.microsoft.com/office/drawing/2014/main" id="{00000000-0008-0000-0300-000098010000}"/>
            </a:ext>
          </a:extLst>
        </xdr:cNvPr>
        <xdr:cNvCxnSpPr/>
      </xdr:nvCxnSpPr>
      <xdr:spPr>
        <a:xfrm>
          <a:off x="12827000" y="403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122663</xdr:rowOff>
    </xdr:from>
    <xdr:ext cx="762000" cy="259045"/>
    <xdr:sp macro="" textlink="">
      <xdr:nvSpPr>
        <xdr:cNvPr id="409" name="テキスト ボックス 408">
          <a:extLst>
            <a:ext uri="{FF2B5EF4-FFF2-40B4-BE49-F238E27FC236}">
              <a16:creationId xmlns:a16="http://schemas.microsoft.com/office/drawing/2014/main" id="{00000000-0008-0000-0300-000099010000}"/>
            </a:ext>
          </a:extLst>
        </xdr:cNvPr>
        <xdr:cNvSpPr txBox="1"/>
      </xdr:nvSpPr>
      <xdr:spPr>
        <a:xfrm>
          <a:off x="12065000" y="389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21</xdr:row>
      <xdr:rowOff>91622</xdr:rowOff>
    </xdr:from>
    <xdr:to>
      <xdr:col>85</xdr:col>
      <xdr:colOff>95250</xdr:colOff>
      <xdr:row>21</xdr:row>
      <xdr:rowOff>91622</xdr:rowOff>
    </xdr:to>
    <xdr:cxnSp macro="">
      <xdr:nvCxnSpPr>
        <xdr:cNvPr id="410" name="直線コネクタ 409">
          <a:extLst>
            <a:ext uri="{FF2B5EF4-FFF2-40B4-BE49-F238E27FC236}">
              <a16:creationId xmlns:a16="http://schemas.microsoft.com/office/drawing/2014/main" id="{00000000-0008-0000-0300-00009A010000}"/>
            </a:ext>
          </a:extLst>
        </xdr:cNvPr>
        <xdr:cNvCxnSpPr/>
      </xdr:nvCxnSpPr>
      <xdr:spPr>
        <a:xfrm>
          <a:off x="12827000" y="369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120849</xdr:rowOff>
    </xdr:from>
    <xdr:ext cx="762000" cy="259045"/>
    <xdr:sp macro="" textlink="">
      <xdr:nvSpPr>
        <xdr:cNvPr id="411" name="テキスト ボックス 410">
          <a:extLst>
            <a:ext uri="{FF2B5EF4-FFF2-40B4-BE49-F238E27FC236}">
              <a16:creationId xmlns:a16="http://schemas.microsoft.com/office/drawing/2014/main" id="{00000000-0008-0000-0300-00009B010000}"/>
            </a:ext>
          </a:extLst>
        </xdr:cNvPr>
        <xdr:cNvSpPr txBox="1"/>
      </xdr:nvSpPr>
      <xdr:spPr>
        <a:xfrm>
          <a:off x="12065000" y="354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19</xdr:row>
      <xdr:rowOff>89807</xdr:rowOff>
    </xdr:from>
    <xdr:to>
      <xdr:col>85</xdr:col>
      <xdr:colOff>95250</xdr:colOff>
      <xdr:row>19</xdr:row>
      <xdr:rowOff>89807</xdr:rowOff>
    </xdr:to>
    <xdr:cxnSp macro="">
      <xdr:nvCxnSpPr>
        <xdr:cNvPr id="412" name="直線コネクタ 411">
          <a:extLst>
            <a:ext uri="{FF2B5EF4-FFF2-40B4-BE49-F238E27FC236}">
              <a16:creationId xmlns:a16="http://schemas.microsoft.com/office/drawing/2014/main" id="{00000000-0008-0000-0300-00009C010000}"/>
            </a:ext>
          </a:extLst>
        </xdr:cNvPr>
        <xdr:cNvCxnSpPr/>
      </xdr:nvCxnSpPr>
      <xdr:spPr>
        <a:xfrm>
          <a:off x="12827000" y="334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18</xdr:row>
      <xdr:rowOff>119034</xdr:rowOff>
    </xdr:from>
    <xdr:ext cx="762000" cy="259045"/>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065000" y="320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17</xdr:row>
      <xdr:rowOff>87993</xdr:rowOff>
    </xdr:from>
    <xdr:to>
      <xdr:col>85</xdr:col>
      <xdr:colOff>95250</xdr:colOff>
      <xdr:row>17</xdr:row>
      <xdr:rowOff>87993</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300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16</xdr:row>
      <xdr:rowOff>117220</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286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15</xdr:row>
      <xdr:rowOff>86179</xdr:rowOff>
    </xdr:from>
    <xdr:to>
      <xdr:col>85</xdr:col>
      <xdr:colOff>95250</xdr:colOff>
      <xdr:row>15</xdr:row>
      <xdr:rowOff>86179</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265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14</xdr:row>
      <xdr:rowOff>115406</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251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84364</xdr:rowOff>
    </xdr:from>
    <xdr:to>
      <xdr:col>85</xdr:col>
      <xdr:colOff>95250</xdr:colOff>
      <xdr:row>13</xdr:row>
      <xdr:rowOff>84364</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231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113591</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217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2" name="将来負担の状況グラフ枠">
          <a:extLst>
            <a:ext uri="{FF2B5EF4-FFF2-40B4-BE49-F238E27FC236}">
              <a16:creationId xmlns:a16="http://schemas.microsoft.com/office/drawing/2014/main" id="{00000000-0008-0000-0300-0000A6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16</xdr:row>
      <xdr:rowOff>166370</xdr:rowOff>
    </xdr:from>
    <xdr:to>
      <xdr:col>81</xdr:col>
      <xdr:colOff>44450</xdr:colOff>
      <xdr:row>22</xdr:row>
      <xdr:rowOff>56333</xdr:rowOff>
    </xdr:to>
    <xdr:cxnSp macro="">
      <xdr:nvCxnSpPr>
        <xdr:cNvPr id="423" name="直線コネクタ 422">
          <a:extLst>
            <a:ext uri="{FF2B5EF4-FFF2-40B4-BE49-F238E27FC236}">
              <a16:creationId xmlns:a16="http://schemas.microsoft.com/office/drawing/2014/main" id="{00000000-0008-0000-0300-0000A7010000}"/>
            </a:ext>
          </a:extLst>
        </xdr:cNvPr>
        <xdr:cNvCxnSpPr/>
      </xdr:nvCxnSpPr>
      <xdr:spPr>
        <a:xfrm flipV="1">
          <a:off x="17018000" y="2909570"/>
          <a:ext cx="0" cy="91866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22</xdr:row>
      <xdr:rowOff>28410</xdr:rowOff>
    </xdr:from>
    <xdr:ext cx="762000" cy="259045"/>
    <xdr:sp macro="" textlink="">
      <xdr:nvSpPr>
        <xdr:cNvPr id="424" name="将来負担の状況最小値テキスト">
          <a:extLst>
            <a:ext uri="{FF2B5EF4-FFF2-40B4-BE49-F238E27FC236}">
              <a16:creationId xmlns:a16="http://schemas.microsoft.com/office/drawing/2014/main" id="{00000000-0008-0000-0300-0000A8010000}"/>
            </a:ext>
          </a:extLst>
        </xdr:cNvPr>
        <xdr:cNvSpPr txBox="1"/>
      </xdr:nvSpPr>
      <xdr:spPr>
        <a:xfrm>
          <a:off x="17106900" y="38003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56333</xdr:rowOff>
    </xdr:from>
    <xdr:to>
      <xdr:col>81</xdr:col>
      <xdr:colOff>133350</xdr:colOff>
      <xdr:row>22</xdr:row>
      <xdr:rowOff>56333</xdr:rowOff>
    </xdr:to>
    <xdr:cxnSp macro="">
      <xdr:nvCxnSpPr>
        <xdr:cNvPr id="425" name="直線コネクタ 424">
          <a:extLst>
            <a:ext uri="{FF2B5EF4-FFF2-40B4-BE49-F238E27FC236}">
              <a16:creationId xmlns:a16="http://schemas.microsoft.com/office/drawing/2014/main" id="{00000000-0008-0000-0300-0000A9010000}"/>
            </a:ext>
          </a:extLst>
        </xdr:cNvPr>
        <xdr:cNvCxnSpPr/>
      </xdr:nvCxnSpPr>
      <xdr:spPr>
        <a:xfrm>
          <a:off x="16929100" y="38282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15</xdr:row>
      <xdr:rowOff>81297</xdr:rowOff>
    </xdr:from>
    <xdr:ext cx="762000" cy="259045"/>
    <xdr:sp macro="" textlink="">
      <xdr:nvSpPr>
        <xdr:cNvPr id="426" name="将来負担の状況最大値テキスト">
          <a:extLst>
            <a:ext uri="{FF2B5EF4-FFF2-40B4-BE49-F238E27FC236}">
              <a16:creationId xmlns:a16="http://schemas.microsoft.com/office/drawing/2014/main" id="{00000000-0008-0000-0300-0000AA010000}"/>
            </a:ext>
          </a:extLst>
        </xdr:cNvPr>
        <xdr:cNvSpPr txBox="1"/>
      </xdr:nvSpPr>
      <xdr:spPr>
        <a:xfrm>
          <a:off x="17106900" y="26530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16</xdr:row>
      <xdr:rowOff>166370</xdr:rowOff>
    </xdr:from>
    <xdr:to>
      <xdr:col>81</xdr:col>
      <xdr:colOff>133350</xdr:colOff>
      <xdr:row>16</xdr:row>
      <xdr:rowOff>166370</xdr:rowOff>
    </xdr:to>
    <xdr:cxnSp macro="">
      <xdr:nvCxnSpPr>
        <xdr:cNvPr id="427" name="直線コネクタ 426">
          <a:extLst>
            <a:ext uri="{FF2B5EF4-FFF2-40B4-BE49-F238E27FC236}">
              <a16:creationId xmlns:a16="http://schemas.microsoft.com/office/drawing/2014/main" id="{00000000-0008-0000-0300-0000AB010000}"/>
            </a:ext>
          </a:extLst>
        </xdr:cNvPr>
        <xdr:cNvCxnSpPr/>
      </xdr:nvCxnSpPr>
      <xdr:spPr>
        <a:xfrm>
          <a:off x="16929100" y="29095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16</xdr:row>
      <xdr:rowOff>166370</xdr:rowOff>
    </xdr:from>
    <xdr:to>
      <xdr:col>81</xdr:col>
      <xdr:colOff>44450</xdr:colOff>
      <xdr:row>17</xdr:row>
      <xdr:rowOff>34562</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flipV="1">
          <a:off x="16179800" y="2909570"/>
          <a:ext cx="838200" cy="39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19</xdr:row>
      <xdr:rowOff>164482</xdr:rowOff>
    </xdr:from>
    <xdr:ext cx="762000" cy="259045"/>
    <xdr:sp macro="" textlink="">
      <xdr:nvSpPr>
        <xdr:cNvPr id="429" name="将来負担の状況平均値テキスト">
          <a:extLst>
            <a:ext uri="{FF2B5EF4-FFF2-40B4-BE49-F238E27FC236}">
              <a16:creationId xmlns:a16="http://schemas.microsoft.com/office/drawing/2014/main" id="{00000000-0008-0000-0300-0000AD010000}"/>
            </a:ext>
          </a:extLst>
        </xdr:cNvPr>
        <xdr:cNvSpPr txBox="1"/>
      </xdr:nvSpPr>
      <xdr:spPr>
        <a:xfrm>
          <a:off x="17106900" y="342203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20</xdr:row>
      <xdr:rowOff>20955</xdr:rowOff>
    </xdr:from>
    <xdr:to>
      <xdr:col>81</xdr:col>
      <xdr:colOff>95250</xdr:colOff>
      <xdr:row>20</xdr:row>
      <xdr:rowOff>122555</xdr:rowOff>
    </xdr:to>
    <xdr:sp macro="" textlink="">
      <xdr:nvSpPr>
        <xdr:cNvPr id="430" name="フローチャート: 判断 429">
          <a:extLst>
            <a:ext uri="{FF2B5EF4-FFF2-40B4-BE49-F238E27FC236}">
              <a16:creationId xmlns:a16="http://schemas.microsoft.com/office/drawing/2014/main" id="{00000000-0008-0000-0300-0000AE010000}"/>
            </a:ext>
          </a:extLst>
        </xdr:cNvPr>
        <xdr:cNvSpPr/>
      </xdr:nvSpPr>
      <xdr:spPr>
        <a:xfrm>
          <a:off x="16967200" y="3449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16</xdr:row>
      <xdr:rowOff>31931</xdr:rowOff>
    </xdr:from>
    <xdr:to>
      <xdr:col>77</xdr:col>
      <xdr:colOff>44450</xdr:colOff>
      <xdr:row>17</xdr:row>
      <xdr:rowOff>34562</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5290800" y="2775131"/>
          <a:ext cx="889000" cy="1740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20</xdr:row>
      <xdr:rowOff>101963</xdr:rowOff>
    </xdr:from>
    <xdr:to>
      <xdr:col>77</xdr:col>
      <xdr:colOff>95250</xdr:colOff>
      <xdr:row>21</xdr:row>
      <xdr:rowOff>32113</xdr:rowOff>
    </xdr:to>
    <xdr:sp macro="" textlink="">
      <xdr:nvSpPr>
        <xdr:cNvPr id="432" name="フローチャート: 判断 431">
          <a:extLst>
            <a:ext uri="{FF2B5EF4-FFF2-40B4-BE49-F238E27FC236}">
              <a16:creationId xmlns:a16="http://schemas.microsoft.com/office/drawing/2014/main" id="{00000000-0008-0000-0300-0000B0010000}"/>
            </a:ext>
          </a:extLst>
        </xdr:cNvPr>
        <xdr:cNvSpPr/>
      </xdr:nvSpPr>
      <xdr:spPr>
        <a:xfrm>
          <a:off x="16129000" y="35309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21</xdr:row>
      <xdr:rowOff>16890</xdr:rowOff>
    </xdr:from>
    <xdr:ext cx="736600" cy="259045"/>
    <xdr:sp macro="" textlink="">
      <xdr:nvSpPr>
        <xdr:cNvPr id="433" name="テキスト ボックス 432">
          <a:extLst>
            <a:ext uri="{FF2B5EF4-FFF2-40B4-BE49-F238E27FC236}">
              <a16:creationId xmlns:a16="http://schemas.microsoft.com/office/drawing/2014/main" id="{00000000-0008-0000-0300-0000B1010000}"/>
            </a:ext>
          </a:extLst>
        </xdr:cNvPr>
        <xdr:cNvSpPr txBox="1"/>
      </xdr:nvSpPr>
      <xdr:spPr>
        <a:xfrm>
          <a:off x="15798800" y="361734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15</xdr:row>
      <xdr:rowOff>74113</xdr:rowOff>
    </xdr:from>
    <xdr:to>
      <xdr:col>72</xdr:col>
      <xdr:colOff>203200</xdr:colOff>
      <xdr:row>16</xdr:row>
      <xdr:rowOff>31931</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a:off x="14401800" y="2645863"/>
          <a:ext cx="889000" cy="1292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19</xdr:row>
      <xdr:rowOff>104503</xdr:rowOff>
    </xdr:from>
    <xdr:to>
      <xdr:col>73</xdr:col>
      <xdr:colOff>44450</xdr:colOff>
      <xdr:row>20</xdr:row>
      <xdr:rowOff>34653</xdr:rowOff>
    </xdr:to>
    <xdr:sp macro="" textlink="">
      <xdr:nvSpPr>
        <xdr:cNvPr id="435" name="フローチャート: 判断 434">
          <a:extLst>
            <a:ext uri="{FF2B5EF4-FFF2-40B4-BE49-F238E27FC236}">
              <a16:creationId xmlns:a16="http://schemas.microsoft.com/office/drawing/2014/main" id="{00000000-0008-0000-0300-0000B3010000}"/>
            </a:ext>
          </a:extLst>
        </xdr:cNvPr>
        <xdr:cNvSpPr/>
      </xdr:nvSpPr>
      <xdr:spPr>
        <a:xfrm>
          <a:off x="15240000" y="33620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20</xdr:row>
      <xdr:rowOff>19430</xdr:rowOff>
    </xdr:from>
    <xdr:ext cx="762000" cy="259045"/>
    <xdr:sp macro="" textlink="">
      <xdr:nvSpPr>
        <xdr:cNvPr id="436" name="テキスト ボックス 435">
          <a:extLst>
            <a:ext uri="{FF2B5EF4-FFF2-40B4-BE49-F238E27FC236}">
              <a16:creationId xmlns:a16="http://schemas.microsoft.com/office/drawing/2014/main" id="{00000000-0008-0000-0300-0000B4010000}"/>
            </a:ext>
          </a:extLst>
        </xdr:cNvPr>
        <xdr:cNvSpPr txBox="1"/>
      </xdr:nvSpPr>
      <xdr:spPr>
        <a:xfrm>
          <a:off x="14909800" y="344843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14</xdr:row>
      <xdr:rowOff>128361</xdr:rowOff>
    </xdr:from>
    <xdr:to>
      <xdr:col>68</xdr:col>
      <xdr:colOff>152400</xdr:colOff>
      <xdr:row>15</xdr:row>
      <xdr:rowOff>74113</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a:off x="13512800" y="2528661"/>
          <a:ext cx="889000" cy="1172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19</xdr:row>
      <xdr:rowOff>23495</xdr:rowOff>
    </xdr:from>
    <xdr:to>
      <xdr:col>68</xdr:col>
      <xdr:colOff>203200</xdr:colOff>
      <xdr:row>19</xdr:row>
      <xdr:rowOff>125095</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4351000" y="32810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19</xdr:row>
      <xdr:rowOff>109872</xdr:rowOff>
    </xdr:from>
    <xdr:ext cx="7620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4020800" y="33674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72571</xdr:rowOff>
    </xdr:from>
    <xdr:to>
      <xdr:col>64</xdr:col>
      <xdr:colOff>152400</xdr:colOff>
      <xdr:row>19</xdr:row>
      <xdr:rowOff>2722</xdr:rowOff>
    </xdr:to>
    <xdr:sp macro="" textlink="">
      <xdr:nvSpPr>
        <xdr:cNvPr id="440" name="フローチャート: 判断 439">
          <a:extLst>
            <a:ext uri="{FF2B5EF4-FFF2-40B4-BE49-F238E27FC236}">
              <a16:creationId xmlns:a16="http://schemas.microsoft.com/office/drawing/2014/main" id="{00000000-0008-0000-0300-0000B8010000}"/>
            </a:ext>
          </a:extLst>
        </xdr:cNvPr>
        <xdr:cNvSpPr/>
      </xdr:nvSpPr>
      <xdr:spPr>
        <a:xfrm>
          <a:off x="13462000" y="3158671"/>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158949</xdr:rowOff>
    </xdr:from>
    <xdr:ext cx="7620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3131800" y="3245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3" name="テキスト ボックス 442">
          <a:extLst>
            <a:ext uri="{FF2B5EF4-FFF2-40B4-BE49-F238E27FC236}">
              <a16:creationId xmlns:a16="http://schemas.microsoft.com/office/drawing/2014/main" id="{00000000-0008-0000-0300-0000BB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46" name="テキスト ボックス 445">
          <a:extLst>
            <a:ext uri="{FF2B5EF4-FFF2-40B4-BE49-F238E27FC236}">
              <a16:creationId xmlns:a16="http://schemas.microsoft.com/office/drawing/2014/main" id="{00000000-0008-0000-0300-0000BE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16</xdr:row>
      <xdr:rowOff>115570</xdr:rowOff>
    </xdr:from>
    <xdr:to>
      <xdr:col>81</xdr:col>
      <xdr:colOff>95250</xdr:colOff>
      <xdr:row>17</xdr:row>
      <xdr:rowOff>45720</xdr:rowOff>
    </xdr:to>
    <xdr:sp macro="" textlink="">
      <xdr:nvSpPr>
        <xdr:cNvPr id="447" name="楕円 446">
          <a:extLst>
            <a:ext uri="{FF2B5EF4-FFF2-40B4-BE49-F238E27FC236}">
              <a16:creationId xmlns:a16="http://schemas.microsoft.com/office/drawing/2014/main" id="{00000000-0008-0000-0300-0000BF010000}"/>
            </a:ext>
          </a:extLst>
        </xdr:cNvPr>
        <xdr:cNvSpPr/>
      </xdr:nvSpPr>
      <xdr:spPr>
        <a:xfrm>
          <a:off x="16967200" y="2858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16</xdr:row>
      <xdr:rowOff>36847</xdr:rowOff>
    </xdr:from>
    <xdr:ext cx="762000" cy="259045"/>
    <xdr:sp macro="" textlink="">
      <xdr:nvSpPr>
        <xdr:cNvPr id="448" name="将来負担の状況該当値テキスト">
          <a:extLst>
            <a:ext uri="{FF2B5EF4-FFF2-40B4-BE49-F238E27FC236}">
              <a16:creationId xmlns:a16="http://schemas.microsoft.com/office/drawing/2014/main" id="{00000000-0008-0000-0300-0000C0010000}"/>
            </a:ext>
          </a:extLst>
        </xdr:cNvPr>
        <xdr:cNvSpPr txBox="1"/>
      </xdr:nvSpPr>
      <xdr:spPr>
        <a:xfrm>
          <a:off x="17106900" y="278004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16</xdr:row>
      <xdr:rowOff>155212</xdr:rowOff>
    </xdr:from>
    <xdr:to>
      <xdr:col>77</xdr:col>
      <xdr:colOff>95250</xdr:colOff>
      <xdr:row>17</xdr:row>
      <xdr:rowOff>85362</xdr:rowOff>
    </xdr:to>
    <xdr:sp macro="" textlink="">
      <xdr:nvSpPr>
        <xdr:cNvPr id="449" name="楕円 448">
          <a:extLst>
            <a:ext uri="{FF2B5EF4-FFF2-40B4-BE49-F238E27FC236}">
              <a16:creationId xmlns:a16="http://schemas.microsoft.com/office/drawing/2014/main" id="{00000000-0008-0000-0300-0000C1010000}"/>
            </a:ext>
          </a:extLst>
        </xdr:cNvPr>
        <xdr:cNvSpPr/>
      </xdr:nvSpPr>
      <xdr:spPr>
        <a:xfrm>
          <a:off x="16129000" y="28984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15</xdr:row>
      <xdr:rowOff>95539</xdr:rowOff>
    </xdr:from>
    <xdr:ext cx="7366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798800" y="266728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15</xdr:row>
      <xdr:rowOff>152581</xdr:rowOff>
    </xdr:from>
    <xdr:to>
      <xdr:col>73</xdr:col>
      <xdr:colOff>44450</xdr:colOff>
      <xdr:row>16</xdr:row>
      <xdr:rowOff>82731</xdr:rowOff>
    </xdr:to>
    <xdr:sp macro="" textlink="">
      <xdr:nvSpPr>
        <xdr:cNvPr id="451" name="楕円 450">
          <a:extLst>
            <a:ext uri="{FF2B5EF4-FFF2-40B4-BE49-F238E27FC236}">
              <a16:creationId xmlns:a16="http://schemas.microsoft.com/office/drawing/2014/main" id="{00000000-0008-0000-0300-0000C3010000}"/>
            </a:ext>
          </a:extLst>
        </xdr:cNvPr>
        <xdr:cNvSpPr/>
      </xdr:nvSpPr>
      <xdr:spPr>
        <a:xfrm>
          <a:off x="15240000" y="27243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14</xdr:row>
      <xdr:rowOff>92908</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4909800" y="24932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15</xdr:row>
      <xdr:rowOff>23313</xdr:rowOff>
    </xdr:from>
    <xdr:to>
      <xdr:col>68</xdr:col>
      <xdr:colOff>203200</xdr:colOff>
      <xdr:row>15</xdr:row>
      <xdr:rowOff>124913</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4351000" y="25950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13</xdr:row>
      <xdr:rowOff>135090</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4020800" y="23639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14</xdr:row>
      <xdr:rowOff>77561</xdr:rowOff>
    </xdr:from>
    <xdr:to>
      <xdr:col>64</xdr:col>
      <xdr:colOff>152400</xdr:colOff>
      <xdr:row>15</xdr:row>
      <xdr:rowOff>7711</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3462000" y="2477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13</xdr:row>
      <xdr:rowOff>17888</xdr:rowOff>
    </xdr:from>
    <xdr:ext cx="7620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3131800" y="224673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鳥取県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556,959
552,046
3,507.14
389,022,024
374,788,937
10,116,286
213,986,218
631,423,511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10.3
134.6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・「わたり」の廃止や諸手当の見直しなど県独自に給与制度自体の適正化を行い、あわせて民間の水準を考慮した給与改定を行ってきているが、退職者数の増に伴う退職手当の増により、平成</a:t>
          </a:r>
          <a:r>
            <a:rPr kumimoji="1" lang="en-US" altLang="ja-JP" sz="1200">
              <a:latin typeface="ＭＳ Ｐゴシック" panose="020B0600070205080204" pitchFamily="50" charset="-128"/>
              <a:ea typeface="ＭＳ Ｐゴシック" panose="020B0600070205080204" pitchFamily="50" charset="-128"/>
            </a:rPr>
            <a:t>29</a:t>
          </a:r>
          <a:r>
            <a:rPr kumimoji="1" lang="ja-JP" altLang="en-US" sz="1200">
              <a:latin typeface="ＭＳ Ｐゴシック" panose="020B0600070205080204" pitchFamily="50" charset="-128"/>
              <a:ea typeface="ＭＳ Ｐゴシック" panose="020B0600070205080204" pitchFamily="50" charset="-128"/>
            </a:rPr>
            <a:t>年度以降、人件費に係る経常収支比率は上昇傾向である。</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・平成</a:t>
          </a:r>
          <a:r>
            <a:rPr kumimoji="1" lang="en-US" altLang="ja-JP" sz="1200">
              <a:latin typeface="ＭＳ Ｐゴシック" panose="020B0600070205080204" pitchFamily="50" charset="-128"/>
              <a:ea typeface="ＭＳ Ｐゴシック" panose="020B0600070205080204" pitchFamily="50" charset="-128"/>
            </a:rPr>
            <a:t>19</a:t>
          </a:r>
          <a:r>
            <a:rPr kumimoji="1" lang="ja-JP" altLang="en-US" sz="1200">
              <a:latin typeface="ＭＳ Ｐゴシック" panose="020B0600070205080204" pitchFamily="50" charset="-128"/>
              <a:ea typeface="ＭＳ Ｐゴシック" panose="020B0600070205080204" pitchFamily="50" charset="-128"/>
            </a:rPr>
            <a:t>年度当初から令和元年度当初にかけて</a:t>
          </a:r>
          <a:r>
            <a:rPr kumimoji="1" lang="en-US" altLang="ja-JP" sz="1200">
              <a:latin typeface="ＭＳ Ｐゴシック" panose="020B0600070205080204" pitchFamily="50" charset="-128"/>
              <a:ea typeface="ＭＳ Ｐゴシック" panose="020B0600070205080204" pitchFamily="50" charset="-128"/>
            </a:rPr>
            <a:t>670</a:t>
          </a:r>
          <a:r>
            <a:rPr kumimoji="1" lang="ja-JP" altLang="en-US" sz="1200">
              <a:latin typeface="ＭＳ Ｐゴシック" panose="020B0600070205080204" pitchFamily="50" charset="-128"/>
              <a:ea typeface="ＭＳ Ｐゴシック" panose="020B0600070205080204" pitchFamily="50" charset="-128"/>
            </a:rPr>
            <a:t>人の定数削減を行うなどの内部努力や給与制度の見直しにより人件費の削減に努めている。</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・今後も、引き続きトータルでの適正化に努めていく。</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37</xdr:row>
      <xdr:rowOff>69850</xdr:rowOff>
    </xdr:from>
    <xdr:to>
      <xdr:col>24</xdr:col>
      <xdr:colOff>25400</xdr:colOff>
      <xdr:row>39</xdr:row>
      <xdr:rowOff>92710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6413500"/>
          <a:ext cx="0" cy="3657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64787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6751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39</xdr:row>
      <xdr:rowOff>92710</xdr:rowOff>
    </xdr:from>
    <xdr:to>
      <xdr:col>24</xdr:col>
      <xdr:colOff>114300</xdr:colOff>
      <xdr:row>39</xdr:row>
      <xdr:rowOff>92710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67792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156227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6156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37</xdr:row>
      <xdr:rowOff>69850</xdr:rowOff>
    </xdr:from>
    <xdr:to>
      <xdr:col>24</xdr:col>
      <xdr:colOff>114300</xdr:colOff>
      <xdr:row>37</xdr:row>
      <xdr:rowOff>69850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6413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37</xdr:row>
      <xdr:rowOff>69850</xdr:rowOff>
    </xdr:from>
    <xdr:to>
      <xdr:col>24</xdr:col>
      <xdr:colOff>25400</xdr:colOff>
      <xdr:row>37</xdr:row>
      <xdr:rowOff>115570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641350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2557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51765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38</xdr:row>
      <xdr:rowOff>30480</xdr:rowOff>
    </xdr:from>
    <xdr:to>
      <xdr:col>24</xdr:col>
      <xdr:colOff>76200</xdr:colOff>
      <xdr:row>38</xdr:row>
      <xdr:rowOff>132080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5455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35</xdr:row>
      <xdr:rowOff>46990</xdr:rowOff>
    </xdr:from>
    <xdr:to>
      <xdr:col>19</xdr:col>
      <xdr:colOff>187325</xdr:colOff>
      <xdr:row>37</xdr:row>
      <xdr:rowOff>115570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3098800" y="6047740"/>
          <a:ext cx="889000" cy="4114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38</xdr:row>
      <xdr:rowOff>76200</xdr:rowOff>
    </xdr:from>
    <xdr:to>
      <xdr:col>20</xdr:col>
      <xdr:colOff>38100</xdr:colOff>
      <xdr:row>39</xdr:row>
      <xdr:rowOff>6350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591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38</xdr:row>
      <xdr:rowOff>162577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677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33</xdr:row>
      <xdr:rowOff>115570</xdr:rowOff>
    </xdr:from>
    <xdr:to>
      <xdr:col>15</xdr:col>
      <xdr:colOff>98425</xdr:colOff>
      <xdr:row>35</xdr:row>
      <xdr:rowOff>46990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5773420"/>
          <a:ext cx="889000" cy="274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37</xdr:row>
      <xdr:rowOff>64770</xdr:rowOff>
    </xdr:from>
    <xdr:to>
      <xdr:col>15</xdr:col>
      <xdr:colOff>149225</xdr:colOff>
      <xdr:row>37</xdr:row>
      <xdr:rowOff>166370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408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151147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494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33</xdr:row>
      <xdr:rowOff>115570</xdr:rowOff>
    </xdr:from>
    <xdr:to>
      <xdr:col>11</xdr:col>
      <xdr:colOff>9525</xdr:colOff>
      <xdr:row>35</xdr:row>
      <xdr:rowOff>46990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flipV="1">
          <a:off x="1320800" y="5773420"/>
          <a:ext cx="889000" cy="274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144780</xdr:rowOff>
    </xdr:from>
    <xdr:to>
      <xdr:col>11</xdr:col>
      <xdr:colOff>60325</xdr:colOff>
      <xdr:row>37</xdr:row>
      <xdr:rowOff>74930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316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37</xdr:row>
      <xdr:rowOff>59707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6403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36</xdr:row>
      <xdr:rowOff>7620</xdr:rowOff>
    </xdr:from>
    <xdr:to>
      <xdr:col>6</xdr:col>
      <xdr:colOff>171450</xdr:colOff>
      <xdr:row>36</xdr:row>
      <xdr:rowOff>109220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179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36</xdr:row>
      <xdr:rowOff>93997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266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37</xdr:row>
      <xdr:rowOff>19050</xdr:rowOff>
    </xdr:from>
    <xdr:to>
      <xdr:col>24</xdr:col>
      <xdr:colOff>76200</xdr:colOff>
      <xdr:row>37</xdr:row>
      <xdr:rowOff>120650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636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99077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37</xdr:row>
      <xdr:rowOff>64770</xdr:rowOff>
    </xdr:from>
    <xdr:to>
      <xdr:col>20</xdr:col>
      <xdr:colOff>38100</xdr:colOff>
      <xdr:row>37</xdr:row>
      <xdr:rowOff>166370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408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36</xdr:row>
      <xdr:rowOff>5097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61772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34</xdr:row>
      <xdr:rowOff>167640</xdr:rowOff>
    </xdr:from>
    <xdr:to>
      <xdr:col>15</xdr:col>
      <xdr:colOff>149225</xdr:colOff>
      <xdr:row>35</xdr:row>
      <xdr:rowOff>97790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5996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33</xdr:row>
      <xdr:rowOff>107967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5765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33</xdr:row>
      <xdr:rowOff>64770</xdr:rowOff>
    </xdr:from>
    <xdr:to>
      <xdr:col>11</xdr:col>
      <xdr:colOff>60325</xdr:colOff>
      <xdr:row>33</xdr:row>
      <xdr:rowOff>166370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5722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32</xdr:row>
      <xdr:rowOff>5097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5491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34</xdr:row>
      <xdr:rowOff>167640</xdr:rowOff>
    </xdr:from>
    <xdr:to>
      <xdr:col>6</xdr:col>
      <xdr:colOff>171450</xdr:colOff>
      <xdr:row>35</xdr:row>
      <xdr:rowOff>97790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5996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33</xdr:row>
      <xdr:rowOff>107967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5765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・物件費に係る経常収支比率は、グループ内平均と比較して高くなっており、今後も経費の節減合理化等を図っていく。</a:t>
          </a:r>
          <a:endParaRPr kumimoji="1" lang="en-US" altLang="ja-JP" sz="12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69850</xdr:rowOff>
    </xdr:from>
    <xdr:to>
      <xdr:col>85</xdr:col>
      <xdr:colOff>66675</xdr:colOff>
      <xdr:row>21</xdr:row>
      <xdr:rowOff>69850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670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20</xdr:row>
      <xdr:rowOff>99077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18</xdr:row>
      <xdr:rowOff>127000</xdr:rowOff>
    </xdr:from>
    <xdr:to>
      <xdr:col>85</xdr:col>
      <xdr:colOff>66675</xdr:colOff>
      <xdr:row>18</xdr:row>
      <xdr:rowOff>127000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213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17</xdr:row>
      <xdr:rowOff>156227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07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16</xdr:row>
      <xdr:rowOff>12700</xdr:rowOff>
    </xdr:from>
    <xdr:to>
      <xdr:col>85</xdr:col>
      <xdr:colOff>66675</xdr:colOff>
      <xdr:row>16</xdr:row>
      <xdr:rowOff>12700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755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15</xdr:row>
      <xdr:rowOff>41927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61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13</xdr:row>
      <xdr:rowOff>69850</xdr:rowOff>
    </xdr:from>
    <xdr:to>
      <xdr:col>85</xdr:col>
      <xdr:colOff>66675</xdr:colOff>
      <xdr:row>13</xdr:row>
      <xdr:rowOff>69850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298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99077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15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4" name="物件費グラフ枠">
          <a:extLst>
            <a:ext uri="{FF2B5EF4-FFF2-40B4-BE49-F238E27FC236}">
              <a16:creationId xmlns:a16="http://schemas.microsoft.com/office/drawing/2014/main" id="{00000000-0008-0000-0400-000072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24130</xdr:rowOff>
    </xdr:from>
    <xdr:to>
      <xdr:col>82</xdr:col>
      <xdr:colOff>107950</xdr:colOff>
      <xdr:row>16</xdr:row>
      <xdr:rowOff>149860</xdr:rowOff>
    </xdr:to>
    <xdr:cxnSp macro="">
      <xdr:nvCxnSpPr>
        <xdr:cNvPr id="115" name="直線コネクタ 114">
          <a:extLst>
            <a:ext uri="{FF2B5EF4-FFF2-40B4-BE49-F238E27FC236}">
              <a16:creationId xmlns:a16="http://schemas.microsoft.com/office/drawing/2014/main" id="{00000000-0008-0000-0400-000073000000}"/>
            </a:ext>
          </a:extLst>
        </xdr:cNvPr>
        <xdr:cNvCxnSpPr/>
      </xdr:nvCxnSpPr>
      <xdr:spPr>
        <a:xfrm flipV="1">
          <a:off x="16510000" y="2252980"/>
          <a:ext cx="0" cy="6400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16</xdr:row>
      <xdr:rowOff>121937</xdr:rowOff>
    </xdr:from>
    <xdr:ext cx="762000" cy="259045"/>
    <xdr:sp macro="" textlink="">
      <xdr:nvSpPr>
        <xdr:cNvPr id="116" name="物件費最小値テキスト">
          <a:extLst>
            <a:ext uri="{FF2B5EF4-FFF2-40B4-BE49-F238E27FC236}">
              <a16:creationId xmlns:a16="http://schemas.microsoft.com/office/drawing/2014/main" id="{00000000-0008-0000-0400-000074000000}"/>
            </a:ext>
          </a:extLst>
        </xdr:cNvPr>
        <xdr:cNvSpPr txBox="1"/>
      </xdr:nvSpPr>
      <xdr:spPr>
        <a:xfrm>
          <a:off x="16598900" y="2865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16</xdr:row>
      <xdr:rowOff>149860</xdr:rowOff>
    </xdr:from>
    <xdr:to>
      <xdr:col>82</xdr:col>
      <xdr:colOff>196850</xdr:colOff>
      <xdr:row>16</xdr:row>
      <xdr:rowOff>149860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a:off x="16421100" y="28930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110507</xdr:rowOff>
    </xdr:from>
    <xdr:ext cx="762000" cy="259045"/>
    <xdr:sp macro="" textlink="">
      <xdr:nvSpPr>
        <xdr:cNvPr id="118" name="物件費最大値テキスト">
          <a:extLst>
            <a:ext uri="{FF2B5EF4-FFF2-40B4-BE49-F238E27FC236}">
              <a16:creationId xmlns:a16="http://schemas.microsoft.com/office/drawing/2014/main" id="{00000000-0008-0000-0400-000076000000}"/>
            </a:ext>
          </a:extLst>
        </xdr:cNvPr>
        <xdr:cNvSpPr txBox="1"/>
      </xdr:nvSpPr>
      <xdr:spPr>
        <a:xfrm>
          <a:off x="16598900" y="1996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24130</xdr:rowOff>
    </xdr:from>
    <xdr:to>
      <xdr:col>82</xdr:col>
      <xdr:colOff>196850</xdr:colOff>
      <xdr:row>13</xdr:row>
      <xdr:rowOff>24130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2252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16</xdr:row>
      <xdr:rowOff>149860</xdr:rowOff>
    </xdr:from>
    <xdr:to>
      <xdr:col>82</xdr:col>
      <xdr:colOff>107950</xdr:colOff>
      <xdr:row>17</xdr:row>
      <xdr:rowOff>161290</xdr:rowOff>
    </xdr:to>
    <xdr:cxnSp macro="">
      <xdr:nvCxnSpPr>
        <xdr:cNvPr id="120" name="直線コネクタ 119">
          <a:extLst>
            <a:ext uri="{FF2B5EF4-FFF2-40B4-BE49-F238E27FC236}">
              <a16:creationId xmlns:a16="http://schemas.microsoft.com/office/drawing/2014/main" id="{00000000-0008-0000-0400-000078000000}"/>
            </a:ext>
          </a:extLst>
        </xdr:cNvPr>
        <xdr:cNvCxnSpPr/>
      </xdr:nvCxnSpPr>
      <xdr:spPr>
        <a:xfrm flipV="1">
          <a:off x="15671800" y="2893060"/>
          <a:ext cx="8382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14</xdr:row>
      <xdr:rowOff>12717</xdr:rowOff>
    </xdr:from>
    <xdr:ext cx="762000" cy="259045"/>
    <xdr:sp macro="" textlink="">
      <xdr:nvSpPr>
        <xdr:cNvPr id="121" name="物件費平均値テキスト">
          <a:extLst>
            <a:ext uri="{FF2B5EF4-FFF2-40B4-BE49-F238E27FC236}">
              <a16:creationId xmlns:a16="http://schemas.microsoft.com/office/drawing/2014/main" id="{00000000-0008-0000-0400-000079000000}"/>
            </a:ext>
          </a:extLst>
        </xdr:cNvPr>
        <xdr:cNvSpPr txBox="1"/>
      </xdr:nvSpPr>
      <xdr:spPr>
        <a:xfrm>
          <a:off x="16598900" y="24130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14</xdr:row>
      <xdr:rowOff>167640</xdr:rowOff>
    </xdr:from>
    <xdr:to>
      <xdr:col>82</xdr:col>
      <xdr:colOff>158750</xdr:colOff>
      <xdr:row>15</xdr:row>
      <xdr:rowOff>97790</xdr:rowOff>
    </xdr:to>
    <xdr:sp macro="" textlink="">
      <xdr:nvSpPr>
        <xdr:cNvPr id="122" name="フローチャート: 判断 121">
          <a:extLst>
            <a:ext uri="{FF2B5EF4-FFF2-40B4-BE49-F238E27FC236}">
              <a16:creationId xmlns:a16="http://schemas.microsoft.com/office/drawing/2014/main" id="{00000000-0008-0000-0400-00007A000000}"/>
            </a:ext>
          </a:extLst>
        </xdr:cNvPr>
        <xdr:cNvSpPr/>
      </xdr:nvSpPr>
      <xdr:spPr>
        <a:xfrm>
          <a:off x="16459200" y="2567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17</xdr:row>
      <xdr:rowOff>24130</xdr:rowOff>
    </xdr:from>
    <xdr:to>
      <xdr:col>78</xdr:col>
      <xdr:colOff>69850</xdr:colOff>
      <xdr:row>17</xdr:row>
      <xdr:rowOff>161290</xdr:rowOff>
    </xdr:to>
    <xdr:cxnSp macro="">
      <xdr:nvCxnSpPr>
        <xdr:cNvPr id="123" name="直線コネクタ 122">
          <a:extLst>
            <a:ext uri="{FF2B5EF4-FFF2-40B4-BE49-F238E27FC236}">
              <a16:creationId xmlns:a16="http://schemas.microsoft.com/office/drawing/2014/main" id="{00000000-0008-0000-0400-00007B000000}"/>
            </a:ext>
          </a:extLst>
        </xdr:cNvPr>
        <xdr:cNvCxnSpPr/>
      </xdr:nvCxnSpPr>
      <xdr:spPr>
        <a:xfrm>
          <a:off x="14782800" y="2938780"/>
          <a:ext cx="8890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15</xdr:row>
      <xdr:rowOff>133350</xdr:rowOff>
    </xdr:from>
    <xdr:to>
      <xdr:col>78</xdr:col>
      <xdr:colOff>120650</xdr:colOff>
      <xdr:row>16</xdr:row>
      <xdr:rowOff>63500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5621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14</xdr:row>
      <xdr:rowOff>73677</xdr:rowOff>
    </xdr:from>
    <xdr:ext cx="736600" cy="259045"/>
    <xdr:sp macro="" textlink="">
      <xdr:nvSpPr>
        <xdr:cNvPr id="125" name="テキスト ボックス 124">
          <a:extLst>
            <a:ext uri="{FF2B5EF4-FFF2-40B4-BE49-F238E27FC236}">
              <a16:creationId xmlns:a16="http://schemas.microsoft.com/office/drawing/2014/main" id="{00000000-0008-0000-0400-00007D000000}"/>
            </a:ext>
          </a:extLst>
        </xdr:cNvPr>
        <xdr:cNvSpPr txBox="1"/>
      </xdr:nvSpPr>
      <xdr:spPr>
        <a:xfrm>
          <a:off x="15290800" y="2473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17</xdr:row>
      <xdr:rowOff>24130</xdr:rowOff>
    </xdr:from>
    <xdr:to>
      <xdr:col>73</xdr:col>
      <xdr:colOff>180975</xdr:colOff>
      <xdr:row>18</xdr:row>
      <xdr:rowOff>35560</xdr:rowOff>
    </xdr:to>
    <xdr:cxnSp macro="">
      <xdr:nvCxnSpPr>
        <xdr:cNvPr id="126" name="直線コネクタ 125">
          <a:extLst>
            <a:ext uri="{FF2B5EF4-FFF2-40B4-BE49-F238E27FC236}">
              <a16:creationId xmlns:a16="http://schemas.microsoft.com/office/drawing/2014/main" id="{00000000-0008-0000-0400-00007E000000}"/>
            </a:ext>
          </a:extLst>
        </xdr:cNvPr>
        <xdr:cNvCxnSpPr/>
      </xdr:nvCxnSpPr>
      <xdr:spPr>
        <a:xfrm flipV="1">
          <a:off x="13893800" y="2938780"/>
          <a:ext cx="8890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15</xdr:row>
      <xdr:rowOff>41910</xdr:rowOff>
    </xdr:from>
    <xdr:to>
      <xdr:col>74</xdr:col>
      <xdr:colOff>31750</xdr:colOff>
      <xdr:row>15</xdr:row>
      <xdr:rowOff>143510</xdr:rowOff>
    </xdr:to>
    <xdr:sp macro="" textlink="">
      <xdr:nvSpPr>
        <xdr:cNvPr id="127" name="フローチャート: 判断 126">
          <a:extLst>
            <a:ext uri="{FF2B5EF4-FFF2-40B4-BE49-F238E27FC236}">
              <a16:creationId xmlns:a16="http://schemas.microsoft.com/office/drawing/2014/main" id="{00000000-0008-0000-0400-00007F000000}"/>
            </a:ext>
          </a:extLst>
        </xdr:cNvPr>
        <xdr:cNvSpPr/>
      </xdr:nvSpPr>
      <xdr:spPr>
        <a:xfrm>
          <a:off x="14732000" y="26136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13</xdr:row>
      <xdr:rowOff>153687</xdr:rowOff>
    </xdr:from>
    <xdr:ext cx="762000" cy="259045"/>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14401800" y="23825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18</xdr:row>
      <xdr:rowOff>35560</xdr:rowOff>
    </xdr:from>
    <xdr:to>
      <xdr:col>69</xdr:col>
      <xdr:colOff>92075</xdr:colOff>
      <xdr:row>20</xdr:row>
      <xdr:rowOff>12700</xdr:rowOff>
    </xdr:to>
    <xdr:cxnSp macro="">
      <xdr:nvCxnSpPr>
        <xdr:cNvPr id="129" name="直線コネクタ 128">
          <a:extLst>
            <a:ext uri="{FF2B5EF4-FFF2-40B4-BE49-F238E27FC236}">
              <a16:creationId xmlns:a16="http://schemas.microsoft.com/office/drawing/2014/main" id="{00000000-0008-0000-0400-000081000000}"/>
            </a:ext>
          </a:extLst>
        </xdr:cNvPr>
        <xdr:cNvCxnSpPr/>
      </xdr:nvCxnSpPr>
      <xdr:spPr>
        <a:xfrm flipV="1">
          <a:off x="13004800" y="3121660"/>
          <a:ext cx="889000" cy="320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15</xdr:row>
      <xdr:rowOff>87630</xdr:rowOff>
    </xdr:from>
    <xdr:to>
      <xdr:col>69</xdr:col>
      <xdr:colOff>142875</xdr:colOff>
      <xdr:row>16</xdr:row>
      <xdr:rowOff>17780</xdr:rowOff>
    </xdr:to>
    <xdr:sp macro="" textlink="">
      <xdr:nvSpPr>
        <xdr:cNvPr id="130" name="フローチャート: 判断 129">
          <a:extLst>
            <a:ext uri="{FF2B5EF4-FFF2-40B4-BE49-F238E27FC236}">
              <a16:creationId xmlns:a16="http://schemas.microsoft.com/office/drawing/2014/main" id="{00000000-0008-0000-0400-000082000000}"/>
            </a:ext>
          </a:extLst>
        </xdr:cNvPr>
        <xdr:cNvSpPr/>
      </xdr:nvSpPr>
      <xdr:spPr>
        <a:xfrm>
          <a:off x="13843000" y="2659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27957</xdr:rowOff>
    </xdr:from>
    <xdr:ext cx="762000" cy="259045"/>
    <xdr:sp macro="" textlink="">
      <xdr:nvSpPr>
        <xdr:cNvPr id="131" name="テキスト ボックス 130">
          <a:extLst>
            <a:ext uri="{FF2B5EF4-FFF2-40B4-BE49-F238E27FC236}">
              <a16:creationId xmlns:a16="http://schemas.microsoft.com/office/drawing/2014/main" id="{00000000-0008-0000-0400-000083000000}"/>
            </a:ext>
          </a:extLst>
        </xdr:cNvPr>
        <xdr:cNvSpPr txBox="1"/>
      </xdr:nvSpPr>
      <xdr:spPr>
        <a:xfrm>
          <a:off x="13512800" y="2428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133350</xdr:rowOff>
    </xdr:from>
    <xdr:to>
      <xdr:col>65</xdr:col>
      <xdr:colOff>53975</xdr:colOff>
      <xdr:row>16</xdr:row>
      <xdr:rowOff>63500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2954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14</xdr:row>
      <xdr:rowOff>73677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2623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4" name="テキスト ボックス 133">
          <a:extLst>
            <a:ext uri="{FF2B5EF4-FFF2-40B4-BE49-F238E27FC236}">
              <a16:creationId xmlns:a16="http://schemas.microsoft.com/office/drawing/2014/main" id="{00000000-0008-0000-0400-000086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99060</xdr:rowOff>
    </xdr:from>
    <xdr:to>
      <xdr:col>82</xdr:col>
      <xdr:colOff>158750</xdr:colOff>
      <xdr:row>17</xdr:row>
      <xdr:rowOff>29210</xdr:rowOff>
    </xdr:to>
    <xdr:sp macro="" textlink="">
      <xdr:nvSpPr>
        <xdr:cNvPr id="139" name="楕円 138">
          <a:extLst>
            <a:ext uri="{FF2B5EF4-FFF2-40B4-BE49-F238E27FC236}">
              <a16:creationId xmlns:a16="http://schemas.microsoft.com/office/drawing/2014/main" id="{00000000-0008-0000-0400-00008B000000}"/>
            </a:ext>
          </a:extLst>
        </xdr:cNvPr>
        <xdr:cNvSpPr/>
      </xdr:nvSpPr>
      <xdr:spPr>
        <a:xfrm>
          <a:off x="16459200" y="2842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16</xdr:row>
      <xdr:rowOff>7637</xdr:rowOff>
    </xdr:from>
    <xdr:ext cx="762000" cy="259045"/>
    <xdr:sp macro="" textlink="">
      <xdr:nvSpPr>
        <xdr:cNvPr id="140" name="物件費該当値テキスト">
          <a:extLst>
            <a:ext uri="{FF2B5EF4-FFF2-40B4-BE49-F238E27FC236}">
              <a16:creationId xmlns:a16="http://schemas.microsoft.com/office/drawing/2014/main" id="{00000000-0008-0000-0400-00008C000000}"/>
            </a:ext>
          </a:extLst>
        </xdr:cNvPr>
        <xdr:cNvSpPr txBox="1"/>
      </xdr:nvSpPr>
      <xdr:spPr>
        <a:xfrm>
          <a:off x="16598900" y="2750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17</xdr:row>
      <xdr:rowOff>110490</xdr:rowOff>
    </xdr:from>
    <xdr:to>
      <xdr:col>78</xdr:col>
      <xdr:colOff>120650</xdr:colOff>
      <xdr:row>18</xdr:row>
      <xdr:rowOff>40640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5621000" y="30251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25417</xdr:rowOff>
    </xdr:from>
    <xdr:ext cx="736600" cy="259045"/>
    <xdr:sp macro="" textlink="">
      <xdr:nvSpPr>
        <xdr:cNvPr id="142" name="テキスト ボックス 141">
          <a:extLst>
            <a:ext uri="{FF2B5EF4-FFF2-40B4-BE49-F238E27FC236}">
              <a16:creationId xmlns:a16="http://schemas.microsoft.com/office/drawing/2014/main" id="{00000000-0008-0000-0400-00008E000000}"/>
            </a:ext>
          </a:extLst>
        </xdr:cNvPr>
        <xdr:cNvSpPr txBox="1"/>
      </xdr:nvSpPr>
      <xdr:spPr>
        <a:xfrm>
          <a:off x="15290800" y="31115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16</xdr:row>
      <xdr:rowOff>144780</xdr:rowOff>
    </xdr:from>
    <xdr:to>
      <xdr:col>74</xdr:col>
      <xdr:colOff>31750</xdr:colOff>
      <xdr:row>17</xdr:row>
      <xdr:rowOff>74930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4732000" y="2887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17</xdr:row>
      <xdr:rowOff>59707</xdr:rowOff>
    </xdr:from>
    <xdr:ext cx="7620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4401800" y="2974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17</xdr:row>
      <xdr:rowOff>156210</xdr:rowOff>
    </xdr:from>
    <xdr:to>
      <xdr:col>69</xdr:col>
      <xdr:colOff>142875</xdr:colOff>
      <xdr:row>18</xdr:row>
      <xdr:rowOff>86360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3843000" y="30708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71137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3512800" y="31572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19</xdr:row>
      <xdr:rowOff>133350</xdr:rowOff>
    </xdr:from>
    <xdr:to>
      <xdr:col>65</xdr:col>
      <xdr:colOff>53975</xdr:colOff>
      <xdr:row>20</xdr:row>
      <xdr:rowOff>63500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2954000" y="3390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20</xdr:row>
      <xdr:rowOff>48277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2623800" y="347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49" name="正方形/長方形 148">
          <a:extLst>
            <a:ext uri="{FF2B5EF4-FFF2-40B4-BE49-F238E27FC236}">
              <a16:creationId xmlns:a16="http://schemas.microsoft.com/office/drawing/2014/main" id="{00000000-0008-0000-0400-000095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0" name="正方形/長方形 149">
          <a:extLst>
            <a:ext uri="{FF2B5EF4-FFF2-40B4-BE49-F238E27FC236}">
              <a16:creationId xmlns:a16="http://schemas.microsoft.com/office/drawing/2014/main" id="{00000000-0008-0000-0400-000096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7" name="テキスト ボックス 156">
          <a:extLst>
            <a:ext uri="{FF2B5EF4-FFF2-40B4-BE49-F238E27FC236}">
              <a16:creationId xmlns:a16="http://schemas.microsoft.com/office/drawing/2014/main" id="{00000000-0008-0000-0400-00009D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・町村の福祉事務所設置が進み生活保護費が減少したため、平成</a:t>
          </a:r>
          <a:r>
            <a:rPr kumimoji="1" lang="en-US" altLang="ja-JP" sz="1200">
              <a:latin typeface="ＭＳ Ｐゴシック" panose="020B0600070205080204" pitchFamily="50" charset="-128"/>
              <a:ea typeface="ＭＳ Ｐゴシック" panose="020B0600070205080204" pitchFamily="50" charset="-128"/>
            </a:rPr>
            <a:t>23</a:t>
          </a:r>
          <a:r>
            <a:rPr kumimoji="1" lang="ja-JP" altLang="en-US" sz="1200">
              <a:latin typeface="ＭＳ Ｐゴシック" panose="020B0600070205080204" pitchFamily="50" charset="-128"/>
              <a:ea typeface="ＭＳ Ｐゴシック" panose="020B0600070205080204" pitchFamily="50" charset="-128"/>
            </a:rPr>
            <a:t>～</a:t>
          </a:r>
          <a:r>
            <a:rPr kumimoji="1" lang="en-US" altLang="ja-JP" sz="1200">
              <a:latin typeface="ＭＳ Ｐゴシック" panose="020B0600070205080204" pitchFamily="50" charset="-128"/>
              <a:ea typeface="ＭＳ Ｐゴシック" panose="020B0600070205080204" pitchFamily="50" charset="-128"/>
            </a:rPr>
            <a:t>25</a:t>
          </a:r>
          <a:r>
            <a:rPr kumimoji="1" lang="ja-JP" altLang="en-US" sz="1200">
              <a:latin typeface="ＭＳ Ｐゴシック" panose="020B0600070205080204" pitchFamily="50" charset="-128"/>
              <a:ea typeface="ＭＳ Ｐゴシック" panose="020B0600070205080204" pitchFamily="50" charset="-128"/>
            </a:rPr>
            <a:t>年度の経常収支比率は低下したが、平成</a:t>
          </a:r>
          <a:r>
            <a:rPr kumimoji="1" lang="en-US" altLang="ja-JP" sz="1200">
              <a:latin typeface="ＭＳ Ｐゴシック" panose="020B0600070205080204" pitchFamily="50" charset="-128"/>
              <a:ea typeface="ＭＳ Ｐゴシック" panose="020B0600070205080204" pitchFamily="50" charset="-128"/>
            </a:rPr>
            <a:t>25</a:t>
          </a:r>
          <a:r>
            <a:rPr kumimoji="1" lang="ja-JP" altLang="en-US" sz="1200">
              <a:latin typeface="ＭＳ Ｐゴシック" panose="020B0600070205080204" pitchFamily="50" charset="-128"/>
              <a:ea typeface="ＭＳ Ｐゴシック" panose="020B0600070205080204" pitchFamily="50" charset="-128"/>
            </a:rPr>
            <a:t>～</a:t>
          </a:r>
          <a:r>
            <a:rPr kumimoji="1" lang="en-US" altLang="ja-JP" sz="1200">
              <a:latin typeface="ＭＳ Ｐゴシック" panose="020B0600070205080204" pitchFamily="50" charset="-128"/>
              <a:ea typeface="ＭＳ Ｐゴシック" panose="020B0600070205080204" pitchFamily="50" charset="-128"/>
            </a:rPr>
            <a:t>27</a:t>
          </a:r>
          <a:r>
            <a:rPr kumimoji="1" lang="ja-JP" altLang="en-US" sz="1200">
              <a:latin typeface="ＭＳ Ｐゴシック" panose="020B0600070205080204" pitchFamily="50" charset="-128"/>
              <a:ea typeface="ＭＳ Ｐゴシック" panose="020B0600070205080204" pitchFamily="50" charset="-128"/>
            </a:rPr>
            <a:t>年度は一定水準で推移した。平成</a:t>
          </a:r>
          <a:r>
            <a:rPr kumimoji="1" lang="en-US" altLang="ja-JP" sz="1200">
              <a:latin typeface="ＭＳ Ｐゴシック" panose="020B0600070205080204" pitchFamily="50" charset="-128"/>
              <a:ea typeface="ＭＳ Ｐゴシック" panose="020B0600070205080204" pitchFamily="50" charset="-128"/>
            </a:rPr>
            <a:t>28</a:t>
          </a:r>
          <a:r>
            <a:rPr kumimoji="1" lang="ja-JP" altLang="en-US" sz="1200">
              <a:latin typeface="ＭＳ Ｐゴシック" panose="020B0600070205080204" pitchFamily="50" charset="-128"/>
              <a:ea typeface="ＭＳ Ｐゴシック" panose="020B0600070205080204" pitchFamily="50" charset="-128"/>
            </a:rPr>
            <a:t>年度は児童措置費の増などにより上昇し、平成</a:t>
          </a:r>
          <a:r>
            <a:rPr kumimoji="1" lang="en-US" altLang="ja-JP" sz="1200">
              <a:latin typeface="ＭＳ Ｐゴシック" panose="020B0600070205080204" pitchFamily="50" charset="-128"/>
              <a:ea typeface="ＭＳ Ｐゴシック" panose="020B0600070205080204" pitchFamily="50" charset="-128"/>
            </a:rPr>
            <a:t>29</a:t>
          </a:r>
          <a:r>
            <a:rPr kumimoji="1" lang="ja-JP" altLang="en-US" sz="1200">
              <a:latin typeface="ＭＳ Ｐゴシック" panose="020B0600070205080204" pitchFamily="50" charset="-128"/>
              <a:ea typeface="ＭＳ Ｐゴシック" panose="020B0600070205080204" pitchFamily="50" charset="-128"/>
            </a:rPr>
            <a:t>年度から令和２年度も同水準となったが、グループ内平均と比較すると、扶助費に係る経常収支比率は低くなっている。</a:t>
          </a:r>
        </a:p>
      </xdr:txBody>
    </xdr:sp>
    <xdr:clientData/>
  </xdr:twoCellAnchor>
  <xdr:oneCellAnchor>
    <xdr:from>
      <xdr:col>3</xdr:col>
      <xdr:colOff>123825</xdr:colOff>
      <xdr:row>49</xdr:row>
      <xdr:rowOff>107950</xdr:rowOff>
    </xdr:from>
    <xdr:ext cx="298543" cy="225703"/>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59" name="直線コネクタ 158">
          <a:extLst>
            <a:ext uri="{FF2B5EF4-FFF2-40B4-BE49-F238E27FC236}">
              <a16:creationId xmlns:a16="http://schemas.microsoft.com/office/drawing/2014/main" id="{00000000-0008-0000-0400-00009F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49</xdr:row>
      <xdr:rowOff>156227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64</xdr:row>
      <xdr:rowOff>12700</xdr:rowOff>
    </xdr:to>
    <xdr:sp macro="" textlink="">
      <xdr:nvSpPr>
        <xdr:cNvPr id="171" name="扶助費グラフ枠">
          <a:extLst>
            <a:ext uri="{FF2B5EF4-FFF2-40B4-BE49-F238E27FC236}">
              <a16:creationId xmlns:a16="http://schemas.microsoft.com/office/drawing/2014/main" id="{00000000-0008-0000-0400-0000AB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52</xdr:row>
      <xdr:rowOff>149860</xdr:rowOff>
    </xdr:from>
    <xdr:to>
      <xdr:col>24</xdr:col>
      <xdr:colOff>25400</xdr:colOff>
      <xdr:row>61</xdr:row>
      <xdr:rowOff>161290</xdr:rowOff>
    </xdr:to>
    <xdr:cxnSp macro="">
      <xdr:nvCxnSpPr>
        <xdr:cNvPr id="172" name="直線コネクタ 171">
          <a:extLst>
            <a:ext uri="{FF2B5EF4-FFF2-40B4-BE49-F238E27FC236}">
              <a16:creationId xmlns:a16="http://schemas.microsoft.com/office/drawing/2014/main" id="{00000000-0008-0000-0400-0000AC000000}"/>
            </a:ext>
          </a:extLst>
        </xdr:cNvPr>
        <xdr:cNvCxnSpPr/>
      </xdr:nvCxnSpPr>
      <xdr:spPr>
        <a:xfrm flipV="1">
          <a:off x="4826000" y="9065260"/>
          <a:ext cx="0" cy="15544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133367</xdr:rowOff>
    </xdr:from>
    <xdr:ext cx="762000" cy="259045"/>
    <xdr:sp macro="" textlink="">
      <xdr:nvSpPr>
        <xdr:cNvPr id="173" name="扶助費最小値テキスト">
          <a:extLst>
            <a:ext uri="{FF2B5EF4-FFF2-40B4-BE49-F238E27FC236}">
              <a16:creationId xmlns:a16="http://schemas.microsoft.com/office/drawing/2014/main" id="{00000000-0008-0000-0400-0000AD000000}"/>
            </a:ext>
          </a:extLst>
        </xdr:cNvPr>
        <xdr:cNvSpPr txBox="1"/>
      </xdr:nvSpPr>
      <xdr:spPr>
        <a:xfrm>
          <a:off x="4914900" y="10591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161290</xdr:rowOff>
    </xdr:from>
    <xdr:to>
      <xdr:col>24</xdr:col>
      <xdr:colOff>114300</xdr:colOff>
      <xdr:row>61</xdr:row>
      <xdr:rowOff>161290</xdr:rowOff>
    </xdr:to>
    <xdr:cxnSp macro="">
      <xdr:nvCxnSpPr>
        <xdr:cNvPr id="174" name="直線コネクタ 173">
          <a:extLst>
            <a:ext uri="{FF2B5EF4-FFF2-40B4-BE49-F238E27FC236}">
              <a16:creationId xmlns:a16="http://schemas.microsoft.com/office/drawing/2014/main" id="{00000000-0008-0000-0400-0000AE000000}"/>
            </a:ext>
          </a:extLst>
        </xdr:cNvPr>
        <xdr:cNvCxnSpPr/>
      </xdr:nvCxnSpPr>
      <xdr:spPr>
        <a:xfrm>
          <a:off x="4737100" y="106197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64787</xdr:rowOff>
    </xdr:from>
    <xdr:ext cx="762000" cy="259045"/>
    <xdr:sp macro="" textlink="">
      <xdr:nvSpPr>
        <xdr:cNvPr id="175" name="扶助費最大値テキスト">
          <a:extLst>
            <a:ext uri="{FF2B5EF4-FFF2-40B4-BE49-F238E27FC236}">
              <a16:creationId xmlns:a16="http://schemas.microsoft.com/office/drawing/2014/main" id="{00000000-0008-0000-0400-0000AF000000}"/>
            </a:ext>
          </a:extLst>
        </xdr:cNvPr>
        <xdr:cNvSpPr txBox="1"/>
      </xdr:nvSpPr>
      <xdr:spPr>
        <a:xfrm>
          <a:off x="4914900" y="88087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52</xdr:row>
      <xdr:rowOff>149860</xdr:rowOff>
    </xdr:from>
    <xdr:to>
      <xdr:col>24</xdr:col>
      <xdr:colOff>114300</xdr:colOff>
      <xdr:row>52</xdr:row>
      <xdr:rowOff>149860</xdr:rowOff>
    </xdr:to>
    <xdr:cxnSp macro="">
      <xdr:nvCxnSpPr>
        <xdr:cNvPr id="176" name="直線コネクタ 175">
          <a:extLst>
            <a:ext uri="{FF2B5EF4-FFF2-40B4-BE49-F238E27FC236}">
              <a16:creationId xmlns:a16="http://schemas.microsoft.com/office/drawing/2014/main" id="{00000000-0008-0000-0400-0000B0000000}"/>
            </a:ext>
          </a:extLst>
        </xdr:cNvPr>
        <xdr:cNvCxnSpPr/>
      </xdr:nvCxnSpPr>
      <xdr:spPr>
        <a:xfrm>
          <a:off x="4737100" y="90652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52</xdr:row>
      <xdr:rowOff>149860</xdr:rowOff>
    </xdr:from>
    <xdr:to>
      <xdr:col>24</xdr:col>
      <xdr:colOff>25400</xdr:colOff>
      <xdr:row>52</xdr:row>
      <xdr:rowOff>149860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3987800" y="906526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116857</xdr:rowOff>
    </xdr:from>
    <xdr:ext cx="762000" cy="259045"/>
    <xdr:sp macro="" textlink="">
      <xdr:nvSpPr>
        <xdr:cNvPr id="178" name="扶助費平均値テキスト">
          <a:extLst>
            <a:ext uri="{FF2B5EF4-FFF2-40B4-BE49-F238E27FC236}">
              <a16:creationId xmlns:a16="http://schemas.microsoft.com/office/drawing/2014/main" id="{00000000-0008-0000-0400-0000B2000000}"/>
            </a:ext>
          </a:extLst>
        </xdr:cNvPr>
        <xdr:cNvSpPr txBox="1"/>
      </xdr:nvSpPr>
      <xdr:spPr>
        <a:xfrm>
          <a:off x="4914900" y="971805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56</xdr:row>
      <xdr:rowOff>144780</xdr:rowOff>
    </xdr:from>
    <xdr:to>
      <xdr:col>24</xdr:col>
      <xdr:colOff>76200</xdr:colOff>
      <xdr:row>57</xdr:row>
      <xdr:rowOff>74930</xdr:rowOff>
    </xdr:to>
    <xdr:sp macro="" textlink="">
      <xdr:nvSpPr>
        <xdr:cNvPr id="179" name="フローチャート: 判断 178">
          <a:extLst>
            <a:ext uri="{FF2B5EF4-FFF2-40B4-BE49-F238E27FC236}">
              <a16:creationId xmlns:a16="http://schemas.microsoft.com/office/drawing/2014/main" id="{00000000-0008-0000-0400-0000B3000000}"/>
            </a:ext>
          </a:extLst>
        </xdr:cNvPr>
        <xdr:cNvSpPr/>
      </xdr:nvSpPr>
      <xdr:spPr>
        <a:xfrm>
          <a:off x="4775200" y="9745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52</xdr:row>
      <xdr:rowOff>149860</xdr:rowOff>
    </xdr:from>
    <xdr:to>
      <xdr:col>19</xdr:col>
      <xdr:colOff>187325</xdr:colOff>
      <xdr:row>52</xdr:row>
      <xdr:rowOff>149860</xdr:rowOff>
    </xdr:to>
    <xdr:cxnSp macro="">
      <xdr:nvCxnSpPr>
        <xdr:cNvPr id="180" name="直線コネクタ 179">
          <a:extLst>
            <a:ext uri="{FF2B5EF4-FFF2-40B4-BE49-F238E27FC236}">
              <a16:creationId xmlns:a16="http://schemas.microsoft.com/office/drawing/2014/main" id="{00000000-0008-0000-0400-0000B4000000}"/>
            </a:ext>
          </a:extLst>
        </xdr:cNvPr>
        <xdr:cNvCxnSpPr/>
      </xdr:nvCxnSpPr>
      <xdr:spPr>
        <a:xfrm>
          <a:off x="3098800" y="90652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57</xdr:row>
      <xdr:rowOff>64770</xdr:rowOff>
    </xdr:from>
    <xdr:to>
      <xdr:col>20</xdr:col>
      <xdr:colOff>38100</xdr:colOff>
      <xdr:row>57</xdr:row>
      <xdr:rowOff>166370</xdr:rowOff>
    </xdr:to>
    <xdr:sp macro="" textlink="">
      <xdr:nvSpPr>
        <xdr:cNvPr id="181" name="フローチャート: 判断 180">
          <a:extLst>
            <a:ext uri="{FF2B5EF4-FFF2-40B4-BE49-F238E27FC236}">
              <a16:creationId xmlns:a16="http://schemas.microsoft.com/office/drawing/2014/main" id="{00000000-0008-0000-0400-0000B5000000}"/>
            </a:ext>
          </a:extLst>
        </xdr:cNvPr>
        <xdr:cNvSpPr/>
      </xdr:nvSpPr>
      <xdr:spPr>
        <a:xfrm>
          <a:off x="3937000" y="98374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57</xdr:row>
      <xdr:rowOff>151147</xdr:rowOff>
    </xdr:from>
    <xdr:ext cx="736600" cy="259045"/>
    <xdr:sp macro="" textlink="">
      <xdr:nvSpPr>
        <xdr:cNvPr id="182" name="テキスト ボックス 181">
          <a:extLst>
            <a:ext uri="{FF2B5EF4-FFF2-40B4-BE49-F238E27FC236}">
              <a16:creationId xmlns:a16="http://schemas.microsoft.com/office/drawing/2014/main" id="{00000000-0008-0000-0400-0000B6000000}"/>
            </a:ext>
          </a:extLst>
        </xdr:cNvPr>
        <xdr:cNvSpPr txBox="1"/>
      </xdr:nvSpPr>
      <xdr:spPr>
        <a:xfrm>
          <a:off x="3606800" y="99237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52</xdr:row>
      <xdr:rowOff>149860</xdr:rowOff>
    </xdr:from>
    <xdr:to>
      <xdr:col>15</xdr:col>
      <xdr:colOff>98425</xdr:colOff>
      <xdr:row>52</xdr:row>
      <xdr:rowOff>149860</xdr:rowOff>
    </xdr:to>
    <xdr:cxnSp macro="">
      <xdr:nvCxnSpPr>
        <xdr:cNvPr id="183" name="直線コネクタ 182">
          <a:extLst>
            <a:ext uri="{FF2B5EF4-FFF2-40B4-BE49-F238E27FC236}">
              <a16:creationId xmlns:a16="http://schemas.microsoft.com/office/drawing/2014/main" id="{00000000-0008-0000-0400-0000B7000000}"/>
            </a:ext>
          </a:extLst>
        </xdr:cNvPr>
        <xdr:cNvCxnSpPr/>
      </xdr:nvCxnSpPr>
      <xdr:spPr>
        <a:xfrm>
          <a:off x="2209800" y="90652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56</xdr:row>
      <xdr:rowOff>144780</xdr:rowOff>
    </xdr:from>
    <xdr:to>
      <xdr:col>15</xdr:col>
      <xdr:colOff>149225</xdr:colOff>
      <xdr:row>57</xdr:row>
      <xdr:rowOff>74930</xdr:rowOff>
    </xdr:to>
    <xdr:sp macro="" textlink="">
      <xdr:nvSpPr>
        <xdr:cNvPr id="184" name="フローチャート: 判断 183">
          <a:extLst>
            <a:ext uri="{FF2B5EF4-FFF2-40B4-BE49-F238E27FC236}">
              <a16:creationId xmlns:a16="http://schemas.microsoft.com/office/drawing/2014/main" id="{00000000-0008-0000-0400-0000B8000000}"/>
            </a:ext>
          </a:extLst>
        </xdr:cNvPr>
        <xdr:cNvSpPr/>
      </xdr:nvSpPr>
      <xdr:spPr>
        <a:xfrm>
          <a:off x="3048000" y="9745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57</xdr:row>
      <xdr:rowOff>59707</xdr:rowOff>
    </xdr:from>
    <xdr:ext cx="762000" cy="259045"/>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a:off x="2717800" y="9832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52</xdr:row>
      <xdr:rowOff>149860</xdr:rowOff>
    </xdr:from>
    <xdr:to>
      <xdr:col>11</xdr:col>
      <xdr:colOff>9525</xdr:colOff>
      <xdr:row>52</xdr:row>
      <xdr:rowOff>149860</xdr:rowOff>
    </xdr:to>
    <xdr:cxnSp macro="">
      <xdr:nvCxnSpPr>
        <xdr:cNvPr id="186" name="直線コネクタ 185">
          <a:extLst>
            <a:ext uri="{FF2B5EF4-FFF2-40B4-BE49-F238E27FC236}">
              <a16:creationId xmlns:a16="http://schemas.microsoft.com/office/drawing/2014/main" id="{00000000-0008-0000-0400-0000BA000000}"/>
            </a:ext>
          </a:extLst>
        </xdr:cNvPr>
        <xdr:cNvCxnSpPr/>
      </xdr:nvCxnSpPr>
      <xdr:spPr>
        <a:xfrm>
          <a:off x="1320800" y="90652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56</xdr:row>
      <xdr:rowOff>144780</xdr:rowOff>
    </xdr:from>
    <xdr:to>
      <xdr:col>11</xdr:col>
      <xdr:colOff>60325</xdr:colOff>
      <xdr:row>57</xdr:row>
      <xdr:rowOff>74930</xdr:rowOff>
    </xdr:to>
    <xdr:sp macro="" textlink="">
      <xdr:nvSpPr>
        <xdr:cNvPr id="187" name="フローチャート: 判断 186">
          <a:extLst>
            <a:ext uri="{FF2B5EF4-FFF2-40B4-BE49-F238E27FC236}">
              <a16:creationId xmlns:a16="http://schemas.microsoft.com/office/drawing/2014/main" id="{00000000-0008-0000-0400-0000BB000000}"/>
            </a:ext>
          </a:extLst>
        </xdr:cNvPr>
        <xdr:cNvSpPr/>
      </xdr:nvSpPr>
      <xdr:spPr>
        <a:xfrm>
          <a:off x="2159000" y="9745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57</xdr:row>
      <xdr:rowOff>59707</xdr:rowOff>
    </xdr:from>
    <xdr:ext cx="762000" cy="259045"/>
    <xdr:sp macro="" textlink="">
      <xdr:nvSpPr>
        <xdr:cNvPr id="188" name="テキスト ボックス 187">
          <a:extLst>
            <a:ext uri="{FF2B5EF4-FFF2-40B4-BE49-F238E27FC236}">
              <a16:creationId xmlns:a16="http://schemas.microsoft.com/office/drawing/2014/main" id="{00000000-0008-0000-0400-0000BC000000}"/>
            </a:ext>
          </a:extLst>
        </xdr:cNvPr>
        <xdr:cNvSpPr txBox="1"/>
      </xdr:nvSpPr>
      <xdr:spPr>
        <a:xfrm>
          <a:off x="1828800" y="9832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53340</xdr:rowOff>
    </xdr:from>
    <xdr:to>
      <xdr:col>6</xdr:col>
      <xdr:colOff>171450</xdr:colOff>
      <xdr:row>56</xdr:row>
      <xdr:rowOff>154940</xdr:rowOff>
    </xdr:to>
    <xdr:sp macro="" textlink="">
      <xdr:nvSpPr>
        <xdr:cNvPr id="189" name="フローチャート: 判断 188">
          <a:extLst>
            <a:ext uri="{FF2B5EF4-FFF2-40B4-BE49-F238E27FC236}">
              <a16:creationId xmlns:a16="http://schemas.microsoft.com/office/drawing/2014/main" id="{00000000-0008-0000-0400-0000BD000000}"/>
            </a:ext>
          </a:extLst>
        </xdr:cNvPr>
        <xdr:cNvSpPr/>
      </xdr:nvSpPr>
      <xdr:spPr>
        <a:xfrm>
          <a:off x="1270000" y="9654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139717</xdr:rowOff>
    </xdr:from>
    <xdr:ext cx="762000" cy="259045"/>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a:off x="939800" y="9740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52</xdr:row>
      <xdr:rowOff>99060</xdr:rowOff>
    </xdr:from>
    <xdr:to>
      <xdr:col>24</xdr:col>
      <xdr:colOff>76200</xdr:colOff>
      <xdr:row>53</xdr:row>
      <xdr:rowOff>29210</xdr:rowOff>
    </xdr:to>
    <xdr:sp macro="" textlink="">
      <xdr:nvSpPr>
        <xdr:cNvPr id="196" name="楕円 195">
          <a:extLst>
            <a:ext uri="{FF2B5EF4-FFF2-40B4-BE49-F238E27FC236}">
              <a16:creationId xmlns:a16="http://schemas.microsoft.com/office/drawing/2014/main" id="{00000000-0008-0000-0400-0000C4000000}"/>
            </a:ext>
          </a:extLst>
        </xdr:cNvPr>
        <xdr:cNvSpPr/>
      </xdr:nvSpPr>
      <xdr:spPr>
        <a:xfrm>
          <a:off x="4775200" y="9014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52</xdr:row>
      <xdr:rowOff>7637</xdr:rowOff>
    </xdr:from>
    <xdr:ext cx="762000" cy="259045"/>
    <xdr:sp macro="" textlink="">
      <xdr:nvSpPr>
        <xdr:cNvPr id="197" name="扶助費該当値テキスト">
          <a:extLst>
            <a:ext uri="{FF2B5EF4-FFF2-40B4-BE49-F238E27FC236}">
              <a16:creationId xmlns:a16="http://schemas.microsoft.com/office/drawing/2014/main" id="{00000000-0008-0000-0400-0000C5000000}"/>
            </a:ext>
          </a:extLst>
        </xdr:cNvPr>
        <xdr:cNvSpPr txBox="1"/>
      </xdr:nvSpPr>
      <xdr:spPr>
        <a:xfrm>
          <a:off x="4914900" y="89230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52</xdr:row>
      <xdr:rowOff>99060</xdr:rowOff>
    </xdr:from>
    <xdr:to>
      <xdr:col>20</xdr:col>
      <xdr:colOff>38100</xdr:colOff>
      <xdr:row>53</xdr:row>
      <xdr:rowOff>29210</xdr:rowOff>
    </xdr:to>
    <xdr:sp macro="" textlink="">
      <xdr:nvSpPr>
        <xdr:cNvPr id="198" name="楕円 197">
          <a:extLst>
            <a:ext uri="{FF2B5EF4-FFF2-40B4-BE49-F238E27FC236}">
              <a16:creationId xmlns:a16="http://schemas.microsoft.com/office/drawing/2014/main" id="{00000000-0008-0000-0400-0000C6000000}"/>
            </a:ext>
          </a:extLst>
        </xdr:cNvPr>
        <xdr:cNvSpPr/>
      </xdr:nvSpPr>
      <xdr:spPr>
        <a:xfrm>
          <a:off x="3937000" y="9014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51</xdr:row>
      <xdr:rowOff>39387</xdr:rowOff>
    </xdr:from>
    <xdr:ext cx="736600" cy="259045"/>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a:off x="3606800" y="87833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52</xdr:row>
      <xdr:rowOff>99060</xdr:rowOff>
    </xdr:from>
    <xdr:to>
      <xdr:col>15</xdr:col>
      <xdr:colOff>149225</xdr:colOff>
      <xdr:row>53</xdr:row>
      <xdr:rowOff>29210</xdr:rowOff>
    </xdr:to>
    <xdr:sp macro="" textlink="">
      <xdr:nvSpPr>
        <xdr:cNvPr id="200" name="楕円 199">
          <a:extLst>
            <a:ext uri="{FF2B5EF4-FFF2-40B4-BE49-F238E27FC236}">
              <a16:creationId xmlns:a16="http://schemas.microsoft.com/office/drawing/2014/main" id="{00000000-0008-0000-0400-0000C8000000}"/>
            </a:ext>
          </a:extLst>
        </xdr:cNvPr>
        <xdr:cNvSpPr/>
      </xdr:nvSpPr>
      <xdr:spPr>
        <a:xfrm>
          <a:off x="3048000" y="9014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51</xdr:row>
      <xdr:rowOff>39387</xdr:rowOff>
    </xdr:from>
    <xdr:ext cx="762000" cy="259045"/>
    <xdr:sp macro="" textlink="">
      <xdr:nvSpPr>
        <xdr:cNvPr id="201" name="テキスト ボックス 200">
          <a:extLst>
            <a:ext uri="{FF2B5EF4-FFF2-40B4-BE49-F238E27FC236}">
              <a16:creationId xmlns:a16="http://schemas.microsoft.com/office/drawing/2014/main" id="{00000000-0008-0000-0400-0000C9000000}"/>
            </a:ext>
          </a:extLst>
        </xdr:cNvPr>
        <xdr:cNvSpPr txBox="1"/>
      </xdr:nvSpPr>
      <xdr:spPr>
        <a:xfrm>
          <a:off x="2717800" y="8783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52</xdr:row>
      <xdr:rowOff>99060</xdr:rowOff>
    </xdr:from>
    <xdr:to>
      <xdr:col>11</xdr:col>
      <xdr:colOff>60325</xdr:colOff>
      <xdr:row>53</xdr:row>
      <xdr:rowOff>29210</xdr:rowOff>
    </xdr:to>
    <xdr:sp macro="" textlink="">
      <xdr:nvSpPr>
        <xdr:cNvPr id="202" name="楕円 201">
          <a:extLst>
            <a:ext uri="{FF2B5EF4-FFF2-40B4-BE49-F238E27FC236}">
              <a16:creationId xmlns:a16="http://schemas.microsoft.com/office/drawing/2014/main" id="{00000000-0008-0000-0400-0000CA000000}"/>
            </a:ext>
          </a:extLst>
        </xdr:cNvPr>
        <xdr:cNvSpPr/>
      </xdr:nvSpPr>
      <xdr:spPr>
        <a:xfrm>
          <a:off x="2159000" y="9014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51</xdr:row>
      <xdr:rowOff>39387</xdr:rowOff>
    </xdr:from>
    <xdr:ext cx="762000" cy="259045"/>
    <xdr:sp macro="" textlink="">
      <xdr:nvSpPr>
        <xdr:cNvPr id="203" name="テキスト ボックス 202">
          <a:extLst>
            <a:ext uri="{FF2B5EF4-FFF2-40B4-BE49-F238E27FC236}">
              <a16:creationId xmlns:a16="http://schemas.microsoft.com/office/drawing/2014/main" id="{00000000-0008-0000-0400-0000CB000000}"/>
            </a:ext>
          </a:extLst>
        </xdr:cNvPr>
        <xdr:cNvSpPr txBox="1"/>
      </xdr:nvSpPr>
      <xdr:spPr>
        <a:xfrm>
          <a:off x="1828800" y="8783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52</xdr:row>
      <xdr:rowOff>99060</xdr:rowOff>
    </xdr:from>
    <xdr:to>
      <xdr:col>6</xdr:col>
      <xdr:colOff>171450</xdr:colOff>
      <xdr:row>53</xdr:row>
      <xdr:rowOff>29210</xdr:rowOff>
    </xdr:to>
    <xdr:sp macro="" textlink="">
      <xdr:nvSpPr>
        <xdr:cNvPr id="204" name="楕円 203">
          <a:extLst>
            <a:ext uri="{FF2B5EF4-FFF2-40B4-BE49-F238E27FC236}">
              <a16:creationId xmlns:a16="http://schemas.microsoft.com/office/drawing/2014/main" id="{00000000-0008-0000-0400-0000CC000000}"/>
            </a:ext>
          </a:extLst>
        </xdr:cNvPr>
        <xdr:cNvSpPr/>
      </xdr:nvSpPr>
      <xdr:spPr>
        <a:xfrm>
          <a:off x="1270000" y="9014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51</xdr:row>
      <xdr:rowOff>39387</xdr:rowOff>
    </xdr:from>
    <xdr:ext cx="762000" cy="259045"/>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939800" y="8783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6" name="正方形/長方形 205">
          <a:extLst>
            <a:ext uri="{FF2B5EF4-FFF2-40B4-BE49-F238E27FC236}">
              <a16:creationId xmlns:a16="http://schemas.microsoft.com/office/drawing/2014/main" id="{00000000-0008-0000-0400-0000CE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4" name="テキスト ボックス 213">
          <a:extLst>
            <a:ext uri="{FF2B5EF4-FFF2-40B4-BE49-F238E27FC236}">
              <a16:creationId xmlns:a16="http://schemas.microsoft.com/office/drawing/2014/main" id="{00000000-0008-0000-0400-0000D6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・国民健康保険特別会計への移行による繰出金の増により、その他に係る経常収支比率は上昇傾向であったが、令和２年度は国民健康保険における医療給付費等の減少により低下した。</a:t>
          </a:r>
          <a:endParaRPr kumimoji="1" lang="en-US" altLang="ja-JP" sz="1200">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49</xdr:row>
      <xdr:rowOff>107950</xdr:rowOff>
    </xdr:from>
    <xdr:ext cx="298543" cy="225703"/>
    <xdr:sp macro="" textlink="">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6" name="直線コネクタ 215">
          <a:extLst>
            <a:ext uri="{FF2B5EF4-FFF2-40B4-BE49-F238E27FC236}">
              <a16:creationId xmlns:a16="http://schemas.microsoft.com/office/drawing/2014/main" id="{00000000-0008-0000-0400-0000D8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7" name="テキスト ボックス 216">
          <a:extLst>
            <a:ext uri="{FF2B5EF4-FFF2-40B4-BE49-F238E27FC236}">
              <a16:creationId xmlns:a16="http://schemas.microsoft.com/office/drawing/2014/main" id="{00000000-0008-0000-0400-0000D9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146050</xdr:rowOff>
    </xdr:from>
    <xdr:to>
      <xdr:col>85</xdr:col>
      <xdr:colOff>66675</xdr:colOff>
      <xdr:row>61</xdr:row>
      <xdr:rowOff>146050</xdr:rowOff>
    </xdr:to>
    <xdr:cxnSp macro="">
      <xdr:nvCxnSpPr>
        <xdr:cNvPr id="218" name="直線コネクタ 217">
          <a:extLst>
            <a:ext uri="{FF2B5EF4-FFF2-40B4-BE49-F238E27FC236}">
              <a16:creationId xmlns:a16="http://schemas.microsoft.com/office/drawing/2014/main" id="{00000000-0008-0000-0400-0000DA000000}"/>
            </a:ext>
          </a:extLst>
        </xdr:cNvPr>
        <xdr:cNvCxnSpPr/>
      </xdr:nvCxnSpPr>
      <xdr:spPr>
        <a:xfrm>
          <a:off x="12446000" y="1060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61</xdr:row>
      <xdr:rowOff>3827</xdr:rowOff>
    </xdr:from>
    <xdr:ext cx="762000" cy="259045"/>
    <xdr:sp macro="" textlink="">
      <xdr:nvSpPr>
        <xdr:cNvPr id="219" name="テキスト ボックス 218">
          <a:extLst>
            <a:ext uri="{FF2B5EF4-FFF2-40B4-BE49-F238E27FC236}">
              <a16:creationId xmlns:a16="http://schemas.microsoft.com/office/drawing/2014/main" id="{00000000-0008-0000-0400-0000DB000000}"/>
            </a:ext>
          </a:extLst>
        </xdr:cNvPr>
        <xdr:cNvSpPr txBox="1"/>
      </xdr:nvSpPr>
      <xdr:spPr>
        <a:xfrm>
          <a:off x="11684000" y="1046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59</xdr:row>
      <xdr:rowOff>107950</xdr:rowOff>
    </xdr:from>
    <xdr:to>
      <xdr:col>85</xdr:col>
      <xdr:colOff>66675</xdr:colOff>
      <xdr:row>59</xdr:row>
      <xdr:rowOff>107950</xdr:rowOff>
    </xdr:to>
    <xdr:cxnSp macro="">
      <xdr:nvCxnSpPr>
        <xdr:cNvPr id="220" name="直線コネクタ 219">
          <a:extLst>
            <a:ext uri="{FF2B5EF4-FFF2-40B4-BE49-F238E27FC236}">
              <a16:creationId xmlns:a16="http://schemas.microsoft.com/office/drawing/2014/main" id="{00000000-0008-0000-0400-0000DC000000}"/>
            </a:ext>
          </a:extLst>
        </xdr:cNvPr>
        <xdr:cNvCxnSpPr/>
      </xdr:nvCxnSpPr>
      <xdr:spPr>
        <a:xfrm>
          <a:off x="12446000" y="1022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58</xdr:row>
      <xdr:rowOff>137177</xdr:rowOff>
    </xdr:from>
    <xdr:ext cx="762000" cy="259045"/>
    <xdr:sp macro="" textlink="">
      <xdr:nvSpPr>
        <xdr:cNvPr id="221" name="テキスト ボックス 220">
          <a:extLst>
            <a:ext uri="{FF2B5EF4-FFF2-40B4-BE49-F238E27FC236}">
              <a16:creationId xmlns:a16="http://schemas.microsoft.com/office/drawing/2014/main" id="{00000000-0008-0000-0400-0000DD000000}"/>
            </a:ext>
          </a:extLst>
        </xdr:cNvPr>
        <xdr:cNvSpPr txBox="1"/>
      </xdr:nvSpPr>
      <xdr:spPr>
        <a:xfrm>
          <a:off x="11684000" y="1008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57</xdr:row>
      <xdr:rowOff>69850</xdr:rowOff>
    </xdr:from>
    <xdr:to>
      <xdr:col>85</xdr:col>
      <xdr:colOff>66675</xdr:colOff>
      <xdr:row>57</xdr:row>
      <xdr:rowOff>69850</xdr:rowOff>
    </xdr:to>
    <xdr:cxnSp macro="">
      <xdr:nvCxnSpPr>
        <xdr:cNvPr id="222" name="直線コネクタ 221">
          <a:extLst>
            <a:ext uri="{FF2B5EF4-FFF2-40B4-BE49-F238E27FC236}">
              <a16:creationId xmlns:a16="http://schemas.microsoft.com/office/drawing/2014/main" id="{00000000-0008-0000-0400-0000DE000000}"/>
            </a:ext>
          </a:extLst>
        </xdr:cNvPr>
        <xdr:cNvCxnSpPr/>
      </xdr:nvCxnSpPr>
      <xdr:spPr>
        <a:xfrm>
          <a:off x="12446000" y="984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56</xdr:row>
      <xdr:rowOff>99077</xdr:rowOff>
    </xdr:from>
    <xdr:ext cx="762000" cy="259045"/>
    <xdr:sp macro="" textlink="">
      <xdr:nvSpPr>
        <xdr:cNvPr id="223" name="テキスト ボックス 222">
          <a:extLst>
            <a:ext uri="{FF2B5EF4-FFF2-40B4-BE49-F238E27FC236}">
              <a16:creationId xmlns:a16="http://schemas.microsoft.com/office/drawing/2014/main" id="{00000000-0008-0000-0400-0000DF000000}"/>
            </a:ext>
          </a:extLst>
        </xdr:cNvPr>
        <xdr:cNvSpPr txBox="1"/>
      </xdr:nvSpPr>
      <xdr:spPr>
        <a:xfrm>
          <a:off x="116840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55</xdr:row>
      <xdr:rowOff>31750</xdr:rowOff>
    </xdr:from>
    <xdr:to>
      <xdr:col>85</xdr:col>
      <xdr:colOff>66675</xdr:colOff>
      <xdr:row>55</xdr:row>
      <xdr:rowOff>31750</xdr:rowOff>
    </xdr:to>
    <xdr:cxnSp macro="">
      <xdr:nvCxnSpPr>
        <xdr:cNvPr id="224" name="直線コネクタ 223">
          <a:extLst>
            <a:ext uri="{FF2B5EF4-FFF2-40B4-BE49-F238E27FC236}">
              <a16:creationId xmlns:a16="http://schemas.microsoft.com/office/drawing/2014/main" id="{00000000-0008-0000-0400-0000E0000000}"/>
            </a:ext>
          </a:extLst>
        </xdr:cNvPr>
        <xdr:cNvCxnSpPr/>
      </xdr:nvCxnSpPr>
      <xdr:spPr>
        <a:xfrm>
          <a:off x="12446000" y="946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54</xdr:row>
      <xdr:rowOff>60977</xdr:rowOff>
    </xdr:from>
    <xdr:ext cx="762000" cy="259045"/>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a:off x="11684000" y="931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52</xdr:row>
      <xdr:rowOff>165100</xdr:rowOff>
    </xdr:from>
    <xdr:to>
      <xdr:col>85</xdr:col>
      <xdr:colOff>66675</xdr:colOff>
      <xdr:row>52</xdr:row>
      <xdr:rowOff>165100</xdr:rowOff>
    </xdr:to>
    <xdr:cxnSp macro="">
      <xdr:nvCxnSpPr>
        <xdr:cNvPr id="226" name="直線コネクタ 225">
          <a:extLst>
            <a:ext uri="{FF2B5EF4-FFF2-40B4-BE49-F238E27FC236}">
              <a16:creationId xmlns:a16="http://schemas.microsoft.com/office/drawing/2014/main" id="{00000000-0008-0000-0400-0000E2000000}"/>
            </a:ext>
          </a:extLst>
        </xdr:cNvPr>
        <xdr:cNvCxnSpPr/>
      </xdr:nvCxnSpPr>
      <xdr:spPr>
        <a:xfrm>
          <a:off x="12446000" y="908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22877</xdr:rowOff>
    </xdr:from>
    <xdr:ext cx="762000" cy="259045"/>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a:off x="11684000" y="893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8" name="直線コネクタ 227">
          <a:extLst>
            <a:ext uri="{FF2B5EF4-FFF2-40B4-BE49-F238E27FC236}">
              <a16:creationId xmlns:a16="http://schemas.microsoft.com/office/drawing/2014/main" id="{00000000-0008-0000-0400-0000E4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29" name="テキスト ボックス 228">
          <a:extLst>
            <a:ext uri="{FF2B5EF4-FFF2-40B4-BE49-F238E27FC236}">
              <a16:creationId xmlns:a16="http://schemas.microsoft.com/office/drawing/2014/main" id="{00000000-0008-0000-0400-0000E5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30" name="その他グラフ枠">
          <a:extLst>
            <a:ext uri="{FF2B5EF4-FFF2-40B4-BE49-F238E27FC236}">
              <a16:creationId xmlns:a16="http://schemas.microsoft.com/office/drawing/2014/main" id="{00000000-0008-0000-0400-0000E6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58</xdr:row>
      <xdr:rowOff>12700</xdr:rowOff>
    </xdr:from>
    <xdr:to>
      <xdr:col>82</xdr:col>
      <xdr:colOff>107950</xdr:colOff>
      <xdr:row>60</xdr:row>
      <xdr:rowOff>88900</xdr:rowOff>
    </xdr:to>
    <xdr:cxnSp macro="">
      <xdr:nvCxnSpPr>
        <xdr:cNvPr id="231" name="直線コネクタ 230">
          <a:extLst>
            <a:ext uri="{FF2B5EF4-FFF2-40B4-BE49-F238E27FC236}">
              <a16:creationId xmlns:a16="http://schemas.microsoft.com/office/drawing/2014/main" id="{00000000-0008-0000-0400-0000E7000000}"/>
            </a:ext>
          </a:extLst>
        </xdr:cNvPr>
        <xdr:cNvCxnSpPr/>
      </xdr:nvCxnSpPr>
      <xdr:spPr>
        <a:xfrm flipV="1">
          <a:off x="16510000" y="9956800"/>
          <a:ext cx="0" cy="4191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60977</xdr:rowOff>
    </xdr:from>
    <xdr:ext cx="762000" cy="259045"/>
    <xdr:sp macro="" textlink="">
      <xdr:nvSpPr>
        <xdr:cNvPr id="232" name="その他最小値テキスト">
          <a:extLst>
            <a:ext uri="{FF2B5EF4-FFF2-40B4-BE49-F238E27FC236}">
              <a16:creationId xmlns:a16="http://schemas.microsoft.com/office/drawing/2014/main" id="{00000000-0008-0000-0400-0000E8000000}"/>
            </a:ext>
          </a:extLst>
        </xdr:cNvPr>
        <xdr:cNvSpPr txBox="1"/>
      </xdr:nvSpPr>
      <xdr:spPr>
        <a:xfrm>
          <a:off x="16598900" y="10347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60</xdr:row>
      <xdr:rowOff>88900</xdr:rowOff>
    </xdr:from>
    <xdr:to>
      <xdr:col>82</xdr:col>
      <xdr:colOff>196850</xdr:colOff>
      <xdr:row>60</xdr:row>
      <xdr:rowOff>88900</xdr:rowOff>
    </xdr:to>
    <xdr:cxnSp macro="">
      <xdr:nvCxnSpPr>
        <xdr:cNvPr id="233" name="直線コネクタ 232">
          <a:extLst>
            <a:ext uri="{FF2B5EF4-FFF2-40B4-BE49-F238E27FC236}">
              <a16:creationId xmlns:a16="http://schemas.microsoft.com/office/drawing/2014/main" id="{00000000-0008-0000-0400-0000E9000000}"/>
            </a:ext>
          </a:extLst>
        </xdr:cNvPr>
        <xdr:cNvCxnSpPr/>
      </xdr:nvCxnSpPr>
      <xdr:spPr>
        <a:xfrm>
          <a:off x="16421100" y="10375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56</xdr:row>
      <xdr:rowOff>99077</xdr:rowOff>
    </xdr:from>
    <xdr:ext cx="762000" cy="259045"/>
    <xdr:sp macro="" textlink="">
      <xdr:nvSpPr>
        <xdr:cNvPr id="234" name="その他最大値テキスト">
          <a:extLst>
            <a:ext uri="{FF2B5EF4-FFF2-40B4-BE49-F238E27FC236}">
              <a16:creationId xmlns:a16="http://schemas.microsoft.com/office/drawing/2014/main" id="{00000000-0008-0000-0400-0000EA000000}"/>
            </a:ext>
          </a:extLst>
        </xdr:cNvPr>
        <xdr:cNvSpPr txBox="1"/>
      </xdr:nvSpPr>
      <xdr:spPr>
        <a:xfrm>
          <a:off x="16598900" y="970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58</xdr:row>
      <xdr:rowOff>12700</xdr:rowOff>
    </xdr:from>
    <xdr:to>
      <xdr:col>82</xdr:col>
      <xdr:colOff>196850</xdr:colOff>
      <xdr:row>58</xdr:row>
      <xdr:rowOff>12700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6421100" y="9956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58</xdr:row>
      <xdr:rowOff>12700</xdr:rowOff>
    </xdr:from>
    <xdr:to>
      <xdr:col>82</xdr:col>
      <xdr:colOff>107950</xdr:colOff>
      <xdr:row>58</xdr:row>
      <xdr:rowOff>88900</xdr:rowOff>
    </xdr:to>
    <xdr:cxnSp macro="">
      <xdr:nvCxnSpPr>
        <xdr:cNvPr id="236" name="直線コネクタ 235">
          <a:extLst>
            <a:ext uri="{FF2B5EF4-FFF2-40B4-BE49-F238E27FC236}">
              <a16:creationId xmlns:a16="http://schemas.microsoft.com/office/drawing/2014/main" id="{00000000-0008-0000-0400-0000EC000000}"/>
            </a:ext>
          </a:extLst>
        </xdr:cNvPr>
        <xdr:cNvCxnSpPr/>
      </xdr:nvCxnSpPr>
      <xdr:spPr>
        <a:xfrm flipV="1">
          <a:off x="15671800" y="99568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59</xdr:row>
      <xdr:rowOff>67327</xdr:rowOff>
    </xdr:from>
    <xdr:ext cx="762000" cy="259045"/>
    <xdr:sp macro="" textlink="">
      <xdr:nvSpPr>
        <xdr:cNvPr id="237" name="その他平均値テキスト">
          <a:extLst>
            <a:ext uri="{FF2B5EF4-FFF2-40B4-BE49-F238E27FC236}">
              <a16:creationId xmlns:a16="http://schemas.microsoft.com/office/drawing/2014/main" id="{00000000-0008-0000-0400-0000ED000000}"/>
            </a:ext>
          </a:extLst>
        </xdr:cNvPr>
        <xdr:cNvSpPr txBox="1"/>
      </xdr:nvSpPr>
      <xdr:spPr>
        <a:xfrm>
          <a:off x="16598900" y="10182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95250</xdr:rowOff>
    </xdr:from>
    <xdr:to>
      <xdr:col>82</xdr:col>
      <xdr:colOff>158750</xdr:colOff>
      <xdr:row>60</xdr:row>
      <xdr:rowOff>25400</xdr:rowOff>
    </xdr:to>
    <xdr:sp macro="" textlink="">
      <xdr:nvSpPr>
        <xdr:cNvPr id="238" name="フローチャート: 判断 237">
          <a:extLst>
            <a:ext uri="{FF2B5EF4-FFF2-40B4-BE49-F238E27FC236}">
              <a16:creationId xmlns:a16="http://schemas.microsoft.com/office/drawing/2014/main" id="{00000000-0008-0000-0400-0000EE000000}"/>
            </a:ext>
          </a:extLst>
        </xdr:cNvPr>
        <xdr:cNvSpPr/>
      </xdr:nvSpPr>
      <xdr:spPr>
        <a:xfrm>
          <a:off x="16459200" y="1021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57</xdr:row>
      <xdr:rowOff>146050</xdr:rowOff>
    </xdr:from>
    <xdr:to>
      <xdr:col>78</xdr:col>
      <xdr:colOff>69850</xdr:colOff>
      <xdr:row>58</xdr:row>
      <xdr:rowOff>88900</xdr:rowOff>
    </xdr:to>
    <xdr:cxnSp macro="">
      <xdr:nvCxnSpPr>
        <xdr:cNvPr id="239" name="直線コネクタ 238">
          <a:extLst>
            <a:ext uri="{FF2B5EF4-FFF2-40B4-BE49-F238E27FC236}">
              <a16:creationId xmlns:a16="http://schemas.microsoft.com/office/drawing/2014/main" id="{00000000-0008-0000-0400-0000EF000000}"/>
            </a:ext>
          </a:extLst>
        </xdr:cNvPr>
        <xdr:cNvCxnSpPr/>
      </xdr:nvCxnSpPr>
      <xdr:spPr>
        <a:xfrm>
          <a:off x="14782800" y="99187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59</xdr:row>
      <xdr:rowOff>95250</xdr:rowOff>
    </xdr:from>
    <xdr:to>
      <xdr:col>78</xdr:col>
      <xdr:colOff>120650</xdr:colOff>
      <xdr:row>60</xdr:row>
      <xdr:rowOff>25400</xdr:rowOff>
    </xdr:to>
    <xdr:sp macro="" textlink="">
      <xdr:nvSpPr>
        <xdr:cNvPr id="240" name="フローチャート: 判断 239">
          <a:extLst>
            <a:ext uri="{FF2B5EF4-FFF2-40B4-BE49-F238E27FC236}">
              <a16:creationId xmlns:a16="http://schemas.microsoft.com/office/drawing/2014/main" id="{00000000-0008-0000-0400-0000F0000000}"/>
            </a:ext>
          </a:extLst>
        </xdr:cNvPr>
        <xdr:cNvSpPr/>
      </xdr:nvSpPr>
      <xdr:spPr>
        <a:xfrm>
          <a:off x="15621000" y="1021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10177</xdr:rowOff>
    </xdr:from>
    <xdr:ext cx="736600" cy="259045"/>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a:off x="15290800" y="10297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56</xdr:row>
      <xdr:rowOff>12700</xdr:rowOff>
    </xdr:from>
    <xdr:to>
      <xdr:col>73</xdr:col>
      <xdr:colOff>180975</xdr:colOff>
      <xdr:row>57</xdr:row>
      <xdr:rowOff>146050</xdr:rowOff>
    </xdr:to>
    <xdr:cxnSp macro="">
      <xdr:nvCxnSpPr>
        <xdr:cNvPr id="242" name="直線コネクタ 241">
          <a:extLst>
            <a:ext uri="{FF2B5EF4-FFF2-40B4-BE49-F238E27FC236}">
              <a16:creationId xmlns:a16="http://schemas.microsoft.com/office/drawing/2014/main" id="{00000000-0008-0000-0400-0000F2000000}"/>
            </a:ext>
          </a:extLst>
        </xdr:cNvPr>
        <xdr:cNvCxnSpPr/>
      </xdr:nvCxnSpPr>
      <xdr:spPr>
        <a:xfrm>
          <a:off x="13893800" y="9613900"/>
          <a:ext cx="889000" cy="304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95250</xdr:rowOff>
    </xdr:from>
    <xdr:to>
      <xdr:col>74</xdr:col>
      <xdr:colOff>31750</xdr:colOff>
      <xdr:row>60</xdr:row>
      <xdr:rowOff>25400</xdr:rowOff>
    </xdr:to>
    <xdr:sp macro="" textlink="">
      <xdr:nvSpPr>
        <xdr:cNvPr id="243" name="フローチャート: 判断 242">
          <a:extLst>
            <a:ext uri="{FF2B5EF4-FFF2-40B4-BE49-F238E27FC236}">
              <a16:creationId xmlns:a16="http://schemas.microsoft.com/office/drawing/2014/main" id="{00000000-0008-0000-0400-0000F3000000}"/>
            </a:ext>
          </a:extLst>
        </xdr:cNvPr>
        <xdr:cNvSpPr/>
      </xdr:nvSpPr>
      <xdr:spPr>
        <a:xfrm>
          <a:off x="14732000" y="1021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10177</xdr:rowOff>
    </xdr:from>
    <xdr:ext cx="762000" cy="259045"/>
    <xdr:sp macro="" textlink="">
      <xdr:nvSpPr>
        <xdr:cNvPr id="244" name="テキスト ボックス 243">
          <a:extLst>
            <a:ext uri="{FF2B5EF4-FFF2-40B4-BE49-F238E27FC236}">
              <a16:creationId xmlns:a16="http://schemas.microsoft.com/office/drawing/2014/main" id="{00000000-0008-0000-0400-0000F4000000}"/>
            </a:ext>
          </a:extLst>
        </xdr:cNvPr>
        <xdr:cNvSpPr txBox="1"/>
      </xdr:nvSpPr>
      <xdr:spPr>
        <a:xfrm>
          <a:off x="14401800" y="10297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52</xdr:row>
      <xdr:rowOff>88900</xdr:rowOff>
    </xdr:from>
    <xdr:to>
      <xdr:col>69</xdr:col>
      <xdr:colOff>92075</xdr:colOff>
      <xdr:row>56</xdr:row>
      <xdr:rowOff>12700</xdr:rowOff>
    </xdr:to>
    <xdr:cxnSp macro="">
      <xdr:nvCxnSpPr>
        <xdr:cNvPr id="245" name="直線コネクタ 244">
          <a:extLst>
            <a:ext uri="{FF2B5EF4-FFF2-40B4-BE49-F238E27FC236}">
              <a16:creationId xmlns:a16="http://schemas.microsoft.com/office/drawing/2014/main" id="{00000000-0008-0000-0400-0000F5000000}"/>
            </a:ext>
          </a:extLst>
        </xdr:cNvPr>
        <xdr:cNvCxnSpPr/>
      </xdr:nvCxnSpPr>
      <xdr:spPr>
        <a:xfrm>
          <a:off x="13004800" y="9004300"/>
          <a:ext cx="889000" cy="609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56</xdr:row>
      <xdr:rowOff>114300</xdr:rowOff>
    </xdr:from>
    <xdr:to>
      <xdr:col>69</xdr:col>
      <xdr:colOff>142875</xdr:colOff>
      <xdr:row>57</xdr:row>
      <xdr:rowOff>44450</xdr:rowOff>
    </xdr:to>
    <xdr:sp macro="" textlink="">
      <xdr:nvSpPr>
        <xdr:cNvPr id="246" name="フローチャート: 判断 245">
          <a:extLst>
            <a:ext uri="{FF2B5EF4-FFF2-40B4-BE49-F238E27FC236}">
              <a16:creationId xmlns:a16="http://schemas.microsoft.com/office/drawing/2014/main" id="{00000000-0008-0000-0400-0000F6000000}"/>
            </a:ext>
          </a:extLst>
        </xdr:cNvPr>
        <xdr:cNvSpPr/>
      </xdr:nvSpPr>
      <xdr:spPr>
        <a:xfrm>
          <a:off x="13843000" y="971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57</xdr:row>
      <xdr:rowOff>29227</xdr:rowOff>
    </xdr:from>
    <xdr:ext cx="762000" cy="259045"/>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13512800" y="980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55</xdr:row>
      <xdr:rowOff>95250</xdr:rowOff>
    </xdr:from>
    <xdr:to>
      <xdr:col>65</xdr:col>
      <xdr:colOff>53975</xdr:colOff>
      <xdr:row>56</xdr:row>
      <xdr:rowOff>25400</xdr:rowOff>
    </xdr:to>
    <xdr:sp macro="" textlink="">
      <xdr:nvSpPr>
        <xdr:cNvPr id="248" name="フローチャート: 判断 247">
          <a:extLst>
            <a:ext uri="{FF2B5EF4-FFF2-40B4-BE49-F238E27FC236}">
              <a16:creationId xmlns:a16="http://schemas.microsoft.com/office/drawing/2014/main" id="{00000000-0008-0000-0400-0000F8000000}"/>
            </a:ext>
          </a:extLst>
        </xdr:cNvPr>
        <xdr:cNvSpPr/>
      </xdr:nvSpPr>
      <xdr:spPr>
        <a:xfrm>
          <a:off x="12954000" y="9525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56</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2623800" y="9611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57</xdr:row>
      <xdr:rowOff>133350</xdr:rowOff>
    </xdr:from>
    <xdr:to>
      <xdr:col>82</xdr:col>
      <xdr:colOff>158750</xdr:colOff>
      <xdr:row>58</xdr:row>
      <xdr:rowOff>63500</xdr:rowOff>
    </xdr:to>
    <xdr:sp macro="" textlink="">
      <xdr:nvSpPr>
        <xdr:cNvPr id="255" name="楕円 254">
          <a:extLst>
            <a:ext uri="{FF2B5EF4-FFF2-40B4-BE49-F238E27FC236}">
              <a16:creationId xmlns:a16="http://schemas.microsoft.com/office/drawing/2014/main" id="{00000000-0008-0000-0400-0000FF000000}"/>
            </a:ext>
          </a:extLst>
        </xdr:cNvPr>
        <xdr:cNvSpPr/>
      </xdr:nvSpPr>
      <xdr:spPr>
        <a:xfrm>
          <a:off x="16459200" y="990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57</xdr:row>
      <xdr:rowOff>41927</xdr:rowOff>
    </xdr:from>
    <xdr:ext cx="762000" cy="259045"/>
    <xdr:sp macro="" textlink="">
      <xdr:nvSpPr>
        <xdr:cNvPr id="256" name="その他該当値テキスト">
          <a:extLst>
            <a:ext uri="{FF2B5EF4-FFF2-40B4-BE49-F238E27FC236}">
              <a16:creationId xmlns:a16="http://schemas.microsoft.com/office/drawing/2014/main" id="{00000000-0008-0000-0400-000000010000}"/>
            </a:ext>
          </a:extLst>
        </xdr:cNvPr>
        <xdr:cNvSpPr txBox="1"/>
      </xdr:nvSpPr>
      <xdr:spPr>
        <a:xfrm>
          <a:off x="16598900" y="981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58</xdr:row>
      <xdr:rowOff>38100</xdr:rowOff>
    </xdr:from>
    <xdr:to>
      <xdr:col>78</xdr:col>
      <xdr:colOff>120650</xdr:colOff>
      <xdr:row>58</xdr:row>
      <xdr:rowOff>139700</xdr:rowOff>
    </xdr:to>
    <xdr:sp macro="" textlink="">
      <xdr:nvSpPr>
        <xdr:cNvPr id="257" name="楕円 256">
          <a:extLst>
            <a:ext uri="{FF2B5EF4-FFF2-40B4-BE49-F238E27FC236}">
              <a16:creationId xmlns:a16="http://schemas.microsoft.com/office/drawing/2014/main" id="{00000000-0008-0000-0400-000001010000}"/>
            </a:ext>
          </a:extLst>
        </xdr:cNvPr>
        <xdr:cNvSpPr/>
      </xdr:nvSpPr>
      <xdr:spPr>
        <a:xfrm>
          <a:off x="15621000" y="998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56</xdr:row>
      <xdr:rowOff>149877</xdr:rowOff>
    </xdr:from>
    <xdr:ext cx="736600" cy="259045"/>
    <xdr:sp macro="" textlink="">
      <xdr:nvSpPr>
        <xdr:cNvPr id="258" name="テキスト ボックス 257">
          <a:extLst>
            <a:ext uri="{FF2B5EF4-FFF2-40B4-BE49-F238E27FC236}">
              <a16:creationId xmlns:a16="http://schemas.microsoft.com/office/drawing/2014/main" id="{00000000-0008-0000-0400-000002010000}"/>
            </a:ext>
          </a:extLst>
        </xdr:cNvPr>
        <xdr:cNvSpPr txBox="1"/>
      </xdr:nvSpPr>
      <xdr:spPr>
        <a:xfrm>
          <a:off x="15290800" y="9751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57</xdr:row>
      <xdr:rowOff>95250</xdr:rowOff>
    </xdr:from>
    <xdr:to>
      <xdr:col>74</xdr:col>
      <xdr:colOff>31750</xdr:colOff>
      <xdr:row>58</xdr:row>
      <xdr:rowOff>25400</xdr:rowOff>
    </xdr:to>
    <xdr:sp macro="" textlink="">
      <xdr:nvSpPr>
        <xdr:cNvPr id="259" name="楕円 258">
          <a:extLst>
            <a:ext uri="{FF2B5EF4-FFF2-40B4-BE49-F238E27FC236}">
              <a16:creationId xmlns:a16="http://schemas.microsoft.com/office/drawing/2014/main" id="{00000000-0008-0000-0400-000003010000}"/>
            </a:ext>
          </a:extLst>
        </xdr:cNvPr>
        <xdr:cNvSpPr/>
      </xdr:nvSpPr>
      <xdr:spPr>
        <a:xfrm>
          <a:off x="14732000" y="9867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56</xdr:row>
      <xdr:rowOff>35577</xdr:rowOff>
    </xdr:from>
    <xdr:ext cx="762000" cy="259045"/>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a:off x="14401800" y="963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55</xdr:row>
      <xdr:rowOff>133350</xdr:rowOff>
    </xdr:from>
    <xdr:to>
      <xdr:col>69</xdr:col>
      <xdr:colOff>142875</xdr:colOff>
      <xdr:row>56</xdr:row>
      <xdr:rowOff>63500</xdr:rowOff>
    </xdr:to>
    <xdr:sp macro="" textlink="">
      <xdr:nvSpPr>
        <xdr:cNvPr id="261" name="楕円 260">
          <a:extLst>
            <a:ext uri="{FF2B5EF4-FFF2-40B4-BE49-F238E27FC236}">
              <a16:creationId xmlns:a16="http://schemas.microsoft.com/office/drawing/2014/main" id="{00000000-0008-0000-0400-000005010000}"/>
            </a:ext>
          </a:extLst>
        </xdr:cNvPr>
        <xdr:cNvSpPr/>
      </xdr:nvSpPr>
      <xdr:spPr>
        <a:xfrm>
          <a:off x="138430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54</xdr:row>
      <xdr:rowOff>73677</xdr:rowOff>
    </xdr:from>
    <xdr:ext cx="762000" cy="259045"/>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a:off x="13512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38100</xdr:rowOff>
    </xdr:from>
    <xdr:to>
      <xdr:col>65</xdr:col>
      <xdr:colOff>53975</xdr:colOff>
      <xdr:row>52</xdr:row>
      <xdr:rowOff>139700</xdr:rowOff>
    </xdr:to>
    <xdr:sp macro="" textlink="">
      <xdr:nvSpPr>
        <xdr:cNvPr id="263" name="楕円 262">
          <a:extLst>
            <a:ext uri="{FF2B5EF4-FFF2-40B4-BE49-F238E27FC236}">
              <a16:creationId xmlns:a16="http://schemas.microsoft.com/office/drawing/2014/main" id="{00000000-0008-0000-0400-000007010000}"/>
            </a:ext>
          </a:extLst>
        </xdr:cNvPr>
        <xdr:cNvSpPr/>
      </xdr:nvSpPr>
      <xdr:spPr>
        <a:xfrm>
          <a:off x="12954000" y="8953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50</xdr:row>
      <xdr:rowOff>149877</xdr:rowOff>
    </xdr:from>
    <xdr:ext cx="762000" cy="259045"/>
    <xdr:sp macro="" textlink="">
      <xdr:nvSpPr>
        <xdr:cNvPr id="264" name="テキスト ボックス 263">
          <a:extLst>
            <a:ext uri="{FF2B5EF4-FFF2-40B4-BE49-F238E27FC236}">
              <a16:creationId xmlns:a16="http://schemas.microsoft.com/office/drawing/2014/main" id="{00000000-0008-0000-0400-000008010000}"/>
            </a:ext>
          </a:extLst>
        </xdr:cNvPr>
        <xdr:cNvSpPr txBox="1"/>
      </xdr:nvSpPr>
      <xdr:spPr>
        <a:xfrm>
          <a:off x="12623800" y="872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2" name="正方形/長方形 271">
          <a:extLst>
            <a:ext uri="{FF2B5EF4-FFF2-40B4-BE49-F238E27FC236}">
              <a16:creationId xmlns:a16="http://schemas.microsoft.com/office/drawing/2014/main" id="{00000000-0008-0000-0400-000010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・補助費等に係る経常収支比率は、グループ内平均と比較して低く推移しているが、平成</a:t>
          </a:r>
          <a:r>
            <a:rPr kumimoji="1" lang="en-US" altLang="ja-JP" sz="1200">
              <a:latin typeface="ＭＳ Ｐゴシック" panose="020B0600070205080204" pitchFamily="50" charset="-128"/>
              <a:ea typeface="ＭＳ Ｐゴシック" panose="020B0600070205080204" pitchFamily="50" charset="-128"/>
            </a:rPr>
            <a:t>27</a:t>
          </a:r>
          <a:r>
            <a:rPr kumimoji="1" lang="ja-JP" altLang="en-US" sz="1200">
              <a:latin typeface="ＭＳ Ｐゴシック" panose="020B0600070205080204" pitchFamily="50" charset="-128"/>
              <a:ea typeface="ＭＳ Ｐゴシック" panose="020B0600070205080204" pitchFamily="50" charset="-128"/>
            </a:rPr>
            <a:t>年度以降、介護給付費等負担金等の社会保障関係経費等の増加により、上昇している。今後もこの傾向は続くことが見込まれるが、令和２年度は医療給付費等の減少により低下した。</a:t>
          </a:r>
          <a:endParaRPr kumimoji="1" lang="en-US" altLang="ja-JP" sz="1200">
            <a:latin typeface="ＭＳ Ｐゴシック" panose="020B0600070205080204" pitchFamily="50" charset="-128"/>
            <a:ea typeface="ＭＳ Ｐゴシック" panose="020B0600070205080204" pitchFamily="50" charset="-128"/>
          </a:endParaRPr>
        </a:p>
        <a:p>
          <a:r>
            <a:rPr kumimoji="1" lang="ja-JP" altLang="en-US" sz="1200">
              <a:latin typeface="ＭＳ Ｐゴシック" panose="020B0600070205080204" pitchFamily="50" charset="-128"/>
              <a:ea typeface="ＭＳ Ｐゴシック" panose="020B0600070205080204" pitchFamily="50" charset="-128"/>
            </a:rPr>
            <a:t>・今後も必要な事業には積極的に取り組む一方で、不要不急の事業を精査するなど経費の節減合理化を図る等の徹底的な見直しを実施していく。</a:t>
          </a:r>
        </a:p>
      </xdr:txBody>
    </xdr:sp>
    <xdr:clientData/>
  </xdr:twoCellAnchor>
  <xdr:oneCellAnchor>
    <xdr:from>
      <xdr:col>62</xdr:col>
      <xdr:colOff>6350</xdr:colOff>
      <xdr:row>29</xdr:row>
      <xdr:rowOff>107950</xdr:rowOff>
    </xdr:from>
    <xdr:ext cx="298543" cy="225703"/>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5" name="直線コネクタ 274">
          <a:extLst>
            <a:ext uri="{FF2B5EF4-FFF2-40B4-BE49-F238E27FC236}">
              <a16:creationId xmlns:a16="http://schemas.microsoft.com/office/drawing/2014/main" id="{00000000-0008-0000-0400-000013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7" name="直線コネクタ 276">
          <a:extLst>
            <a:ext uri="{FF2B5EF4-FFF2-40B4-BE49-F238E27FC236}">
              <a16:creationId xmlns:a16="http://schemas.microsoft.com/office/drawing/2014/main" id="{00000000-0008-0000-0400-000015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78" name="テキスト ボックス 277">
          <a:extLst>
            <a:ext uri="{FF2B5EF4-FFF2-40B4-BE49-F238E27FC236}">
              <a16:creationId xmlns:a16="http://schemas.microsoft.com/office/drawing/2014/main" id="{00000000-0008-0000-0400-000016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79" name="直線コネクタ 278">
          <a:extLst>
            <a:ext uri="{FF2B5EF4-FFF2-40B4-BE49-F238E27FC236}">
              <a16:creationId xmlns:a16="http://schemas.microsoft.com/office/drawing/2014/main" id="{00000000-0008-0000-0400-000017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80" name="テキスト ボックス 279">
          <a:extLst>
            <a:ext uri="{FF2B5EF4-FFF2-40B4-BE49-F238E27FC236}">
              <a16:creationId xmlns:a16="http://schemas.microsoft.com/office/drawing/2014/main" id="{00000000-0008-0000-0400-000018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1" name="直線コネクタ 280">
          <a:extLst>
            <a:ext uri="{FF2B5EF4-FFF2-40B4-BE49-F238E27FC236}">
              <a16:creationId xmlns:a16="http://schemas.microsoft.com/office/drawing/2014/main" id="{00000000-0008-0000-0400-000019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3" name="直線コネクタ 282">
          <a:extLst>
            <a:ext uri="{FF2B5EF4-FFF2-40B4-BE49-F238E27FC236}">
              <a16:creationId xmlns:a16="http://schemas.microsoft.com/office/drawing/2014/main" id="{00000000-0008-0000-0400-00001B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5" name="直線コネクタ 284">
          <a:extLst>
            <a:ext uri="{FF2B5EF4-FFF2-40B4-BE49-F238E27FC236}">
              <a16:creationId xmlns:a16="http://schemas.microsoft.com/office/drawing/2014/main" id="{00000000-0008-0000-0400-00001D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6" name="テキスト ボックス 285">
          <a:extLst>
            <a:ext uri="{FF2B5EF4-FFF2-40B4-BE49-F238E27FC236}">
              <a16:creationId xmlns:a16="http://schemas.microsoft.com/office/drawing/2014/main" id="{00000000-0008-0000-0400-00001E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7" name="直線コネクタ 286">
          <a:extLst>
            <a:ext uri="{FF2B5EF4-FFF2-40B4-BE49-F238E27FC236}">
              <a16:creationId xmlns:a16="http://schemas.microsoft.com/office/drawing/2014/main" id="{00000000-0008-0000-0400-00001F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89" name="補助費等グラフ枠">
          <a:extLst>
            <a:ext uri="{FF2B5EF4-FFF2-40B4-BE49-F238E27FC236}">
              <a16:creationId xmlns:a16="http://schemas.microsoft.com/office/drawing/2014/main" id="{00000000-0008-0000-0400-000021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34</xdr:row>
      <xdr:rowOff>31750</xdr:rowOff>
    </xdr:from>
    <xdr:to>
      <xdr:col>82</xdr:col>
      <xdr:colOff>107950</xdr:colOff>
      <xdr:row>41</xdr:row>
      <xdr:rowOff>165100</xdr:rowOff>
    </xdr:to>
    <xdr:cxnSp macro="">
      <xdr:nvCxnSpPr>
        <xdr:cNvPr id="290" name="直線コネクタ 289">
          <a:extLst>
            <a:ext uri="{FF2B5EF4-FFF2-40B4-BE49-F238E27FC236}">
              <a16:creationId xmlns:a16="http://schemas.microsoft.com/office/drawing/2014/main" id="{00000000-0008-0000-0400-000022010000}"/>
            </a:ext>
          </a:extLst>
        </xdr:cNvPr>
        <xdr:cNvCxnSpPr/>
      </xdr:nvCxnSpPr>
      <xdr:spPr>
        <a:xfrm flipV="1">
          <a:off x="16510000" y="5861050"/>
          <a:ext cx="0" cy="13335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41</xdr:row>
      <xdr:rowOff>137177</xdr:rowOff>
    </xdr:from>
    <xdr:ext cx="762000" cy="259045"/>
    <xdr:sp macro="" textlink="">
      <xdr:nvSpPr>
        <xdr:cNvPr id="291" name="補助費等最小値テキスト">
          <a:extLst>
            <a:ext uri="{FF2B5EF4-FFF2-40B4-BE49-F238E27FC236}">
              <a16:creationId xmlns:a16="http://schemas.microsoft.com/office/drawing/2014/main" id="{00000000-0008-0000-0400-000023010000}"/>
            </a:ext>
          </a:extLst>
        </xdr:cNvPr>
        <xdr:cNvSpPr txBox="1"/>
      </xdr:nvSpPr>
      <xdr:spPr>
        <a:xfrm>
          <a:off x="16598900" y="71666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41</xdr:row>
      <xdr:rowOff>165100</xdr:rowOff>
    </xdr:from>
    <xdr:to>
      <xdr:col>82</xdr:col>
      <xdr:colOff>196850</xdr:colOff>
      <xdr:row>41</xdr:row>
      <xdr:rowOff>165100</xdr:rowOff>
    </xdr:to>
    <xdr:cxnSp macro="">
      <xdr:nvCxnSpPr>
        <xdr:cNvPr id="292" name="直線コネクタ 291">
          <a:extLst>
            <a:ext uri="{FF2B5EF4-FFF2-40B4-BE49-F238E27FC236}">
              <a16:creationId xmlns:a16="http://schemas.microsoft.com/office/drawing/2014/main" id="{00000000-0008-0000-0400-000024010000}"/>
            </a:ext>
          </a:extLst>
        </xdr:cNvPr>
        <xdr:cNvCxnSpPr/>
      </xdr:nvCxnSpPr>
      <xdr:spPr>
        <a:xfrm>
          <a:off x="16421100" y="71945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118127</xdr:rowOff>
    </xdr:from>
    <xdr:ext cx="762000" cy="259045"/>
    <xdr:sp macro="" textlink="">
      <xdr:nvSpPr>
        <xdr:cNvPr id="293" name="補助費等最大値テキスト">
          <a:extLst>
            <a:ext uri="{FF2B5EF4-FFF2-40B4-BE49-F238E27FC236}">
              <a16:creationId xmlns:a16="http://schemas.microsoft.com/office/drawing/2014/main" id="{00000000-0008-0000-0400-000025010000}"/>
            </a:ext>
          </a:extLst>
        </xdr:cNvPr>
        <xdr:cNvSpPr txBox="1"/>
      </xdr:nvSpPr>
      <xdr:spPr>
        <a:xfrm>
          <a:off x="16598900" y="5604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34</xdr:row>
      <xdr:rowOff>31750</xdr:rowOff>
    </xdr:from>
    <xdr:to>
      <xdr:col>82</xdr:col>
      <xdr:colOff>196850</xdr:colOff>
      <xdr:row>34</xdr:row>
      <xdr:rowOff>31750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6421100" y="58610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36</xdr:row>
      <xdr:rowOff>69850</xdr:rowOff>
    </xdr:from>
    <xdr:to>
      <xdr:col>82</xdr:col>
      <xdr:colOff>107950</xdr:colOff>
      <xdr:row>37</xdr:row>
      <xdr:rowOff>69850</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flipV="1">
          <a:off x="15671800" y="6242050"/>
          <a:ext cx="838200" cy="171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37</xdr:row>
      <xdr:rowOff>10177</xdr:rowOff>
    </xdr:from>
    <xdr:ext cx="762000" cy="259045"/>
    <xdr:sp macro="" textlink="">
      <xdr:nvSpPr>
        <xdr:cNvPr id="296" name="補助費等平均値テキスト">
          <a:extLst>
            <a:ext uri="{FF2B5EF4-FFF2-40B4-BE49-F238E27FC236}">
              <a16:creationId xmlns:a16="http://schemas.microsoft.com/office/drawing/2014/main" id="{00000000-0008-0000-0400-000028010000}"/>
            </a:ext>
          </a:extLst>
        </xdr:cNvPr>
        <xdr:cNvSpPr txBox="1"/>
      </xdr:nvSpPr>
      <xdr:spPr>
        <a:xfrm>
          <a:off x="16598900" y="63538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38100</xdr:rowOff>
    </xdr:from>
    <xdr:to>
      <xdr:col>82</xdr:col>
      <xdr:colOff>158750</xdr:colOff>
      <xdr:row>37</xdr:row>
      <xdr:rowOff>139700</xdr:rowOff>
    </xdr:to>
    <xdr:sp macro="" textlink="">
      <xdr:nvSpPr>
        <xdr:cNvPr id="297" name="フローチャート: 判断 296">
          <a:extLst>
            <a:ext uri="{FF2B5EF4-FFF2-40B4-BE49-F238E27FC236}">
              <a16:creationId xmlns:a16="http://schemas.microsoft.com/office/drawing/2014/main" id="{00000000-0008-0000-0400-000029010000}"/>
            </a:ext>
          </a:extLst>
        </xdr:cNvPr>
        <xdr:cNvSpPr/>
      </xdr:nvSpPr>
      <xdr:spPr>
        <a:xfrm>
          <a:off x="16459200" y="63817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35</xdr:row>
      <xdr:rowOff>127000</xdr:rowOff>
    </xdr:from>
    <xdr:to>
      <xdr:col>78</xdr:col>
      <xdr:colOff>69850</xdr:colOff>
      <xdr:row>37</xdr:row>
      <xdr:rowOff>69850</xdr:rowOff>
    </xdr:to>
    <xdr:cxnSp macro="">
      <xdr:nvCxnSpPr>
        <xdr:cNvPr id="298" name="直線コネクタ 297">
          <a:extLst>
            <a:ext uri="{FF2B5EF4-FFF2-40B4-BE49-F238E27FC236}">
              <a16:creationId xmlns:a16="http://schemas.microsoft.com/office/drawing/2014/main" id="{00000000-0008-0000-0400-00002A010000}"/>
            </a:ext>
          </a:extLst>
        </xdr:cNvPr>
        <xdr:cNvCxnSpPr/>
      </xdr:nvCxnSpPr>
      <xdr:spPr>
        <a:xfrm>
          <a:off x="14782800" y="6127750"/>
          <a:ext cx="889000" cy="2857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37</xdr:row>
      <xdr:rowOff>95250</xdr:rowOff>
    </xdr:from>
    <xdr:to>
      <xdr:col>78</xdr:col>
      <xdr:colOff>120650</xdr:colOff>
      <xdr:row>38</xdr:row>
      <xdr:rowOff>25400</xdr:rowOff>
    </xdr:to>
    <xdr:sp macro="" textlink="">
      <xdr:nvSpPr>
        <xdr:cNvPr id="299" name="フローチャート: 判断 298">
          <a:extLst>
            <a:ext uri="{FF2B5EF4-FFF2-40B4-BE49-F238E27FC236}">
              <a16:creationId xmlns:a16="http://schemas.microsoft.com/office/drawing/2014/main" id="{00000000-0008-0000-0400-00002B010000}"/>
            </a:ext>
          </a:extLst>
        </xdr:cNvPr>
        <xdr:cNvSpPr/>
      </xdr:nvSpPr>
      <xdr:spPr>
        <a:xfrm>
          <a:off x="15621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38</xdr:row>
      <xdr:rowOff>10177</xdr:rowOff>
    </xdr:from>
    <xdr:ext cx="736600" cy="259045"/>
    <xdr:sp macro="" textlink="">
      <xdr:nvSpPr>
        <xdr:cNvPr id="300" name="テキスト ボックス 299">
          <a:extLst>
            <a:ext uri="{FF2B5EF4-FFF2-40B4-BE49-F238E27FC236}">
              <a16:creationId xmlns:a16="http://schemas.microsoft.com/office/drawing/2014/main" id="{00000000-0008-0000-0400-00002C010000}"/>
            </a:ext>
          </a:extLst>
        </xdr:cNvPr>
        <xdr:cNvSpPr txBox="1"/>
      </xdr:nvSpPr>
      <xdr:spPr>
        <a:xfrm>
          <a:off x="15290800" y="6525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35</xdr:row>
      <xdr:rowOff>127000</xdr:rowOff>
    </xdr:from>
    <xdr:to>
      <xdr:col>73</xdr:col>
      <xdr:colOff>180975</xdr:colOff>
      <xdr:row>37</xdr:row>
      <xdr:rowOff>127000</xdr:rowOff>
    </xdr:to>
    <xdr:cxnSp macro="">
      <xdr:nvCxnSpPr>
        <xdr:cNvPr id="301" name="直線コネクタ 300">
          <a:extLst>
            <a:ext uri="{FF2B5EF4-FFF2-40B4-BE49-F238E27FC236}">
              <a16:creationId xmlns:a16="http://schemas.microsoft.com/office/drawing/2014/main" id="{00000000-0008-0000-0400-00002D010000}"/>
            </a:ext>
          </a:extLst>
        </xdr:cNvPr>
        <xdr:cNvCxnSpPr/>
      </xdr:nvCxnSpPr>
      <xdr:spPr>
        <a:xfrm flipV="1">
          <a:off x="13893800" y="6127750"/>
          <a:ext cx="889000" cy="342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36</xdr:row>
      <xdr:rowOff>76200</xdr:rowOff>
    </xdr:from>
    <xdr:to>
      <xdr:col>74</xdr:col>
      <xdr:colOff>31750</xdr:colOff>
      <xdr:row>37</xdr:row>
      <xdr:rowOff>6350</xdr:rowOff>
    </xdr:to>
    <xdr:sp macro="" textlink="">
      <xdr:nvSpPr>
        <xdr:cNvPr id="302" name="フローチャート: 判断 301">
          <a:extLst>
            <a:ext uri="{FF2B5EF4-FFF2-40B4-BE49-F238E27FC236}">
              <a16:creationId xmlns:a16="http://schemas.microsoft.com/office/drawing/2014/main" id="{00000000-0008-0000-0400-00002E010000}"/>
            </a:ext>
          </a:extLst>
        </xdr:cNvPr>
        <xdr:cNvSpPr/>
      </xdr:nvSpPr>
      <xdr:spPr>
        <a:xfrm>
          <a:off x="14732000" y="6248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162577</xdr:rowOff>
    </xdr:from>
    <xdr:ext cx="762000" cy="259045"/>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14401800" y="633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37</xdr:row>
      <xdr:rowOff>107950</xdr:rowOff>
    </xdr:from>
    <xdr:to>
      <xdr:col>69</xdr:col>
      <xdr:colOff>92075</xdr:colOff>
      <xdr:row>37</xdr:row>
      <xdr:rowOff>127000</xdr:rowOff>
    </xdr:to>
    <xdr:cxnSp macro="">
      <xdr:nvCxnSpPr>
        <xdr:cNvPr id="304" name="直線コネクタ 303">
          <a:extLst>
            <a:ext uri="{FF2B5EF4-FFF2-40B4-BE49-F238E27FC236}">
              <a16:creationId xmlns:a16="http://schemas.microsoft.com/office/drawing/2014/main" id="{00000000-0008-0000-0400-000030010000}"/>
            </a:ext>
          </a:extLst>
        </xdr:cNvPr>
        <xdr:cNvCxnSpPr/>
      </xdr:nvCxnSpPr>
      <xdr:spPr>
        <a:xfrm>
          <a:off x="13004800" y="6451600"/>
          <a:ext cx="88900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38</xdr:row>
      <xdr:rowOff>0</xdr:rowOff>
    </xdr:from>
    <xdr:to>
      <xdr:col>69</xdr:col>
      <xdr:colOff>142875</xdr:colOff>
      <xdr:row>38</xdr:row>
      <xdr:rowOff>101600</xdr:rowOff>
    </xdr:to>
    <xdr:sp macro="" textlink="">
      <xdr:nvSpPr>
        <xdr:cNvPr id="305" name="フローチャート: 判断 304">
          <a:extLst>
            <a:ext uri="{FF2B5EF4-FFF2-40B4-BE49-F238E27FC236}">
              <a16:creationId xmlns:a16="http://schemas.microsoft.com/office/drawing/2014/main" id="{00000000-0008-0000-0400-000031010000}"/>
            </a:ext>
          </a:extLst>
        </xdr:cNvPr>
        <xdr:cNvSpPr/>
      </xdr:nvSpPr>
      <xdr:spPr>
        <a:xfrm>
          <a:off x="138430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86377</xdr:rowOff>
    </xdr:from>
    <xdr:ext cx="762000" cy="259045"/>
    <xdr:sp macro="" textlink="">
      <xdr:nvSpPr>
        <xdr:cNvPr id="306" name="テキスト ボックス 305">
          <a:extLst>
            <a:ext uri="{FF2B5EF4-FFF2-40B4-BE49-F238E27FC236}">
              <a16:creationId xmlns:a16="http://schemas.microsoft.com/office/drawing/2014/main" id="{00000000-0008-0000-0400-000032010000}"/>
            </a:ext>
          </a:extLst>
        </xdr:cNvPr>
        <xdr:cNvSpPr txBox="1"/>
      </xdr:nvSpPr>
      <xdr:spPr>
        <a:xfrm>
          <a:off x="13512800" y="660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38</xdr:row>
      <xdr:rowOff>0</xdr:rowOff>
    </xdr:from>
    <xdr:to>
      <xdr:col>65</xdr:col>
      <xdr:colOff>53975</xdr:colOff>
      <xdr:row>38</xdr:row>
      <xdr:rowOff>101600</xdr:rowOff>
    </xdr:to>
    <xdr:sp macro="" textlink="">
      <xdr:nvSpPr>
        <xdr:cNvPr id="307" name="フローチャート: 判断 306">
          <a:extLst>
            <a:ext uri="{FF2B5EF4-FFF2-40B4-BE49-F238E27FC236}">
              <a16:creationId xmlns:a16="http://schemas.microsoft.com/office/drawing/2014/main" id="{00000000-0008-0000-0400-000033010000}"/>
            </a:ext>
          </a:extLst>
        </xdr:cNvPr>
        <xdr:cNvSpPr/>
      </xdr:nvSpPr>
      <xdr:spPr>
        <a:xfrm>
          <a:off x="12954000" y="651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38</xdr:row>
      <xdr:rowOff>86377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2623800" y="660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19050</xdr:rowOff>
    </xdr:from>
    <xdr:to>
      <xdr:col>82</xdr:col>
      <xdr:colOff>158750</xdr:colOff>
      <xdr:row>36</xdr:row>
      <xdr:rowOff>120650</xdr:rowOff>
    </xdr:to>
    <xdr:sp macro="" textlink="">
      <xdr:nvSpPr>
        <xdr:cNvPr id="314" name="楕円 313">
          <a:extLst>
            <a:ext uri="{FF2B5EF4-FFF2-40B4-BE49-F238E27FC236}">
              <a16:creationId xmlns:a16="http://schemas.microsoft.com/office/drawing/2014/main" id="{00000000-0008-0000-0400-00003A010000}"/>
            </a:ext>
          </a:extLst>
        </xdr:cNvPr>
        <xdr:cNvSpPr/>
      </xdr:nvSpPr>
      <xdr:spPr>
        <a:xfrm>
          <a:off x="16459200" y="6191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35</xdr:row>
      <xdr:rowOff>35577</xdr:rowOff>
    </xdr:from>
    <xdr:ext cx="762000" cy="259045"/>
    <xdr:sp macro="" textlink="">
      <xdr:nvSpPr>
        <xdr:cNvPr id="315" name="補助費等該当値テキスト">
          <a:extLst>
            <a:ext uri="{FF2B5EF4-FFF2-40B4-BE49-F238E27FC236}">
              <a16:creationId xmlns:a16="http://schemas.microsoft.com/office/drawing/2014/main" id="{00000000-0008-0000-0400-00003B010000}"/>
            </a:ext>
          </a:extLst>
        </xdr:cNvPr>
        <xdr:cNvSpPr txBox="1"/>
      </xdr:nvSpPr>
      <xdr:spPr>
        <a:xfrm>
          <a:off x="16598900" y="60363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37</xdr:row>
      <xdr:rowOff>19050</xdr:rowOff>
    </xdr:from>
    <xdr:to>
      <xdr:col>78</xdr:col>
      <xdr:colOff>120650</xdr:colOff>
      <xdr:row>37</xdr:row>
      <xdr:rowOff>120650</xdr:rowOff>
    </xdr:to>
    <xdr:sp macro="" textlink="">
      <xdr:nvSpPr>
        <xdr:cNvPr id="316" name="楕円 315">
          <a:extLst>
            <a:ext uri="{FF2B5EF4-FFF2-40B4-BE49-F238E27FC236}">
              <a16:creationId xmlns:a16="http://schemas.microsoft.com/office/drawing/2014/main" id="{00000000-0008-0000-0400-00003C010000}"/>
            </a:ext>
          </a:extLst>
        </xdr:cNvPr>
        <xdr:cNvSpPr/>
      </xdr:nvSpPr>
      <xdr:spPr>
        <a:xfrm>
          <a:off x="15621000" y="636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130827</xdr:rowOff>
    </xdr:from>
    <xdr:ext cx="736600" cy="259045"/>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15290800" y="6131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35</xdr:row>
      <xdr:rowOff>76200</xdr:rowOff>
    </xdr:from>
    <xdr:to>
      <xdr:col>74</xdr:col>
      <xdr:colOff>31750</xdr:colOff>
      <xdr:row>36</xdr:row>
      <xdr:rowOff>6350</xdr:rowOff>
    </xdr:to>
    <xdr:sp macro="" textlink="">
      <xdr:nvSpPr>
        <xdr:cNvPr id="318" name="楕円 317">
          <a:extLst>
            <a:ext uri="{FF2B5EF4-FFF2-40B4-BE49-F238E27FC236}">
              <a16:creationId xmlns:a16="http://schemas.microsoft.com/office/drawing/2014/main" id="{00000000-0008-0000-0400-00003E010000}"/>
            </a:ext>
          </a:extLst>
        </xdr:cNvPr>
        <xdr:cNvSpPr/>
      </xdr:nvSpPr>
      <xdr:spPr>
        <a:xfrm>
          <a:off x="14732000" y="6076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16527</xdr:rowOff>
    </xdr:from>
    <xdr:ext cx="762000" cy="259045"/>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a:off x="14401800" y="5845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37</xdr:row>
      <xdr:rowOff>76200</xdr:rowOff>
    </xdr:from>
    <xdr:to>
      <xdr:col>69</xdr:col>
      <xdr:colOff>142875</xdr:colOff>
      <xdr:row>38</xdr:row>
      <xdr:rowOff>6350</xdr:rowOff>
    </xdr:to>
    <xdr:sp macro="" textlink="">
      <xdr:nvSpPr>
        <xdr:cNvPr id="320" name="楕円 319">
          <a:extLst>
            <a:ext uri="{FF2B5EF4-FFF2-40B4-BE49-F238E27FC236}">
              <a16:creationId xmlns:a16="http://schemas.microsoft.com/office/drawing/2014/main" id="{00000000-0008-0000-0400-000040010000}"/>
            </a:ext>
          </a:extLst>
        </xdr:cNvPr>
        <xdr:cNvSpPr/>
      </xdr:nvSpPr>
      <xdr:spPr>
        <a:xfrm>
          <a:off x="13843000" y="64198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36</xdr:row>
      <xdr:rowOff>16527</xdr:rowOff>
    </xdr:from>
    <xdr:ext cx="762000" cy="259045"/>
    <xdr:sp macro="" textlink="">
      <xdr:nvSpPr>
        <xdr:cNvPr id="321" name="テキスト ボックス 320">
          <a:extLst>
            <a:ext uri="{FF2B5EF4-FFF2-40B4-BE49-F238E27FC236}">
              <a16:creationId xmlns:a16="http://schemas.microsoft.com/office/drawing/2014/main" id="{00000000-0008-0000-0400-000041010000}"/>
            </a:ext>
          </a:extLst>
        </xdr:cNvPr>
        <xdr:cNvSpPr txBox="1"/>
      </xdr:nvSpPr>
      <xdr:spPr>
        <a:xfrm>
          <a:off x="13512800" y="61887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57150</xdr:rowOff>
    </xdr:from>
    <xdr:to>
      <xdr:col>65</xdr:col>
      <xdr:colOff>53975</xdr:colOff>
      <xdr:row>37</xdr:row>
      <xdr:rowOff>158750</xdr:rowOff>
    </xdr:to>
    <xdr:sp macro="" textlink="">
      <xdr:nvSpPr>
        <xdr:cNvPr id="322" name="楕円 321">
          <a:extLst>
            <a:ext uri="{FF2B5EF4-FFF2-40B4-BE49-F238E27FC236}">
              <a16:creationId xmlns:a16="http://schemas.microsoft.com/office/drawing/2014/main" id="{00000000-0008-0000-0400-000042010000}"/>
            </a:ext>
          </a:extLst>
        </xdr:cNvPr>
        <xdr:cNvSpPr/>
      </xdr:nvSpPr>
      <xdr:spPr>
        <a:xfrm>
          <a:off x="12954000" y="6400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35</xdr:row>
      <xdr:rowOff>168927</xdr:rowOff>
    </xdr:from>
    <xdr:ext cx="762000" cy="259045"/>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a:off x="12623800" y="616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4" name="正方形/長方形 323">
          <a:extLst>
            <a:ext uri="{FF2B5EF4-FFF2-40B4-BE49-F238E27FC236}">
              <a16:creationId xmlns:a16="http://schemas.microsoft.com/office/drawing/2014/main" id="{00000000-0008-0000-0400-000044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・過年度の起債に係る公債費が増加し、公債費の率は上昇傾向にあったが、償還のピークが過ぎたため、平成</a:t>
          </a:r>
          <a:r>
            <a:rPr kumimoji="1" lang="en-US" altLang="ja-JP" sz="1100">
              <a:latin typeface="ＭＳ Ｐゴシック" panose="020B0600070205080204" pitchFamily="50" charset="-128"/>
              <a:ea typeface="ＭＳ Ｐゴシック" panose="020B0600070205080204" pitchFamily="50" charset="-128"/>
            </a:rPr>
            <a:t>28</a:t>
          </a:r>
          <a:r>
            <a:rPr kumimoji="1" lang="ja-JP" altLang="en-US" sz="1100">
              <a:latin typeface="ＭＳ Ｐゴシック" panose="020B0600070205080204" pitchFamily="50" charset="-128"/>
              <a:ea typeface="ＭＳ Ｐゴシック" panose="020B0600070205080204" pitchFamily="50" charset="-128"/>
            </a:rPr>
            <a:t>年度以降は低下傾向である。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・県債の新規発行の抑制（</a:t>
          </a:r>
          <a:r>
            <a:rPr kumimoji="1" lang="en-US" altLang="ja-JP" sz="1100">
              <a:latin typeface="ＭＳ Ｐゴシック" panose="020B0600070205080204" pitchFamily="50" charset="-128"/>
              <a:ea typeface="ＭＳ Ｐゴシック" panose="020B0600070205080204" pitchFamily="50" charset="-128"/>
            </a:rPr>
            <a:t>22</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691</a:t>
          </a:r>
          <a:r>
            <a:rPr kumimoji="1" lang="ja-JP" altLang="en-US" sz="1100">
              <a:latin typeface="ＭＳ Ｐゴシック" panose="020B0600070205080204" pitchFamily="50" charset="-128"/>
              <a:ea typeface="ＭＳ Ｐゴシック" panose="020B0600070205080204" pitchFamily="50" charset="-128"/>
            </a:rPr>
            <a:t>億円、</a:t>
          </a:r>
          <a:r>
            <a:rPr kumimoji="1" lang="en-US" altLang="ja-JP" sz="1100">
              <a:latin typeface="ＭＳ Ｐゴシック" panose="020B0600070205080204" pitchFamily="50" charset="-128"/>
              <a:ea typeface="ＭＳ Ｐゴシック" panose="020B0600070205080204" pitchFamily="50" charset="-128"/>
            </a:rPr>
            <a:t>23</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539</a:t>
          </a:r>
          <a:r>
            <a:rPr kumimoji="1" lang="ja-JP" altLang="en-US" sz="1100">
              <a:latin typeface="ＭＳ Ｐゴシック" panose="020B0600070205080204" pitchFamily="50" charset="-128"/>
              <a:ea typeface="ＭＳ Ｐゴシック" panose="020B0600070205080204" pitchFamily="50" charset="-128"/>
            </a:rPr>
            <a:t>億円、</a:t>
          </a:r>
          <a:r>
            <a:rPr kumimoji="1" lang="en-US" altLang="ja-JP" sz="1100">
              <a:latin typeface="ＭＳ Ｐゴシック" panose="020B0600070205080204" pitchFamily="50" charset="-128"/>
              <a:ea typeface="ＭＳ Ｐゴシック" panose="020B0600070205080204" pitchFamily="50" charset="-128"/>
            </a:rPr>
            <a:t>24</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515</a:t>
          </a:r>
          <a:r>
            <a:rPr kumimoji="1" lang="ja-JP" altLang="en-US" sz="1100">
              <a:latin typeface="ＭＳ Ｐゴシック" panose="020B0600070205080204" pitchFamily="50" charset="-128"/>
              <a:ea typeface="ＭＳ Ｐゴシック" panose="020B0600070205080204" pitchFamily="50" charset="-128"/>
            </a:rPr>
            <a:t>億円、</a:t>
          </a:r>
          <a:r>
            <a:rPr kumimoji="1" lang="en-US" altLang="ja-JP" sz="1100">
              <a:latin typeface="ＭＳ Ｐゴシック" panose="020B0600070205080204" pitchFamily="50" charset="-128"/>
              <a:ea typeface="ＭＳ Ｐゴシック" panose="020B0600070205080204" pitchFamily="50" charset="-128"/>
            </a:rPr>
            <a:t>25</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496</a:t>
          </a:r>
          <a:r>
            <a:rPr kumimoji="1" lang="ja-JP" altLang="en-US" sz="1100">
              <a:latin typeface="ＭＳ Ｐゴシック" panose="020B0600070205080204" pitchFamily="50" charset="-128"/>
              <a:ea typeface="ＭＳ Ｐゴシック" panose="020B0600070205080204" pitchFamily="50" charset="-128"/>
            </a:rPr>
            <a:t>億円、</a:t>
          </a:r>
          <a:r>
            <a:rPr kumimoji="1" lang="en-US" altLang="ja-JP" sz="1100">
              <a:latin typeface="ＭＳ Ｐゴシック" panose="020B0600070205080204" pitchFamily="50" charset="-128"/>
              <a:ea typeface="ＭＳ Ｐゴシック" panose="020B0600070205080204" pitchFamily="50" charset="-128"/>
            </a:rPr>
            <a:t>26</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477</a:t>
          </a:r>
          <a:r>
            <a:rPr kumimoji="1" lang="ja-JP" altLang="en-US" sz="1100">
              <a:latin typeface="ＭＳ Ｐゴシック" panose="020B0600070205080204" pitchFamily="50" charset="-128"/>
              <a:ea typeface="ＭＳ Ｐゴシック" panose="020B0600070205080204" pitchFamily="50" charset="-128"/>
            </a:rPr>
            <a:t>億円、</a:t>
          </a:r>
          <a:r>
            <a:rPr kumimoji="1" lang="en-US" altLang="ja-JP" sz="1100">
              <a:latin typeface="ＭＳ Ｐゴシック" panose="020B0600070205080204" pitchFamily="50" charset="-128"/>
              <a:ea typeface="ＭＳ Ｐゴシック" panose="020B0600070205080204" pitchFamily="50" charset="-128"/>
            </a:rPr>
            <a:t>27</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454</a:t>
          </a:r>
          <a:r>
            <a:rPr kumimoji="1" lang="ja-JP" altLang="en-US" sz="1100">
              <a:latin typeface="ＭＳ Ｐゴシック" panose="020B0600070205080204" pitchFamily="50" charset="-128"/>
              <a:ea typeface="ＭＳ Ｐゴシック" panose="020B0600070205080204" pitchFamily="50" charset="-128"/>
            </a:rPr>
            <a:t>億円、</a:t>
          </a:r>
          <a:r>
            <a:rPr kumimoji="1" lang="en-US" altLang="ja-JP" sz="1100">
              <a:latin typeface="ＭＳ Ｐゴシック" panose="020B0600070205080204" pitchFamily="50" charset="-128"/>
              <a:ea typeface="ＭＳ Ｐゴシック" panose="020B0600070205080204" pitchFamily="50" charset="-128"/>
            </a:rPr>
            <a:t>28</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499</a:t>
          </a:r>
          <a:r>
            <a:rPr kumimoji="1" lang="ja-JP" altLang="en-US" sz="1100">
              <a:latin typeface="ＭＳ Ｐゴシック" panose="020B0600070205080204" pitchFamily="50" charset="-128"/>
              <a:ea typeface="ＭＳ Ｐゴシック" panose="020B0600070205080204" pitchFamily="50" charset="-128"/>
            </a:rPr>
            <a:t>億円、</a:t>
          </a:r>
          <a:r>
            <a:rPr kumimoji="1" lang="en-US" altLang="ja-JP" sz="1100">
              <a:latin typeface="ＭＳ Ｐゴシック" panose="020B0600070205080204" pitchFamily="50" charset="-128"/>
              <a:ea typeface="ＭＳ Ｐゴシック" panose="020B0600070205080204" pitchFamily="50" charset="-128"/>
            </a:rPr>
            <a:t>29</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520</a:t>
          </a:r>
          <a:r>
            <a:rPr kumimoji="1" lang="ja-JP" altLang="en-US" sz="1100">
              <a:latin typeface="ＭＳ Ｐゴシック" panose="020B0600070205080204" pitchFamily="50" charset="-128"/>
              <a:ea typeface="ＭＳ Ｐゴシック" panose="020B0600070205080204" pitchFamily="50" charset="-128"/>
            </a:rPr>
            <a:t>億円、</a:t>
          </a:r>
          <a:r>
            <a:rPr kumimoji="1" lang="en-US" altLang="ja-JP" sz="1100">
              <a:latin typeface="ＭＳ Ｐゴシック" panose="020B0600070205080204" pitchFamily="50" charset="-128"/>
              <a:ea typeface="ＭＳ Ｐゴシック" panose="020B0600070205080204" pitchFamily="50" charset="-128"/>
            </a:rPr>
            <a:t>30</a:t>
          </a:r>
          <a:r>
            <a:rPr kumimoji="1" lang="ja-JP" altLang="en-US" sz="1100">
              <a:latin typeface="ＭＳ Ｐゴシック" panose="020B0600070205080204" pitchFamily="50" charset="-128"/>
              <a:ea typeface="ＭＳ Ｐゴシック" panose="020B0600070205080204" pitchFamily="50" charset="-128"/>
            </a:rPr>
            <a:t>：</a:t>
          </a:r>
          <a:r>
            <a:rPr kumimoji="1" lang="en-US" altLang="ja-JP" sz="1100">
              <a:latin typeface="ＭＳ Ｐゴシック" panose="020B0600070205080204" pitchFamily="50" charset="-128"/>
              <a:ea typeface="ＭＳ Ｐゴシック" panose="020B0600070205080204" pitchFamily="50" charset="-128"/>
            </a:rPr>
            <a:t>435</a:t>
          </a:r>
          <a:r>
            <a:rPr kumimoji="1" lang="ja-JP" altLang="en-US" sz="1100">
              <a:latin typeface="ＭＳ Ｐゴシック" panose="020B0600070205080204" pitchFamily="50" charset="-128"/>
              <a:ea typeface="ＭＳ Ｐゴシック" panose="020B0600070205080204" pitchFamily="50" charset="-128"/>
            </a:rPr>
            <a:t>億円、元：</a:t>
          </a:r>
          <a:r>
            <a:rPr kumimoji="1" lang="en-US" altLang="ja-JP" sz="1100">
              <a:latin typeface="ＭＳ Ｐゴシック" panose="020B0600070205080204" pitchFamily="50" charset="-128"/>
              <a:ea typeface="ＭＳ Ｐゴシック" panose="020B0600070205080204" pitchFamily="50" charset="-128"/>
            </a:rPr>
            <a:t>542</a:t>
          </a:r>
          <a:r>
            <a:rPr kumimoji="1" lang="ja-JP" altLang="en-US" sz="1100">
              <a:latin typeface="ＭＳ Ｐゴシック" panose="020B0600070205080204" pitchFamily="50" charset="-128"/>
              <a:ea typeface="ＭＳ Ｐゴシック" panose="020B0600070205080204" pitchFamily="50" charset="-128"/>
            </a:rPr>
            <a:t>億円、２：</a:t>
          </a:r>
          <a:r>
            <a:rPr kumimoji="1" lang="en-US" altLang="ja-JP" sz="1100">
              <a:latin typeface="ＭＳ Ｐゴシック" panose="020B0600070205080204" pitchFamily="50" charset="-128"/>
              <a:ea typeface="ＭＳ Ｐゴシック" panose="020B0600070205080204" pitchFamily="50" charset="-128"/>
            </a:rPr>
            <a:t>503</a:t>
          </a:r>
          <a:r>
            <a:rPr kumimoji="1" lang="ja-JP" altLang="en-US" sz="1100">
              <a:latin typeface="ＭＳ Ｐゴシック" panose="020B0600070205080204" pitchFamily="50" charset="-128"/>
              <a:ea typeface="ＭＳ Ｐゴシック" panose="020B0600070205080204" pitchFamily="50" charset="-128"/>
            </a:rPr>
            <a:t>億円）に努めるとともに、民間資金の借入において、平成</a:t>
          </a:r>
          <a:r>
            <a:rPr kumimoji="1" lang="en-US" altLang="ja-JP" sz="1100">
              <a:latin typeface="ＭＳ Ｐゴシック" panose="020B0600070205080204" pitchFamily="50" charset="-128"/>
              <a:ea typeface="ＭＳ Ｐゴシック" panose="020B0600070205080204" pitchFamily="50" charset="-128"/>
            </a:rPr>
            <a:t>17</a:t>
          </a:r>
          <a:r>
            <a:rPr kumimoji="1" lang="ja-JP" altLang="en-US" sz="1100">
              <a:latin typeface="ＭＳ Ｐゴシック" panose="020B0600070205080204" pitchFamily="50" charset="-128"/>
              <a:ea typeface="ＭＳ Ｐゴシック" panose="020B0600070205080204" pitchFamily="50" charset="-128"/>
            </a:rPr>
            <a:t>年度から入札による資金調達や令和２年度からは市場公募債を導入するなど、低利な条件での資金調達にも努めている。</a:t>
          </a:r>
        </a:p>
      </xdr:txBody>
    </xdr:sp>
    <xdr:clientData/>
  </xdr:twoCellAnchor>
  <xdr:oneCellAnchor>
    <xdr:from>
      <xdr:col>3</xdr:col>
      <xdr:colOff>123825</xdr:colOff>
      <xdr:row>69</xdr:row>
      <xdr:rowOff>107950</xdr:rowOff>
    </xdr:from>
    <xdr:ext cx="298543" cy="225703"/>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4" name="直線コネクタ 333">
          <a:extLst>
            <a:ext uri="{FF2B5EF4-FFF2-40B4-BE49-F238E27FC236}">
              <a16:creationId xmlns:a16="http://schemas.microsoft.com/office/drawing/2014/main" id="{00000000-0008-0000-0400-00004E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5" name="テキスト ボックス 334">
          <a:extLst>
            <a:ext uri="{FF2B5EF4-FFF2-40B4-BE49-F238E27FC236}">
              <a16:creationId xmlns:a16="http://schemas.microsoft.com/office/drawing/2014/main" id="{00000000-0008-0000-0400-00004F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82</xdr:row>
      <xdr:rowOff>29029</xdr:rowOff>
    </xdr:from>
    <xdr:to>
      <xdr:col>26</xdr:col>
      <xdr:colOff>184150</xdr:colOff>
      <xdr:row>82</xdr:row>
      <xdr:rowOff>29029</xdr:rowOff>
    </xdr:to>
    <xdr:cxnSp macro="">
      <xdr:nvCxnSpPr>
        <xdr:cNvPr id="336" name="直線コネクタ 335">
          <a:extLst>
            <a:ext uri="{FF2B5EF4-FFF2-40B4-BE49-F238E27FC236}">
              <a16:creationId xmlns:a16="http://schemas.microsoft.com/office/drawing/2014/main" id="{00000000-0008-0000-0400-000050010000}"/>
            </a:ext>
          </a:extLst>
        </xdr:cNvPr>
        <xdr:cNvCxnSpPr/>
      </xdr:nvCxnSpPr>
      <xdr:spPr>
        <a:xfrm>
          <a:off x="762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80</xdr:row>
      <xdr:rowOff>45357</xdr:rowOff>
    </xdr:from>
    <xdr:to>
      <xdr:col>26</xdr:col>
      <xdr:colOff>184150</xdr:colOff>
      <xdr:row>80</xdr:row>
      <xdr:rowOff>45357</xdr:rowOff>
    </xdr:to>
    <xdr:cxnSp macro="">
      <xdr:nvCxnSpPr>
        <xdr:cNvPr id="338" name="直線コネクタ 337">
          <a:extLst>
            <a:ext uri="{FF2B5EF4-FFF2-40B4-BE49-F238E27FC236}">
              <a16:creationId xmlns:a16="http://schemas.microsoft.com/office/drawing/2014/main" id="{00000000-0008-0000-0400-000052010000}"/>
            </a:ext>
          </a:extLst>
        </xdr:cNvPr>
        <xdr:cNvCxnSpPr/>
      </xdr:nvCxnSpPr>
      <xdr:spPr>
        <a:xfrm>
          <a:off x="762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74584</xdr:rowOff>
    </xdr:from>
    <xdr:ext cx="762000" cy="259045"/>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a:off x="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61686</xdr:rowOff>
    </xdr:from>
    <xdr:to>
      <xdr:col>26</xdr:col>
      <xdr:colOff>184150</xdr:colOff>
      <xdr:row>78</xdr:row>
      <xdr:rowOff>61686</xdr:rowOff>
    </xdr:to>
    <xdr:cxnSp macro="">
      <xdr:nvCxnSpPr>
        <xdr:cNvPr id="340" name="直線コネクタ 339">
          <a:extLst>
            <a:ext uri="{FF2B5EF4-FFF2-40B4-BE49-F238E27FC236}">
              <a16:creationId xmlns:a16="http://schemas.microsoft.com/office/drawing/2014/main" id="{00000000-0008-0000-0400-000054010000}"/>
            </a:ext>
          </a:extLst>
        </xdr:cNvPr>
        <xdr:cNvCxnSpPr/>
      </xdr:nvCxnSpPr>
      <xdr:spPr>
        <a:xfrm>
          <a:off x="762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90913</xdr:rowOff>
    </xdr:from>
    <xdr:ext cx="762000" cy="259045"/>
    <xdr:sp macro="" textlink="">
      <xdr:nvSpPr>
        <xdr:cNvPr id="341" name="テキスト ボックス 340">
          <a:extLst>
            <a:ext uri="{FF2B5EF4-FFF2-40B4-BE49-F238E27FC236}">
              <a16:creationId xmlns:a16="http://schemas.microsoft.com/office/drawing/2014/main" id="{00000000-0008-0000-0400-000055010000}"/>
            </a:ext>
          </a:extLst>
        </xdr:cNvPr>
        <xdr:cNvSpPr txBox="1"/>
      </xdr:nvSpPr>
      <xdr:spPr>
        <a:xfrm>
          <a:off x="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78014</xdr:rowOff>
    </xdr:from>
    <xdr:to>
      <xdr:col>26</xdr:col>
      <xdr:colOff>184150</xdr:colOff>
      <xdr:row>76</xdr:row>
      <xdr:rowOff>78014</xdr:rowOff>
    </xdr:to>
    <xdr:cxnSp macro="">
      <xdr:nvCxnSpPr>
        <xdr:cNvPr id="342" name="直線コネクタ 341">
          <a:extLst>
            <a:ext uri="{FF2B5EF4-FFF2-40B4-BE49-F238E27FC236}">
              <a16:creationId xmlns:a16="http://schemas.microsoft.com/office/drawing/2014/main" id="{00000000-0008-0000-0400-000056010000}"/>
            </a:ext>
          </a:extLst>
        </xdr:cNvPr>
        <xdr:cNvCxnSpPr/>
      </xdr:nvCxnSpPr>
      <xdr:spPr>
        <a:xfrm>
          <a:off x="762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107241</xdr:rowOff>
    </xdr:from>
    <xdr:ext cx="762000" cy="259045"/>
    <xdr:sp macro="" textlink="">
      <xdr:nvSpPr>
        <xdr:cNvPr id="343" name="テキスト ボックス 342">
          <a:extLst>
            <a:ext uri="{FF2B5EF4-FFF2-40B4-BE49-F238E27FC236}">
              <a16:creationId xmlns:a16="http://schemas.microsoft.com/office/drawing/2014/main" id="{00000000-0008-0000-0400-000057010000}"/>
            </a:ext>
          </a:extLst>
        </xdr:cNvPr>
        <xdr:cNvSpPr txBox="1"/>
      </xdr:nvSpPr>
      <xdr:spPr>
        <a:xfrm>
          <a:off x="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74</xdr:row>
      <xdr:rowOff>94343</xdr:rowOff>
    </xdr:from>
    <xdr:to>
      <xdr:col>26</xdr:col>
      <xdr:colOff>184150</xdr:colOff>
      <xdr:row>74</xdr:row>
      <xdr:rowOff>94343</xdr:rowOff>
    </xdr:to>
    <xdr:cxnSp macro="">
      <xdr:nvCxnSpPr>
        <xdr:cNvPr id="344" name="直線コネクタ 343">
          <a:extLst>
            <a:ext uri="{FF2B5EF4-FFF2-40B4-BE49-F238E27FC236}">
              <a16:creationId xmlns:a16="http://schemas.microsoft.com/office/drawing/2014/main" id="{00000000-0008-0000-0400-000058010000}"/>
            </a:ext>
          </a:extLst>
        </xdr:cNvPr>
        <xdr:cNvCxnSpPr/>
      </xdr:nvCxnSpPr>
      <xdr:spPr>
        <a:xfrm>
          <a:off x="762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73</xdr:row>
      <xdr:rowOff>123570</xdr:rowOff>
    </xdr:from>
    <xdr:ext cx="762000" cy="259045"/>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110672</xdr:rowOff>
    </xdr:from>
    <xdr:to>
      <xdr:col>26</xdr:col>
      <xdr:colOff>184150</xdr:colOff>
      <xdr:row>72</xdr:row>
      <xdr:rowOff>110672</xdr:rowOff>
    </xdr:to>
    <xdr:cxnSp macro="">
      <xdr:nvCxnSpPr>
        <xdr:cNvPr id="346" name="直線コネクタ 345">
          <a:extLst>
            <a:ext uri="{FF2B5EF4-FFF2-40B4-BE49-F238E27FC236}">
              <a16:creationId xmlns:a16="http://schemas.microsoft.com/office/drawing/2014/main" id="{00000000-0008-0000-0400-00005A010000}"/>
            </a:ext>
          </a:extLst>
        </xdr:cNvPr>
        <xdr:cNvCxnSpPr/>
      </xdr:nvCxnSpPr>
      <xdr:spPr>
        <a:xfrm>
          <a:off x="762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71</xdr:row>
      <xdr:rowOff>139899</xdr:rowOff>
    </xdr:from>
    <xdr:ext cx="762000" cy="259045"/>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a:off x="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9" name="テキスト ボックス 348">
          <a:extLst>
            <a:ext uri="{FF2B5EF4-FFF2-40B4-BE49-F238E27FC236}">
              <a16:creationId xmlns:a16="http://schemas.microsoft.com/office/drawing/2014/main" id="{00000000-0008-0000-0400-00005D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0" name="公債費グラフ枠">
          <a:extLst>
            <a:ext uri="{FF2B5EF4-FFF2-40B4-BE49-F238E27FC236}">
              <a16:creationId xmlns:a16="http://schemas.microsoft.com/office/drawing/2014/main" id="{00000000-0008-0000-0400-00005E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73</xdr:row>
      <xdr:rowOff>135165</xdr:rowOff>
    </xdr:from>
    <xdr:to>
      <xdr:col>24</xdr:col>
      <xdr:colOff>25400</xdr:colOff>
      <xdr:row>74</xdr:row>
      <xdr:rowOff>159657</xdr:rowOff>
    </xdr:to>
    <xdr:cxnSp macro="">
      <xdr:nvCxnSpPr>
        <xdr:cNvPr id="351" name="直線コネクタ 350">
          <a:extLst>
            <a:ext uri="{FF2B5EF4-FFF2-40B4-BE49-F238E27FC236}">
              <a16:creationId xmlns:a16="http://schemas.microsoft.com/office/drawing/2014/main" id="{00000000-0008-0000-0400-00005F010000}"/>
            </a:ext>
          </a:extLst>
        </xdr:cNvPr>
        <xdr:cNvCxnSpPr/>
      </xdr:nvCxnSpPr>
      <xdr:spPr>
        <a:xfrm flipV="1">
          <a:off x="4826000" y="12651015"/>
          <a:ext cx="0" cy="19594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131734</xdr:rowOff>
    </xdr:from>
    <xdr:ext cx="762000" cy="259045"/>
    <xdr:sp macro="" textlink="">
      <xdr:nvSpPr>
        <xdr:cNvPr id="352" name="公債費最小値テキスト">
          <a:extLst>
            <a:ext uri="{FF2B5EF4-FFF2-40B4-BE49-F238E27FC236}">
              <a16:creationId xmlns:a16="http://schemas.microsoft.com/office/drawing/2014/main" id="{00000000-0008-0000-0400-000060010000}"/>
            </a:ext>
          </a:extLst>
        </xdr:cNvPr>
        <xdr:cNvSpPr txBox="1"/>
      </xdr:nvSpPr>
      <xdr:spPr>
        <a:xfrm>
          <a:off x="4914900" y="12819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74</xdr:row>
      <xdr:rowOff>159657</xdr:rowOff>
    </xdr:from>
    <xdr:to>
      <xdr:col>24</xdr:col>
      <xdr:colOff>114300</xdr:colOff>
      <xdr:row>74</xdr:row>
      <xdr:rowOff>159657</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a:off x="4737100" y="128469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50092</xdr:rowOff>
    </xdr:from>
    <xdr:ext cx="762000" cy="259045"/>
    <xdr:sp macro="" textlink="">
      <xdr:nvSpPr>
        <xdr:cNvPr id="354" name="公債費最大値テキスト">
          <a:extLst>
            <a:ext uri="{FF2B5EF4-FFF2-40B4-BE49-F238E27FC236}">
              <a16:creationId xmlns:a16="http://schemas.microsoft.com/office/drawing/2014/main" id="{00000000-0008-0000-0400-000062010000}"/>
            </a:ext>
          </a:extLst>
        </xdr:cNvPr>
        <xdr:cNvSpPr txBox="1"/>
      </xdr:nvSpPr>
      <xdr:spPr>
        <a:xfrm>
          <a:off x="4914900" y="123944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73</xdr:row>
      <xdr:rowOff>135165</xdr:rowOff>
    </xdr:from>
    <xdr:to>
      <xdr:col>24</xdr:col>
      <xdr:colOff>114300</xdr:colOff>
      <xdr:row>73</xdr:row>
      <xdr:rowOff>135165</xdr:rowOff>
    </xdr:to>
    <xdr:cxnSp macro="">
      <xdr:nvCxnSpPr>
        <xdr:cNvPr id="355" name="直線コネクタ 354">
          <a:extLst>
            <a:ext uri="{FF2B5EF4-FFF2-40B4-BE49-F238E27FC236}">
              <a16:creationId xmlns:a16="http://schemas.microsoft.com/office/drawing/2014/main" id="{00000000-0008-0000-0400-000063010000}"/>
            </a:ext>
          </a:extLst>
        </xdr:cNvPr>
        <xdr:cNvCxnSpPr/>
      </xdr:nvCxnSpPr>
      <xdr:spPr>
        <a:xfrm>
          <a:off x="4737100" y="126510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73</xdr:row>
      <xdr:rowOff>135165</xdr:rowOff>
    </xdr:from>
    <xdr:to>
      <xdr:col>24</xdr:col>
      <xdr:colOff>25400</xdr:colOff>
      <xdr:row>76</xdr:row>
      <xdr:rowOff>78014</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flipV="1">
          <a:off x="3987800" y="12651015"/>
          <a:ext cx="838200" cy="4571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154412</xdr:rowOff>
    </xdr:from>
    <xdr:ext cx="762000" cy="259045"/>
    <xdr:sp macro="" textlink="">
      <xdr:nvSpPr>
        <xdr:cNvPr id="357" name="公債費平均値テキスト">
          <a:extLst>
            <a:ext uri="{FF2B5EF4-FFF2-40B4-BE49-F238E27FC236}">
              <a16:creationId xmlns:a16="http://schemas.microsoft.com/office/drawing/2014/main" id="{00000000-0008-0000-0400-000065010000}"/>
            </a:ext>
          </a:extLst>
        </xdr:cNvPr>
        <xdr:cNvSpPr txBox="1"/>
      </xdr:nvSpPr>
      <xdr:spPr>
        <a:xfrm>
          <a:off x="4914900" y="1267026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74</xdr:row>
      <xdr:rowOff>10885</xdr:rowOff>
    </xdr:from>
    <xdr:to>
      <xdr:col>24</xdr:col>
      <xdr:colOff>76200</xdr:colOff>
      <xdr:row>74</xdr:row>
      <xdr:rowOff>112485</xdr:rowOff>
    </xdr:to>
    <xdr:sp macro="" textlink="">
      <xdr:nvSpPr>
        <xdr:cNvPr id="358" name="フローチャート: 判断 357">
          <a:extLst>
            <a:ext uri="{FF2B5EF4-FFF2-40B4-BE49-F238E27FC236}">
              <a16:creationId xmlns:a16="http://schemas.microsoft.com/office/drawing/2014/main" id="{00000000-0008-0000-0400-000066010000}"/>
            </a:ext>
          </a:extLst>
        </xdr:cNvPr>
        <xdr:cNvSpPr/>
      </xdr:nvSpPr>
      <xdr:spPr>
        <a:xfrm>
          <a:off x="4775200" y="126981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76</xdr:row>
      <xdr:rowOff>78014</xdr:rowOff>
    </xdr:from>
    <xdr:to>
      <xdr:col>19</xdr:col>
      <xdr:colOff>187325</xdr:colOff>
      <xdr:row>79</xdr:row>
      <xdr:rowOff>118836</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flipV="1">
          <a:off x="3098800" y="13108214"/>
          <a:ext cx="889000" cy="5551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27214</xdr:rowOff>
    </xdr:from>
    <xdr:to>
      <xdr:col>20</xdr:col>
      <xdr:colOff>38100</xdr:colOff>
      <xdr:row>76</xdr:row>
      <xdr:rowOff>128814</xdr:rowOff>
    </xdr:to>
    <xdr:sp macro="" textlink="">
      <xdr:nvSpPr>
        <xdr:cNvPr id="360" name="フローチャート: 判断 359">
          <a:extLst>
            <a:ext uri="{FF2B5EF4-FFF2-40B4-BE49-F238E27FC236}">
              <a16:creationId xmlns:a16="http://schemas.microsoft.com/office/drawing/2014/main" id="{00000000-0008-0000-0400-000068010000}"/>
            </a:ext>
          </a:extLst>
        </xdr:cNvPr>
        <xdr:cNvSpPr/>
      </xdr:nvSpPr>
      <xdr:spPr>
        <a:xfrm>
          <a:off x="3937000" y="13057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74</xdr:row>
      <xdr:rowOff>138992</xdr:rowOff>
    </xdr:from>
    <xdr:ext cx="736600" cy="259045"/>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a:off x="3606800" y="128262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79</xdr:row>
      <xdr:rowOff>118836</xdr:rowOff>
    </xdr:from>
    <xdr:to>
      <xdr:col>15</xdr:col>
      <xdr:colOff>98425</xdr:colOff>
      <xdr:row>81</xdr:row>
      <xdr:rowOff>102507</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flipV="1">
          <a:off x="2209800" y="13663386"/>
          <a:ext cx="889000" cy="326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77</xdr:row>
      <xdr:rowOff>84364</xdr:rowOff>
    </xdr:from>
    <xdr:to>
      <xdr:col>15</xdr:col>
      <xdr:colOff>149225</xdr:colOff>
      <xdr:row>78</xdr:row>
      <xdr:rowOff>14514</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3048000" y="13286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76</xdr:row>
      <xdr:rowOff>24691</xdr:rowOff>
    </xdr:from>
    <xdr:ext cx="7620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2717800" y="13054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81</xdr:row>
      <xdr:rowOff>102507</xdr:rowOff>
    </xdr:from>
    <xdr:to>
      <xdr:col>11</xdr:col>
      <xdr:colOff>9525</xdr:colOff>
      <xdr:row>81</xdr:row>
      <xdr:rowOff>135164</xdr:rowOff>
    </xdr:to>
    <xdr:cxnSp macro="">
      <xdr:nvCxnSpPr>
        <xdr:cNvPr id="365" name="直線コネクタ 364">
          <a:extLst>
            <a:ext uri="{FF2B5EF4-FFF2-40B4-BE49-F238E27FC236}">
              <a16:creationId xmlns:a16="http://schemas.microsoft.com/office/drawing/2014/main" id="{00000000-0008-0000-0400-00006D010000}"/>
            </a:ext>
          </a:extLst>
        </xdr:cNvPr>
        <xdr:cNvCxnSpPr/>
      </xdr:nvCxnSpPr>
      <xdr:spPr>
        <a:xfrm flipV="1">
          <a:off x="1320800" y="13989957"/>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79</xdr:row>
      <xdr:rowOff>35379</xdr:rowOff>
    </xdr:from>
    <xdr:to>
      <xdr:col>11</xdr:col>
      <xdr:colOff>60325</xdr:colOff>
      <xdr:row>79</xdr:row>
      <xdr:rowOff>136979</xdr:rowOff>
    </xdr:to>
    <xdr:sp macro="" textlink="">
      <xdr:nvSpPr>
        <xdr:cNvPr id="366" name="フローチャート: 判断 365">
          <a:extLst>
            <a:ext uri="{FF2B5EF4-FFF2-40B4-BE49-F238E27FC236}">
              <a16:creationId xmlns:a16="http://schemas.microsoft.com/office/drawing/2014/main" id="{00000000-0008-0000-0400-00006E010000}"/>
            </a:ext>
          </a:extLst>
        </xdr:cNvPr>
        <xdr:cNvSpPr/>
      </xdr:nvSpPr>
      <xdr:spPr>
        <a:xfrm>
          <a:off x="2159000" y="13579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77</xdr:row>
      <xdr:rowOff>147156</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1828800" y="133488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51707</xdr:rowOff>
    </xdr:from>
    <xdr:to>
      <xdr:col>6</xdr:col>
      <xdr:colOff>171450</xdr:colOff>
      <xdr:row>77</xdr:row>
      <xdr:rowOff>153307</xdr:rowOff>
    </xdr:to>
    <xdr:sp macro="" textlink="">
      <xdr:nvSpPr>
        <xdr:cNvPr id="368" name="フローチャート: 判断 367">
          <a:extLst>
            <a:ext uri="{FF2B5EF4-FFF2-40B4-BE49-F238E27FC236}">
              <a16:creationId xmlns:a16="http://schemas.microsoft.com/office/drawing/2014/main" id="{00000000-0008-0000-0400-000070010000}"/>
            </a:ext>
          </a:extLst>
        </xdr:cNvPr>
        <xdr:cNvSpPr/>
      </xdr:nvSpPr>
      <xdr:spPr>
        <a:xfrm>
          <a:off x="1270000" y="132533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75</xdr:row>
      <xdr:rowOff>163484</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939800" y="13022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73</xdr:row>
      <xdr:rowOff>84365</xdr:rowOff>
    </xdr:from>
    <xdr:to>
      <xdr:col>24</xdr:col>
      <xdr:colOff>76200</xdr:colOff>
      <xdr:row>74</xdr:row>
      <xdr:rowOff>14515</xdr:rowOff>
    </xdr:to>
    <xdr:sp macro="" textlink="">
      <xdr:nvSpPr>
        <xdr:cNvPr id="375" name="楕円 374">
          <a:extLst>
            <a:ext uri="{FF2B5EF4-FFF2-40B4-BE49-F238E27FC236}">
              <a16:creationId xmlns:a16="http://schemas.microsoft.com/office/drawing/2014/main" id="{00000000-0008-0000-0400-000077010000}"/>
            </a:ext>
          </a:extLst>
        </xdr:cNvPr>
        <xdr:cNvSpPr/>
      </xdr:nvSpPr>
      <xdr:spPr>
        <a:xfrm>
          <a:off x="4775200" y="12600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164392</xdr:rowOff>
    </xdr:from>
    <xdr:ext cx="762000" cy="259045"/>
    <xdr:sp macro="" textlink="">
      <xdr:nvSpPr>
        <xdr:cNvPr id="376" name="公債費該当値テキスト">
          <a:extLst>
            <a:ext uri="{FF2B5EF4-FFF2-40B4-BE49-F238E27FC236}">
              <a16:creationId xmlns:a16="http://schemas.microsoft.com/office/drawing/2014/main" id="{00000000-0008-0000-0400-000078010000}"/>
            </a:ext>
          </a:extLst>
        </xdr:cNvPr>
        <xdr:cNvSpPr txBox="1"/>
      </xdr:nvSpPr>
      <xdr:spPr>
        <a:xfrm>
          <a:off x="4914900" y="125087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76</xdr:row>
      <xdr:rowOff>27214</xdr:rowOff>
    </xdr:from>
    <xdr:to>
      <xdr:col>20</xdr:col>
      <xdr:colOff>38100</xdr:colOff>
      <xdr:row>76</xdr:row>
      <xdr:rowOff>128814</xdr:rowOff>
    </xdr:to>
    <xdr:sp macro="" textlink="">
      <xdr:nvSpPr>
        <xdr:cNvPr id="377" name="楕円 376">
          <a:extLst>
            <a:ext uri="{FF2B5EF4-FFF2-40B4-BE49-F238E27FC236}">
              <a16:creationId xmlns:a16="http://schemas.microsoft.com/office/drawing/2014/main" id="{00000000-0008-0000-0400-000079010000}"/>
            </a:ext>
          </a:extLst>
        </xdr:cNvPr>
        <xdr:cNvSpPr/>
      </xdr:nvSpPr>
      <xdr:spPr>
        <a:xfrm>
          <a:off x="3937000" y="130574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76</xdr:row>
      <xdr:rowOff>113591</xdr:rowOff>
    </xdr:from>
    <xdr:ext cx="736600" cy="259045"/>
    <xdr:sp macro="" textlink="">
      <xdr:nvSpPr>
        <xdr:cNvPr id="378" name="テキスト ボックス 377">
          <a:extLst>
            <a:ext uri="{FF2B5EF4-FFF2-40B4-BE49-F238E27FC236}">
              <a16:creationId xmlns:a16="http://schemas.microsoft.com/office/drawing/2014/main" id="{00000000-0008-0000-0400-00007A010000}"/>
            </a:ext>
          </a:extLst>
        </xdr:cNvPr>
        <xdr:cNvSpPr txBox="1"/>
      </xdr:nvSpPr>
      <xdr:spPr>
        <a:xfrm>
          <a:off x="3606800" y="131437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79</xdr:row>
      <xdr:rowOff>68036</xdr:rowOff>
    </xdr:from>
    <xdr:to>
      <xdr:col>15</xdr:col>
      <xdr:colOff>149225</xdr:colOff>
      <xdr:row>79</xdr:row>
      <xdr:rowOff>169636</xdr:rowOff>
    </xdr:to>
    <xdr:sp macro="" textlink="">
      <xdr:nvSpPr>
        <xdr:cNvPr id="379" name="楕円 378">
          <a:extLst>
            <a:ext uri="{FF2B5EF4-FFF2-40B4-BE49-F238E27FC236}">
              <a16:creationId xmlns:a16="http://schemas.microsoft.com/office/drawing/2014/main" id="{00000000-0008-0000-0400-00007B010000}"/>
            </a:ext>
          </a:extLst>
        </xdr:cNvPr>
        <xdr:cNvSpPr/>
      </xdr:nvSpPr>
      <xdr:spPr>
        <a:xfrm>
          <a:off x="3048000" y="136125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154413</xdr:rowOff>
    </xdr:from>
    <xdr:ext cx="762000" cy="259045"/>
    <xdr:sp macro="" textlink="">
      <xdr:nvSpPr>
        <xdr:cNvPr id="380" name="テキスト ボックス 379">
          <a:extLst>
            <a:ext uri="{FF2B5EF4-FFF2-40B4-BE49-F238E27FC236}">
              <a16:creationId xmlns:a16="http://schemas.microsoft.com/office/drawing/2014/main" id="{00000000-0008-0000-0400-00007C010000}"/>
            </a:ext>
          </a:extLst>
        </xdr:cNvPr>
        <xdr:cNvSpPr txBox="1"/>
      </xdr:nvSpPr>
      <xdr:spPr>
        <a:xfrm>
          <a:off x="2717800" y="136989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81</xdr:row>
      <xdr:rowOff>51707</xdr:rowOff>
    </xdr:from>
    <xdr:to>
      <xdr:col>11</xdr:col>
      <xdr:colOff>60325</xdr:colOff>
      <xdr:row>81</xdr:row>
      <xdr:rowOff>153307</xdr:rowOff>
    </xdr:to>
    <xdr:sp macro="" textlink="">
      <xdr:nvSpPr>
        <xdr:cNvPr id="381" name="楕円 380">
          <a:extLst>
            <a:ext uri="{FF2B5EF4-FFF2-40B4-BE49-F238E27FC236}">
              <a16:creationId xmlns:a16="http://schemas.microsoft.com/office/drawing/2014/main" id="{00000000-0008-0000-0400-00007D010000}"/>
            </a:ext>
          </a:extLst>
        </xdr:cNvPr>
        <xdr:cNvSpPr/>
      </xdr:nvSpPr>
      <xdr:spPr>
        <a:xfrm>
          <a:off x="2159000" y="13939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81</xdr:row>
      <xdr:rowOff>138084</xdr:rowOff>
    </xdr:from>
    <xdr:ext cx="762000" cy="259045"/>
    <xdr:sp macro="" textlink="">
      <xdr:nvSpPr>
        <xdr:cNvPr id="382" name="テキスト ボックス 381">
          <a:extLst>
            <a:ext uri="{FF2B5EF4-FFF2-40B4-BE49-F238E27FC236}">
              <a16:creationId xmlns:a16="http://schemas.microsoft.com/office/drawing/2014/main" id="{00000000-0008-0000-0400-00007E010000}"/>
            </a:ext>
          </a:extLst>
        </xdr:cNvPr>
        <xdr:cNvSpPr txBox="1"/>
      </xdr:nvSpPr>
      <xdr:spPr>
        <a:xfrm>
          <a:off x="1828800" y="140255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81</xdr:row>
      <xdr:rowOff>84364</xdr:rowOff>
    </xdr:from>
    <xdr:to>
      <xdr:col>6</xdr:col>
      <xdr:colOff>171450</xdr:colOff>
      <xdr:row>82</xdr:row>
      <xdr:rowOff>14514</xdr:rowOff>
    </xdr:to>
    <xdr:sp macro="" textlink="">
      <xdr:nvSpPr>
        <xdr:cNvPr id="383" name="楕円 382">
          <a:extLst>
            <a:ext uri="{FF2B5EF4-FFF2-40B4-BE49-F238E27FC236}">
              <a16:creationId xmlns:a16="http://schemas.microsoft.com/office/drawing/2014/main" id="{00000000-0008-0000-0400-00007F010000}"/>
            </a:ext>
          </a:extLst>
        </xdr:cNvPr>
        <xdr:cNvSpPr/>
      </xdr:nvSpPr>
      <xdr:spPr>
        <a:xfrm>
          <a:off x="1270000" y="13971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170741</xdr:rowOff>
    </xdr:from>
    <xdr:ext cx="762000" cy="259045"/>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a:off x="939800" y="140581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latin typeface="ＭＳ Ｐゴシック" panose="020B0600070205080204" pitchFamily="50" charset="-128"/>
              <a:ea typeface="ＭＳ Ｐゴシック" panose="020B0600070205080204" pitchFamily="50" charset="-128"/>
            </a:rPr>
            <a:t>・公債費以外に係る経常収支比率は、グループ内平均と比較して低くなっている。今後も必要な事業には積極的に取り組む一方で、不要不急の事業を精査するなど経費の節減合理化を図る等の徹底的な見直しを実施していく。</a:t>
          </a:r>
        </a:p>
      </xdr:txBody>
    </xdr:sp>
    <xdr:clientData/>
  </xdr:twoCellAnchor>
  <xdr:oneCellAnchor>
    <xdr:from>
      <xdr:col>62</xdr:col>
      <xdr:colOff>6350</xdr:colOff>
      <xdr:row>69</xdr:row>
      <xdr:rowOff>107950</xdr:rowOff>
    </xdr:from>
    <xdr:ext cx="298543" cy="225703"/>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5" name="直線コネクタ 394">
          <a:extLst>
            <a:ext uri="{FF2B5EF4-FFF2-40B4-BE49-F238E27FC236}">
              <a16:creationId xmlns:a16="http://schemas.microsoft.com/office/drawing/2014/main" id="{00000000-0008-0000-0400-00008B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6" name="テキスト ボックス 395">
          <a:extLst>
            <a:ext uri="{FF2B5EF4-FFF2-40B4-BE49-F238E27FC236}">
              <a16:creationId xmlns:a16="http://schemas.microsoft.com/office/drawing/2014/main" id="{00000000-0008-0000-0400-00008C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397" name="直線コネクタ 396">
          <a:extLst>
            <a:ext uri="{FF2B5EF4-FFF2-40B4-BE49-F238E27FC236}">
              <a16:creationId xmlns:a16="http://schemas.microsoft.com/office/drawing/2014/main" id="{00000000-0008-0000-0400-00008D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398" name="テキスト ボックス 397">
          <a:extLst>
            <a:ext uri="{FF2B5EF4-FFF2-40B4-BE49-F238E27FC236}">
              <a16:creationId xmlns:a16="http://schemas.microsoft.com/office/drawing/2014/main" id="{00000000-0008-0000-0400-00008E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399" name="直線コネクタ 398">
          <a:extLst>
            <a:ext uri="{FF2B5EF4-FFF2-40B4-BE49-F238E27FC236}">
              <a16:creationId xmlns:a16="http://schemas.microsoft.com/office/drawing/2014/main" id="{00000000-0008-0000-0400-00008F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400" name="テキスト ボックス 399">
          <a:extLst>
            <a:ext uri="{FF2B5EF4-FFF2-40B4-BE49-F238E27FC236}">
              <a16:creationId xmlns:a16="http://schemas.microsoft.com/office/drawing/2014/main" id="{00000000-0008-0000-0400-000090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401" name="直線コネクタ 400">
          <a:extLst>
            <a:ext uri="{FF2B5EF4-FFF2-40B4-BE49-F238E27FC236}">
              <a16:creationId xmlns:a16="http://schemas.microsoft.com/office/drawing/2014/main" id="{00000000-0008-0000-0400-000091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402" name="テキスト ボックス 401">
          <a:extLst>
            <a:ext uri="{FF2B5EF4-FFF2-40B4-BE49-F238E27FC236}">
              <a16:creationId xmlns:a16="http://schemas.microsoft.com/office/drawing/2014/main" id="{00000000-0008-0000-0400-000092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03" name="直線コネクタ 402">
          <a:extLst>
            <a:ext uri="{FF2B5EF4-FFF2-40B4-BE49-F238E27FC236}">
              <a16:creationId xmlns:a16="http://schemas.microsoft.com/office/drawing/2014/main" id="{00000000-0008-0000-0400-000093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04" name="テキスト ボックス 403">
          <a:extLst>
            <a:ext uri="{FF2B5EF4-FFF2-40B4-BE49-F238E27FC236}">
              <a16:creationId xmlns:a16="http://schemas.microsoft.com/office/drawing/2014/main" id="{00000000-0008-0000-0400-000094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05" name="直線コネクタ 404">
          <a:extLst>
            <a:ext uri="{FF2B5EF4-FFF2-40B4-BE49-F238E27FC236}">
              <a16:creationId xmlns:a16="http://schemas.microsoft.com/office/drawing/2014/main" id="{00000000-0008-0000-0400-000095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06" name="テキスト ボックス 405">
          <a:extLst>
            <a:ext uri="{FF2B5EF4-FFF2-40B4-BE49-F238E27FC236}">
              <a16:creationId xmlns:a16="http://schemas.microsoft.com/office/drawing/2014/main" id="{00000000-0008-0000-0400-000096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07" name="直線コネクタ 406">
          <a:extLst>
            <a:ext uri="{FF2B5EF4-FFF2-40B4-BE49-F238E27FC236}">
              <a16:creationId xmlns:a16="http://schemas.microsoft.com/office/drawing/2014/main" id="{00000000-0008-0000-0400-000097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08" name="テキスト ボックス 407">
          <a:extLst>
            <a:ext uri="{FF2B5EF4-FFF2-40B4-BE49-F238E27FC236}">
              <a16:creationId xmlns:a16="http://schemas.microsoft.com/office/drawing/2014/main" id="{00000000-0008-0000-0400-000098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0" name="テキスト ボックス 409">
          <a:extLst>
            <a:ext uri="{FF2B5EF4-FFF2-40B4-BE49-F238E27FC236}">
              <a16:creationId xmlns:a16="http://schemas.microsoft.com/office/drawing/2014/main" id="{00000000-0008-0000-0400-00009A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1" name="公債費以外グラフ枠">
          <a:extLst>
            <a:ext uri="{FF2B5EF4-FFF2-40B4-BE49-F238E27FC236}">
              <a16:creationId xmlns:a16="http://schemas.microsoft.com/office/drawing/2014/main" id="{00000000-0008-0000-0400-00009B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75</xdr:row>
      <xdr:rowOff>20865</xdr:rowOff>
    </xdr:from>
    <xdr:to>
      <xdr:col>82</xdr:col>
      <xdr:colOff>107950</xdr:colOff>
      <xdr:row>81</xdr:row>
      <xdr:rowOff>86179</xdr:rowOff>
    </xdr:to>
    <xdr:cxnSp macro="">
      <xdr:nvCxnSpPr>
        <xdr:cNvPr id="412" name="直線コネクタ 411">
          <a:extLst>
            <a:ext uri="{FF2B5EF4-FFF2-40B4-BE49-F238E27FC236}">
              <a16:creationId xmlns:a16="http://schemas.microsoft.com/office/drawing/2014/main" id="{00000000-0008-0000-0400-00009C010000}"/>
            </a:ext>
          </a:extLst>
        </xdr:cNvPr>
        <xdr:cNvCxnSpPr/>
      </xdr:nvCxnSpPr>
      <xdr:spPr>
        <a:xfrm flipV="1">
          <a:off x="16510000" y="12879615"/>
          <a:ext cx="0" cy="10940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58256</xdr:rowOff>
    </xdr:from>
    <xdr:ext cx="762000" cy="259045"/>
    <xdr:sp macro="" textlink="">
      <xdr:nvSpPr>
        <xdr:cNvPr id="413" name="公債費以外最小値テキスト">
          <a:extLst>
            <a:ext uri="{FF2B5EF4-FFF2-40B4-BE49-F238E27FC236}">
              <a16:creationId xmlns:a16="http://schemas.microsoft.com/office/drawing/2014/main" id="{00000000-0008-0000-0400-00009D010000}"/>
            </a:ext>
          </a:extLst>
        </xdr:cNvPr>
        <xdr:cNvSpPr txBox="1"/>
      </xdr:nvSpPr>
      <xdr:spPr>
        <a:xfrm>
          <a:off x="165989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86179</xdr:rowOff>
    </xdr:from>
    <xdr:to>
      <xdr:col>82</xdr:col>
      <xdr:colOff>196850</xdr:colOff>
      <xdr:row>81</xdr:row>
      <xdr:rowOff>86179</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a:off x="16421100" y="139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73</xdr:row>
      <xdr:rowOff>107242</xdr:rowOff>
    </xdr:from>
    <xdr:ext cx="762000" cy="259045"/>
    <xdr:sp macro="" textlink="">
      <xdr:nvSpPr>
        <xdr:cNvPr id="415" name="公債費以外最大値テキスト">
          <a:extLst>
            <a:ext uri="{FF2B5EF4-FFF2-40B4-BE49-F238E27FC236}">
              <a16:creationId xmlns:a16="http://schemas.microsoft.com/office/drawing/2014/main" id="{00000000-0008-0000-0400-00009F010000}"/>
            </a:ext>
          </a:extLst>
        </xdr:cNvPr>
        <xdr:cNvSpPr txBox="1"/>
      </xdr:nvSpPr>
      <xdr:spPr>
        <a:xfrm>
          <a:off x="16598900" y="126230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75</xdr:row>
      <xdr:rowOff>20865</xdr:rowOff>
    </xdr:from>
    <xdr:to>
      <xdr:col>82</xdr:col>
      <xdr:colOff>196850</xdr:colOff>
      <xdr:row>75</xdr:row>
      <xdr:rowOff>20865</xdr:rowOff>
    </xdr:to>
    <xdr:cxnSp macro="">
      <xdr:nvCxnSpPr>
        <xdr:cNvPr id="416" name="直線コネクタ 415">
          <a:extLst>
            <a:ext uri="{FF2B5EF4-FFF2-40B4-BE49-F238E27FC236}">
              <a16:creationId xmlns:a16="http://schemas.microsoft.com/office/drawing/2014/main" id="{00000000-0008-0000-0400-0000A0010000}"/>
            </a:ext>
          </a:extLst>
        </xdr:cNvPr>
        <xdr:cNvCxnSpPr/>
      </xdr:nvCxnSpPr>
      <xdr:spPr>
        <a:xfrm>
          <a:off x="16421100" y="128796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75</xdr:row>
      <xdr:rowOff>20865</xdr:rowOff>
    </xdr:from>
    <xdr:to>
      <xdr:col>82</xdr:col>
      <xdr:colOff>107950</xdr:colOff>
      <xdr:row>76</xdr:row>
      <xdr:rowOff>110671</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flipV="1">
          <a:off x="15671800" y="12879615"/>
          <a:ext cx="838200" cy="2612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76</xdr:row>
      <xdr:rowOff>162577</xdr:rowOff>
    </xdr:from>
    <xdr:ext cx="762000" cy="259045"/>
    <xdr:sp macro="" textlink="">
      <xdr:nvSpPr>
        <xdr:cNvPr id="418" name="公債費以外平均値テキスト">
          <a:extLst>
            <a:ext uri="{FF2B5EF4-FFF2-40B4-BE49-F238E27FC236}">
              <a16:creationId xmlns:a16="http://schemas.microsoft.com/office/drawing/2014/main" id="{00000000-0008-0000-0400-0000A2010000}"/>
            </a:ext>
          </a:extLst>
        </xdr:cNvPr>
        <xdr:cNvSpPr txBox="1"/>
      </xdr:nvSpPr>
      <xdr:spPr>
        <a:xfrm>
          <a:off x="16598900" y="13192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19050</xdr:rowOff>
    </xdr:from>
    <xdr:to>
      <xdr:col>82</xdr:col>
      <xdr:colOff>158750</xdr:colOff>
      <xdr:row>77</xdr:row>
      <xdr:rowOff>120650</xdr:rowOff>
    </xdr:to>
    <xdr:sp macro="" textlink="">
      <xdr:nvSpPr>
        <xdr:cNvPr id="419" name="フローチャート: 判断 418">
          <a:extLst>
            <a:ext uri="{FF2B5EF4-FFF2-40B4-BE49-F238E27FC236}">
              <a16:creationId xmlns:a16="http://schemas.microsoft.com/office/drawing/2014/main" id="{00000000-0008-0000-0400-0000A3010000}"/>
            </a:ext>
          </a:extLst>
        </xdr:cNvPr>
        <xdr:cNvSpPr/>
      </xdr:nvSpPr>
      <xdr:spPr>
        <a:xfrm>
          <a:off x="16459200" y="1322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73</xdr:row>
      <xdr:rowOff>135165</xdr:rowOff>
    </xdr:from>
    <xdr:to>
      <xdr:col>78</xdr:col>
      <xdr:colOff>69850</xdr:colOff>
      <xdr:row>76</xdr:row>
      <xdr:rowOff>110671</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4782800" y="12651015"/>
          <a:ext cx="889000" cy="4898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77</xdr:row>
      <xdr:rowOff>149679</xdr:rowOff>
    </xdr:from>
    <xdr:to>
      <xdr:col>78</xdr:col>
      <xdr:colOff>120650</xdr:colOff>
      <xdr:row>78</xdr:row>
      <xdr:rowOff>79829</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5621000" y="133513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64606</xdr:rowOff>
    </xdr:from>
    <xdr:ext cx="7366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5290800" y="1343770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73</xdr:row>
      <xdr:rowOff>135165</xdr:rowOff>
    </xdr:from>
    <xdr:to>
      <xdr:col>73</xdr:col>
      <xdr:colOff>180975</xdr:colOff>
      <xdr:row>74</xdr:row>
      <xdr:rowOff>94343</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flipV="1">
          <a:off x="13893800" y="12651015"/>
          <a:ext cx="889000" cy="1306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76</xdr:row>
      <xdr:rowOff>43543</xdr:rowOff>
    </xdr:from>
    <xdr:to>
      <xdr:col>74</xdr:col>
      <xdr:colOff>31750</xdr:colOff>
      <xdr:row>76</xdr:row>
      <xdr:rowOff>145143</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4732000" y="13073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76</xdr:row>
      <xdr:rowOff>129920</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4401800" y="13160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74</xdr:row>
      <xdr:rowOff>29028</xdr:rowOff>
    </xdr:from>
    <xdr:to>
      <xdr:col>69</xdr:col>
      <xdr:colOff>92075</xdr:colOff>
      <xdr:row>74</xdr:row>
      <xdr:rowOff>94343</xdr:rowOff>
    </xdr:to>
    <xdr:cxnSp macro="">
      <xdr:nvCxnSpPr>
        <xdr:cNvPr id="426" name="直線コネクタ 425">
          <a:extLst>
            <a:ext uri="{FF2B5EF4-FFF2-40B4-BE49-F238E27FC236}">
              <a16:creationId xmlns:a16="http://schemas.microsoft.com/office/drawing/2014/main" id="{00000000-0008-0000-0400-0000AA010000}"/>
            </a:ext>
          </a:extLst>
        </xdr:cNvPr>
        <xdr:cNvCxnSpPr/>
      </xdr:nvCxnSpPr>
      <xdr:spPr>
        <a:xfrm>
          <a:off x="13004800" y="12716328"/>
          <a:ext cx="8890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76</xdr:row>
      <xdr:rowOff>43543</xdr:rowOff>
    </xdr:from>
    <xdr:to>
      <xdr:col>69</xdr:col>
      <xdr:colOff>142875</xdr:colOff>
      <xdr:row>76</xdr:row>
      <xdr:rowOff>145143</xdr:rowOff>
    </xdr:to>
    <xdr:sp macro="" textlink="">
      <xdr:nvSpPr>
        <xdr:cNvPr id="427" name="フローチャート: 判断 426">
          <a:extLst>
            <a:ext uri="{FF2B5EF4-FFF2-40B4-BE49-F238E27FC236}">
              <a16:creationId xmlns:a16="http://schemas.microsoft.com/office/drawing/2014/main" id="{00000000-0008-0000-0400-0000AB010000}"/>
            </a:ext>
          </a:extLst>
        </xdr:cNvPr>
        <xdr:cNvSpPr/>
      </xdr:nvSpPr>
      <xdr:spPr>
        <a:xfrm>
          <a:off x="13843000" y="13073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129920</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3512800" y="13160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75</xdr:row>
      <xdr:rowOff>84365</xdr:rowOff>
    </xdr:from>
    <xdr:to>
      <xdr:col>65</xdr:col>
      <xdr:colOff>53975</xdr:colOff>
      <xdr:row>76</xdr:row>
      <xdr:rowOff>14514</xdr:rowOff>
    </xdr:to>
    <xdr:sp macro="" textlink="">
      <xdr:nvSpPr>
        <xdr:cNvPr id="429" name="フローチャート: 判断 428">
          <a:extLst>
            <a:ext uri="{FF2B5EF4-FFF2-40B4-BE49-F238E27FC236}">
              <a16:creationId xmlns:a16="http://schemas.microsoft.com/office/drawing/2014/main" id="{00000000-0008-0000-0400-0000AD010000}"/>
            </a:ext>
          </a:extLst>
        </xdr:cNvPr>
        <xdr:cNvSpPr/>
      </xdr:nvSpPr>
      <xdr:spPr>
        <a:xfrm>
          <a:off x="12954000" y="12943115"/>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75</xdr:row>
      <xdr:rowOff>170741</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2623800" y="13029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74</xdr:row>
      <xdr:rowOff>141515</xdr:rowOff>
    </xdr:from>
    <xdr:to>
      <xdr:col>82</xdr:col>
      <xdr:colOff>158750</xdr:colOff>
      <xdr:row>75</xdr:row>
      <xdr:rowOff>71665</xdr:rowOff>
    </xdr:to>
    <xdr:sp macro="" textlink="">
      <xdr:nvSpPr>
        <xdr:cNvPr id="436" name="楕円 435">
          <a:extLst>
            <a:ext uri="{FF2B5EF4-FFF2-40B4-BE49-F238E27FC236}">
              <a16:creationId xmlns:a16="http://schemas.microsoft.com/office/drawing/2014/main" id="{00000000-0008-0000-0400-0000B4010000}"/>
            </a:ext>
          </a:extLst>
        </xdr:cNvPr>
        <xdr:cNvSpPr/>
      </xdr:nvSpPr>
      <xdr:spPr>
        <a:xfrm>
          <a:off x="16459200" y="12828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74</xdr:row>
      <xdr:rowOff>50092</xdr:rowOff>
    </xdr:from>
    <xdr:ext cx="762000" cy="259045"/>
    <xdr:sp macro="" textlink="">
      <xdr:nvSpPr>
        <xdr:cNvPr id="437" name="公債費以外該当値テキスト">
          <a:extLst>
            <a:ext uri="{FF2B5EF4-FFF2-40B4-BE49-F238E27FC236}">
              <a16:creationId xmlns:a16="http://schemas.microsoft.com/office/drawing/2014/main" id="{00000000-0008-0000-0400-0000B5010000}"/>
            </a:ext>
          </a:extLst>
        </xdr:cNvPr>
        <xdr:cNvSpPr txBox="1"/>
      </xdr:nvSpPr>
      <xdr:spPr>
        <a:xfrm>
          <a:off x="16598900" y="127373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76</xdr:row>
      <xdr:rowOff>59871</xdr:rowOff>
    </xdr:from>
    <xdr:to>
      <xdr:col>78</xdr:col>
      <xdr:colOff>120650</xdr:colOff>
      <xdr:row>76</xdr:row>
      <xdr:rowOff>161471</xdr:rowOff>
    </xdr:to>
    <xdr:sp macro="" textlink="">
      <xdr:nvSpPr>
        <xdr:cNvPr id="438" name="楕円 437">
          <a:extLst>
            <a:ext uri="{FF2B5EF4-FFF2-40B4-BE49-F238E27FC236}">
              <a16:creationId xmlns:a16="http://schemas.microsoft.com/office/drawing/2014/main" id="{00000000-0008-0000-0400-0000B6010000}"/>
            </a:ext>
          </a:extLst>
        </xdr:cNvPr>
        <xdr:cNvSpPr/>
      </xdr:nvSpPr>
      <xdr:spPr>
        <a:xfrm>
          <a:off x="15621000" y="130900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199</xdr:rowOff>
    </xdr:from>
    <xdr:ext cx="736600" cy="259045"/>
    <xdr:sp macro="" textlink="">
      <xdr:nvSpPr>
        <xdr:cNvPr id="439" name="テキスト ボックス 438">
          <a:extLst>
            <a:ext uri="{FF2B5EF4-FFF2-40B4-BE49-F238E27FC236}">
              <a16:creationId xmlns:a16="http://schemas.microsoft.com/office/drawing/2014/main" id="{00000000-0008-0000-0400-0000B7010000}"/>
            </a:ext>
          </a:extLst>
        </xdr:cNvPr>
        <xdr:cNvSpPr txBox="1"/>
      </xdr:nvSpPr>
      <xdr:spPr>
        <a:xfrm>
          <a:off x="15290800" y="128589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73</xdr:row>
      <xdr:rowOff>84365</xdr:rowOff>
    </xdr:from>
    <xdr:to>
      <xdr:col>74</xdr:col>
      <xdr:colOff>31750</xdr:colOff>
      <xdr:row>74</xdr:row>
      <xdr:rowOff>14515</xdr:rowOff>
    </xdr:to>
    <xdr:sp macro="" textlink="">
      <xdr:nvSpPr>
        <xdr:cNvPr id="440" name="楕円 439">
          <a:extLst>
            <a:ext uri="{FF2B5EF4-FFF2-40B4-BE49-F238E27FC236}">
              <a16:creationId xmlns:a16="http://schemas.microsoft.com/office/drawing/2014/main" id="{00000000-0008-0000-0400-0000B8010000}"/>
            </a:ext>
          </a:extLst>
        </xdr:cNvPr>
        <xdr:cNvSpPr/>
      </xdr:nvSpPr>
      <xdr:spPr>
        <a:xfrm>
          <a:off x="14732000" y="12600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72</xdr:row>
      <xdr:rowOff>24692</xdr:rowOff>
    </xdr:from>
    <xdr:ext cx="762000" cy="259045"/>
    <xdr:sp macro="" textlink="">
      <xdr:nvSpPr>
        <xdr:cNvPr id="441" name="テキスト ボックス 440">
          <a:extLst>
            <a:ext uri="{FF2B5EF4-FFF2-40B4-BE49-F238E27FC236}">
              <a16:creationId xmlns:a16="http://schemas.microsoft.com/office/drawing/2014/main" id="{00000000-0008-0000-0400-0000B9010000}"/>
            </a:ext>
          </a:extLst>
        </xdr:cNvPr>
        <xdr:cNvSpPr txBox="1"/>
      </xdr:nvSpPr>
      <xdr:spPr>
        <a:xfrm>
          <a:off x="14401800" y="123690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74</xdr:row>
      <xdr:rowOff>43543</xdr:rowOff>
    </xdr:from>
    <xdr:to>
      <xdr:col>69</xdr:col>
      <xdr:colOff>142875</xdr:colOff>
      <xdr:row>74</xdr:row>
      <xdr:rowOff>145143</xdr:rowOff>
    </xdr:to>
    <xdr:sp macro="" textlink="">
      <xdr:nvSpPr>
        <xdr:cNvPr id="442" name="楕円 441">
          <a:extLst>
            <a:ext uri="{FF2B5EF4-FFF2-40B4-BE49-F238E27FC236}">
              <a16:creationId xmlns:a16="http://schemas.microsoft.com/office/drawing/2014/main" id="{00000000-0008-0000-0400-0000BA010000}"/>
            </a:ext>
          </a:extLst>
        </xdr:cNvPr>
        <xdr:cNvSpPr/>
      </xdr:nvSpPr>
      <xdr:spPr>
        <a:xfrm>
          <a:off x="13843000" y="12730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72</xdr:row>
      <xdr:rowOff>155320</xdr:rowOff>
    </xdr:from>
    <xdr:ext cx="762000" cy="259045"/>
    <xdr:sp macro="" textlink="">
      <xdr:nvSpPr>
        <xdr:cNvPr id="443" name="テキスト ボックス 442">
          <a:extLst>
            <a:ext uri="{FF2B5EF4-FFF2-40B4-BE49-F238E27FC236}">
              <a16:creationId xmlns:a16="http://schemas.microsoft.com/office/drawing/2014/main" id="{00000000-0008-0000-0400-0000BB010000}"/>
            </a:ext>
          </a:extLst>
        </xdr:cNvPr>
        <xdr:cNvSpPr txBox="1"/>
      </xdr:nvSpPr>
      <xdr:spPr>
        <a:xfrm>
          <a:off x="13512800" y="12499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73</xdr:row>
      <xdr:rowOff>149678</xdr:rowOff>
    </xdr:from>
    <xdr:to>
      <xdr:col>65</xdr:col>
      <xdr:colOff>53975</xdr:colOff>
      <xdr:row>74</xdr:row>
      <xdr:rowOff>79828</xdr:rowOff>
    </xdr:to>
    <xdr:sp macro="" textlink="">
      <xdr:nvSpPr>
        <xdr:cNvPr id="444" name="楕円 443">
          <a:extLst>
            <a:ext uri="{FF2B5EF4-FFF2-40B4-BE49-F238E27FC236}">
              <a16:creationId xmlns:a16="http://schemas.microsoft.com/office/drawing/2014/main" id="{00000000-0008-0000-0400-0000BC010000}"/>
            </a:ext>
          </a:extLst>
        </xdr:cNvPr>
        <xdr:cNvSpPr/>
      </xdr:nvSpPr>
      <xdr:spPr>
        <a:xfrm>
          <a:off x="12954000" y="126655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72</xdr:row>
      <xdr:rowOff>90005</xdr:rowOff>
    </xdr:from>
    <xdr:ext cx="762000" cy="259045"/>
    <xdr:sp macro="" textlink="">
      <xdr:nvSpPr>
        <xdr:cNvPr id="445" name="テキスト ボックス 444">
          <a:extLst>
            <a:ext uri="{FF2B5EF4-FFF2-40B4-BE49-F238E27FC236}">
              <a16:creationId xmlns:a16="http://schemas.microsoft.com/office/drawing/2014/main" id="{00000000-0008-0000-0400-0000BD010000}"/>
            </a:ext>
          </a:extLst>
        </xdr:cNvPr>
        <xdr:cNvSpPr txBox="1"/>
      </xdr:nvSpPr>
      <xdr:spPr>
        <a:xfrm>
          <a:off x="12623800" y="124344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鳥取県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79375</xdr:rowOff>
    </xdr:from>
    <xdr:to>
      <xdr:col>33</xdr:col>
      <xdr:colOff>114300</xdr:colOff>
      <xdr:row>20</xdr:row>
      <xdr:rowOff>79375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556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108602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13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41275</xdr:rowOff>
    </xdr:from>
    <xdr:to>
      <xdr:col>33</xdr:col>
      <xdr:colOff>114300</xdr:colOff>
      <xdr:row>18</xdr:row>
      <xdr:rowOff>41275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175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17</xdr:row>
      <xdr:rowOff>70502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3175</xdr:rowOff>
    </xdr:from>
    <xdr:to>
      <xdr:col>33</xdr:col>
      <xdr:colOff>114300</xdr:colOff>
      <xdr:row>16</xdr:row>
      <xdr:rowOff>3175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794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15</xdr:row>
      <xdr:rowOff>32402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65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136525</xdr:rowOff>
    </xdr:from>
    <xdr:to>
      <xdr:col>33</xdr:col>
      <xdr:colOff>114300</xdr:colOff>
      <xdr:row>13</xdr:row>
      <xdr:rowOff>136525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413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165752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270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98425</xdr:rowOff>
    </xdr:from>
    <xdr:to>
      <xdr:col>33</xdr:col>
      <xdr:colOff>114300</xdr:colOff>
      <xdr:row>11</xdr:row>
      <xdr:rowOff>98425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032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127652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88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4" name="人口1人当たり決算額の推移グラフ枠130">
          <a:extLst>
            <a:ext uri="{FF2B5EF4-FFF2-40B4-BE49-F238E27FC236}">
              <a16:creationId xmlns:a16="http://schemas.microsoft.com/office/drawing/2014/main" id="{00000000-0008-0000-0500-00002C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11</xdr:row>
      <xdr:rowOff>60554</xdr:rowOff>
    </xdr:from>
    <xdr:to>
      <xdr:col>29</xdr:col>
      <xdr:colOff>127000</xdr:colOff>
      <xdr:row>17</xdr:row>
      <xdr:rowOff>133934</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flipV="1">
          <a:off x="5651500" y="1994129"/>
          <a:ext cx="0" cy="110208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17</xdr:row>
      <xdr:rowOff>106011</xdr:rowOff>
    </xdr:from>
    <xdr:ext cx="762000" cy="259045"/>
    <xdr:sp macro="" textlink="">
      <xdr:nvSpPr>
        <xdr:cNvPr id="46" name="人口1人当たり決算額の推移最小値テキスト130">
          <a:extLst>
            <a:ext uri="{FF2B5EF4-FFF2-40B4-BE49-F238E27FC236}">
              <a16:creationId xmlns:a16="http://schemas.microsoft.com/office/drawing/2014/main" id="{00000000-0008-0000-0500-00002E000000}"/>
            </a:ext>
          </a:extLst>
        </xdr:cNvPr>
        <xdr:cNvSpPr txBox="1"/>
      </xdr:nvSpPr>
      <xdr:spPr>
        <a:xfrm>
          <a:off x="5740400" y="30682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151,034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17</xdr:row>
      <xdr:rowOff>133934</xdr:rowOff>
    </xdr:from>
    <xdr:to>
      <xdr:col>30</xdr:col>
      <xdr:colOff>25400</xdr:colOff>
      <xdr:row>17</xdr:row>
      <xdr:rowOff>133934</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309620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9</xdr:row>
      <xdr:rowOff>146931</xdr:rowOff>
    </xdr:from>
    <xdr:ext cx="762000" cy="259045"/>
    <xdr:sp macro="" textlink="">
      <xdr:nvSpPr>
        <xdr:cNvPr id="48" name="人口1人当たり決算額の推移最大値テキスト130">
          <a:extLst>
            <a:ext uri="{FF2B5EF4-FFF2-40B4-BE49-F238E27FC236}">
              <a16:creationId xmlns:a16="http://schemas.microsoft.com/office/drawing/2014/main" id="{00000000-0008-0000-0500-000030000000}"/>
            </a:ext>
          </a:extLst>
        </xdr:cNvPr>
        <xdr:cNvSpPr txBox="1"/>
      </xdr:nvSpPr>
      <xdr:spPr>
        <a:xfrm>
          <a:off x="5740400" y="17376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165,497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11</xdr:row>
      <xdr:rowOff>60554</xdr:rowOff>
    </xdr:from>
    <xdr:to>
      <xdr:col>30</xdr:col>
      <xdr:colOff>25400</xdr:colOff>
      <xdr:row>11</xdr:row>
      <xdr:rowOff>60554</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199412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17</xdr:row>
      <xdr:rowOff>78918</xdr:rowOff>
    </xdr:from>
    <xdr:to>
      <xdr:col>29</xdr:col>
      <xdr:colOff>127000</xdr:colOff>
      <xdr:row>17</xdr:row>
      <xdr:rowOff>139573</xdr:rowOff>
    </xdr:to>
    <xdr:cxnSp macro="">
      <xdr:nvCxnSpPr>
        <xdr:cNvPr id="50" name="直線コネクタ 49">
          <a:extLst>
            <a:ext uri="{FF2B5EF4-FFF2-40B4-BE49-F238E27FC236}">
              <a16:creationId xmlns:a16="http://schemas.microsoft.com/office/drawing/2014/main" id="{00000000-0008-0000-0500-000032000000}"/>
            </a:ext>
          </a:extLst>
        </xdr:cNvPr>
        <xdr:cNvCxnSpPr/>
      </xdr:nvCxnSpPr>
      <xdr:spPr bwMode="auto">
        <a:xfrm flipV="1">
          <a:off x="5003800" y="3041193"/>
          <a:ext cx="647700" cy="6065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14</xdr:row>
      <xdr:rowOff>42740</xdr:rowOff>
    </xdr:from>
    <xdr:ext cx="762000" cy="259045"/>
    <xdr:sp macro="" textlink="">
      <xdr:nvSpPr>
        <xdr:cNvPr id="51" name="人口1人当たり決算額の推移平均値テキスト130">
          <a:extLst>
            <a:ext uri="{FF2B5EF4-FFF2-40B4-BE49-F238E27FC236}">
              <a16:creationId xmlns:a16="http://schemas.microsoft.com/office/drawing/2014/main" id="{00000000-0008-0000-0500-000033000000}"/>
            </a:ext>
          </a:extLst>
        </xdr:cNvPr>
        <xdr:cNvSpPr txBox="1"/>
      </xdr:nvSpPr>
      <xdr:spPr>
        <a:xfrm>
          <a:off x="5740400" y="249066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156,281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15</xdr:row>
      <xdr:rowOff>26213</xdr:rowOff>
    </xdr:from>
    <xdr:to>
      <xdr:col>29</xdr:col>
      <xdr:colOff>177800</xdr:colOff>
      <xdr:row>15</xdr:row>
      <xdr:rowOff>127813</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5600700" y="264558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17</xdr:row>
      <xdr:rowOff>139573</xdr:rowOff>
    </xdr:from>
    <xdr:to>
      <xdr:col>26</xdr:col>
      <xdr:colOff>50800</xdr:colOff>
      <xdr:row>18</xdr:row>
      <xdr:rowOff>61011</xdr:rowOff>
    </xdr:to>
    <xdr:cxnSp macro="">
      <xdr:nvCxnSpPr>
        <xdr:cNvPr id="53" name="直線コネクタ 52">
          <a:extLst>
            <a:ext uri="{FF2B5EF4-FFF2-40B4-BE49-F238E27FC236}">
              <a16:creationId xmlns:a16="http://schemas.microsoft.com/office/drawing/2014/main" id="{00000000-0008-0000-0500-000035000000}"/>
            </a:ext>
          </a:extLst>
        </xdr:cNvPr>
        <xdr:cNvCxnSpPr/>
      </xdr:nvCxnSpPr>
      <xdr:spPr bwMode="auto">
        <a:xfrm flipV="1">
          <a:off x="4305300" y="3101848"/>
          <a:ext cx="698500" cy="9288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15</xdr:row>
      <xdr:rowOff>37567</xdr:rowOff>
    </xdr:from>
    <xdr:to>
      <xdr:col>26</xdr:col>
      <xdr:colOff>101600</xdr:colOff>
      <xdr:row>15</xdr:row>
      <xdr:rowOff>139167</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4953000" y="265694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13</xdr:row>
      <xdr:rowOff>149344</xdr:rowOff>
    </xdr:from>
    <xdr:ext cx="736600" cy="259045"/>
    <xdr:sp macro="" textlink="">
      <xdr:nvSpPr>
        <xdr:cNvPr id="55" name="テキスト ボックス 54">
          <a:extLst>
            <a:ext uri="{FF2B5EF4-FFF2-40B4-BE49-F238E27FC236}">
              <a16:creationId xmlns:a16="http://schemas.microsoft.com/office/drawing/2014/main" id="{00000000-0008-0000-0500-000037000000}"/>
            </a:ext>
          </a:extLst>
        </xdr:cNvPr>
        <xdr:cNvSpPr txBox="1"/>
      </xdr:nvSpPr>
      <xdr:spPr>
        <a:xfrm>
          <a:off x="4622800" y="242581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156,132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18</xdr:row>
      <xdr:rowOff>24511</xdr:rowOff>
    </xdr:from>
    <xdr:to>
      <xdr:col>22</xdr:col>
      <xdr:colOff>114300</xdr:colOff>
      <xdr:row>18</xdr:row>
      <xdr:rowOff>61011</xdr:rowOff>
    </xdr:to>
    <xdr:cxnSp macro="">
      <xdr:nvCxnSpPr>
        <xdr:cNvPr id="56" name="直線コネクタ 55">
          <a:extLst>
            <a:ext uri="{FF2B5EF4-FFF2-40B4-BE49-F238E27FC236}">
              <a16:creationId xmlns:a16="http://schemas.microsoft.com/office/drawing/2014/main" id="{00000000-0008-0000-0500-000038000000}"/>
            </a:ext>
          </a:extLst>
        </xdr:cNvPr>
        <xdr:cNvCxnSpPr/>
      </xdr:nvCxnSpPr>
      <xdr:spPr bwMode="auto">
        <a:xfrm>
          <a:off x="3606800" y="3158236"/>
          <a:ext cx="698500" cy="365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15</xdr:row>
      <xdr:rowOff>162230</xdr:rowOff>
    </xdr:from>
    <xdr:to>
      <xdr:col>22</xdr:col>
      <xdr:colOff>165100</xdr:colOff>
      <xdr:row>16</xdr:row>
      <xdr:rowOff>92380</xdr:rowOff>
    </xdr:to>
    <xdr:sp macro="" textlink="">
      <xdr:nvSpPr>
        <xdr:cNvPr id="57" name="フローチャート: 判断 56">
          <a:extLst>
            <a:ext uri="{FF2B5EF4-FFF2-40B4-BE49-F238E27FC236}">
              <a16:creationId xmlns:a16="http://schemas.microsoft.com/office/drawing/2014/main" id="{00000000-0008-0000-0500-000039000000}"/>
            </a:ext>
          </a:extLst>
        </xdr:cNvPr>
        <xdr:cNvSpPr/>
      </xdr:nvSpPr>
      <xdr:spPr bwMode="auto">
        <a:xfrm>
          <a:off x="4254500" y="278160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102557</xdr:rowOff>
    </xdr:from>
    <xdr:ext cx="762000" cy="259045"/>
    <xdr:sp macro="" textlink="">
      <xdr:nvSpPr>
        <xdr:cNvPr id="58" name="テキスト ボックス 57">
          <a:extLst>
            <a:ext uri="{FF2B5EF4-FFF2-40B4-BE49-F238E27FC236}">
              <a16:creationId xmlns:a16="http://schemas.microsoft.com/office/drawing/2014/main" id="{00000000-0008-0000-0500-00003A000000}"/>
            </a:ext>
          </a:extLst>
        </xdr:cNvPr>
        <xdr:cNvSpPr txBox="1"/>
      </xdr:nvSpPr>
      <xdr:spPr>
        <a:xfrm>
          <a:off x="3924300" y="25504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154,496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18</xdr:row>
      <xdr:rowOff>24511</xdr:rowOff>
    </xdr:from>
    <xdr:to>
      <xdr:col>18</xdr:col>
      <xdr:colOff>177800</xdr:colOff>
      <xdr:row>18</xdr:row>
      <xdr:rowOff>163652</xdr:rowOff>
    </xdr:to>
    <xdr:cxnSp macro="">
      <xdr:nvCxnSpPr>
        <xdr:cNvPr id="59" name="直線コネクタ 58">
          <a:extLst>
            <a:ext uri="{FF2B5EF4-FFF2-40B4-BE49-F238E27FC236}">
              <a16:creationId xmlns:a16="http://schemas.microsoft.com/office/drawing/2014/main" id="{00000000-0008-0000-0500-00003B000000}"/>
            </a:ext>
          </a:extLst>
        </xdr:cNvPr>
        <xdr:cNvCxnSpPr/>
      </xdr:nvCxnSpPr>
      <xdr:spPr bwMode="auto">
        <a:xfrm flipV="1">
          <a:off x="2908300" y="3158236"/>
          <a:ext cx="698500" cy="13914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16</xdr:row>
      <xdr:rowOff>48463</xdr:rowOff>
    </xdr:from>
    <xdr:to>
      <xdr:col>19</xdr:col>
      <xdr:colOff>38100</xdr:colOff>
      <xdr:row>16</xdr:row>
      <xdr:rowOff>150063</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3556000" y="283928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160240</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3225800" y="26081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17</xdr:row>
      <xdr:rowOff>229</xdr:rowOff>
    </xdr:from>
    <xdr:to>
      <xdr:col>15</xdr:col>
      <xdr:colOff>101600</xdr:colOff>
      <xdr:row>17</xdr:row>
      <xdr:rowOff>101829</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2857500" y="29625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15</xdr:row>
      <xdr:rowOff>112006</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2527300" y="27313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152,122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28118</xdr:rowOff>
    </xdr:from>
    <xdr:to>
      <xdr:col>29</xdr:col>
      <xdr:colOff>177800</xdr:colOff>
      <xdr:row>17</xdr:row>
      <xdr:rowOff>129718</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5600700" y="299039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16</xdr:row>
      <xdr:rowOff>108145</xdr:rowOff>
    </xdr:from>
    <xdr:ext cx="762000" cy="259045"/>
    <xdr:sp macro="" textlink="">
      <xdr:nvSpPr>
        <xdr:cNvPr id="70" name="人口1人当たり決算額の推移該当値テキスト130">
          <a:extLst>
            <a:ext uri="{FF2B5EF4-FFF2-40B4-BE49-F238E27FC236}">
              <a16:creationId xmlns:a16="http://schemas.microsoft.com/office/drawing/2014/main" id="{00000000-0008-0000-0500-000046000000}"/>
            </a:ext>
          </a:extLst>
        </xdr:cNvPr>
        <xdr:cNvSpPr txBox="1"/>
      </xdr:nvSpPr>
      <xdr:spPr>
        <a:xfrm>
          <a:off x="5740400" y="28989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151,756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17</xdr:row>
      <xdr:rowOff>88773</xdr:rowOff>
    </xdr:from>
    <xdr:to>
      <xdr:col>26</xdr:col>
      <xdr:colOff>101600</xdr:colOff>
      <xdr:row>18</xdr:row>
      <xdr:rowOff>18923</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953000" y="305104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18</xdr:row>
      <xdr:rowOff>3700</xdr:rowOff>
    </xdr:from>
    <xdr:ext cx="7366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4622800" y="313742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18</xdr:row>
      <xdr:rowOff>10211</xdr:rowOff>
    </xdr:from>
    <xdr:to>
      <xdr:col>22</xdr:col>
      <xdr:colOff>165100</xdr:colOff>
      <xdr:row>18</xdr:row>
      <xdr:rowOff>111811</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254500" y="314393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18</xdr:row>
      <xdr:rowOff>96588</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924300" y="32303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17</xdr:row>
      <xdr:rowOff>145161</xdr:rowOff>
    </xdr:from>
    <xdr:to>
      <xdr:col>19</xdr:col>
      <xdr:colOff>38100</xdr:colOff>
      <xdr:row>18</xdr:row>
      <xdr:rowOff>75311</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3556000" y="310743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18</xdr:row>
      <xdr:rowOff>60088</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225800" y="31938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150,220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18</xdr:row>
      <xdr:rowOff>112852</xdr:rowOff>
    </xdr:from>
    <xdr:to>
      <xdr:col>15</xdr:col>
      <xdr:colOff>101600</xdr:colOff>
      <xdr:row>19</xdr:row>
      <xdr:rowOff>43002</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2857500" y="324657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19</xdr:row>
      <xdr:rowOff>27779</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2527300" y="333295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148,394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0" name="角丸四角形 79">
          <a:extLst>
            <a:ext uri="{FF2B5EF4-FFF2-40B4-BE49-F238E27FC236}">
              <a16:creationId xmlns:a16="http://schemas.microsoft.com/office/drawing/2014/main" id="{00000000-0008-0000-0500-000050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2" name="正方形/長方形 81">
          <a:extLst>
            <a:ext uri="{FF2B5EF4-FFF2-40B4-BE49-F238E27FC236}">
              <a16:creationId xmlns:a16="http://schemas.microsoft.com/office/drawing/2014/main" id="{00000000-0008-0000-0500-000052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9" name="楕円 88">
          <a:extLst>
            <a:ext uri="{FF2B5EF4-FFF2-40B4-BE49-F238E27FC236}">
              <a16:creationId xmlns:a16="http://schemas.microsoft.com/office/drawing/2014/main" id="{00000000-0008-0000-0500-000059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0" name="フローチャート: 判断 89">
          <a:extLst>
            <a:ext uri="{FF2B5EF4-FFF2-40B4-BE49-F238E27FC236}">
              <a16:creationId xmlns:a16="http://schemas.microsoft.com/office/drawing/2014/main" id="{00000000-0008-0000-0500-00005A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1" name="正方形/長方形 90">
          <a:extLst>
            <a:ext uri="{FF2B5EF4-FFF2-40B4-BE49-F238E27FC236}">
              <a16:creationId xmlns:a16="http://schemas.microsoft.com/office/drawing/2014/main" id="{00000000-0008-0000-0500-00005B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5" name="人口1人当たり決算額の推移グラフ枠445">
          <a:extLst>
            <a:ext uri="{FF2B5EF4-FFF2-40B4-BE49-F238E27FC236}">
              <a16:creationId xmlns:a16="http://schemas.microsoft.com/office/drawing/2014/main" id="{00000000-0008-0000-0500-000069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34</xdr:row>
      <xdr:rowOff>109855</xdr:rowOff>
    </xdr:from>
    <xdr:to>
      <xdr:col>29</xdr:col>
      <xdr:colOff>127000</xdr:colOff>
      <xdr:row>37</xdr:row>
      <xdr:rowOff>43652</xdr:rowOff>
    </xdr:to>
    <xdr:cxnSp macro="">
      <xdr:nvCxnSpPr>
        <xdr:cNvPr id="106" name="直線コネクタ 105">
          <a:extLst>
            <a:ext uri="{FF2B5EF4-FFF2-40B4-BE49-F238E27FC236}">
              <a16:creationId xmlns:a16="http://schemas.microsoft.com/office/drawing/2014/main" id="{00000000-0008-0000-0500-00006A000000}"/>
            </a:ext>
          </a:extLst>
        </xdr:cNvPr>
        <xdr:cNvCxnSpPr/>
      </xdr:nvCxnSpPr>
      <xdr:spPr bwMode="auto">
        <a:xfrm flipV="1">
          <a:off x="5651500" y="6377305"/>
          <a:ext cx="0" cy="791047"/>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15729</xdr:rowOff>
    </xdr:from>
    <xdr:ext cx="762000" cy="259045"/>
    <xdr:sp macro="" textlink="">
      <xdr:nvSpPr>
        <xdr:cNvPr id="107" name="人口1人当たり決算額の推移最小値テキスト445">
          <a:extLst>
            <a:ext uri="{FF2B5EF4-FFF2-40B4-BE49-F238E27FC236}">
              <a16:creationId xmlns:a16="http://schemas.microsoft.com/office/drawing/2014/main" id="{00000000-0008-0000-0500-00006B000000}"/>
            </a:ext>
          </a:extLst>
        </xdr:cNvPr>
        <xdr:cNvSpPr txBox="1"/>
      </xdr:nvSpPr>
      <xdr:spPr>
        <a:xfrm>
          <a:off x="5740400" y="71404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43652</xdr:rowOff>
    </xdr:from>
    <xdr:to>
      <xdr:col>30</xdr:col>
      <xdr:colOff>25400</xdr:colOff>
      <xdr:row>37</xdr:row>
      <xdr:rowOff>43652</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a:off x="5562600" y="716835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33</xdr:row>
      <xdr:rowOff>196232</xdr:rowOff>
    </xdr:from>
    <xdr:ext cx="762000" cy="259045"/>
    <xdr:sp macro="" textlink="">
      <xdr:nvSpPr>
        <xdr:cNvPr id="109" name="人口1人当たり決算額の推移最大値テキスト445">
          <a:extLst>
            <a:ext uri="{FF2B5EF4-FFF2-40B4-BE49-F238E27FC236}">
              <a16:creationId xmlns:a16="http://schemas.microsoft.com/office/drawing/2014/main" id="{00000000-0008-0000-0500-00006D000000}"/>
            </a:ext>
          </a:extLst>
        </xdr:cNvPr>
        <xdr:cNvSpPr txBox="1"/>
      </xdr:nvSpPr>
      <xdr:spPr>
        <a:xfrm>
          <a:off x="5740400" y="612078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34,125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34</xdr:row>
      <xdr:rowOff>109855</xdr:rowOff>
    </xdr:from>
    <xdr:to>
      <xdr:col>30</xdr:col>
      <xdr:colOff>25400</xdr:colOff>
      <xdr:row>34</xdr:row>
      <xdr:rowOff>109855</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6377305"/>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274584</xdr:rowOff>
    </xdr:from>
    <xdr:to>
      <xdr:col>29</xdr:col>
      <xdr:colOff>127000</xdr:colOff>
      <xdr:row>35</xdr:row>
      <xdr:rowOff>96413</xdr:rowOff>
    </xdr:to>
    <xdr:cxnSp macro="">
      <xdr:nvCxnSpPr>
        <xdr:cNvPr id="111" name="直線コネクタ 110">
          <a:extLst>
            <a:ext uri="{FF2B5EF4-FFF2-40B4-BE49-F238E27FC236}">
              <a16:creationId xmlns:a16="http://schemas.microsoft.com/office/drawing/2014/main" id="{00000000-0008-0000-0500-00006F000000}"/>
            </a:ext>
          </a:extLst>
        </xdr:cNvPr>
        <xdr:cNvCxnSpPr/>
      </xdr:nvCxnSpPr>
      <xdr:spPr bwMode="auto">
        <a:xfrm>
          <a:off x="5003800" y="6542034"/>
          <a:ext cx="647700" cy="16472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35</xdr:row>
      <xdr:rowOff>58838</xdr:rowOff>
    </xdr:from>
    <xdr:ext cx="762000" cy="259045"/>
    <xdr:sp macro="" textlink="">
      <xdr:nvSpPr>
        <xdr:cNvPr id="112" name="人口1人当たり決算額の推移平均値テキスト445">
          <a:extLst>
            <a:ext uri="{FF2B5EF4-FFF2-40B4-BE49-F238E27FC236}">
              <a16:creationId xmlns:a16="http://schemas.microsoft.com/office/drawing/2014/main" id="{00000000-0008-0000-0500-000070000000}"/>
            </a:ext>
          </a:extLst>
        </xdr:cNvPr>
        <xdr:cNvSpPr txBox="1"/>
      </xdr:nvSpPr>
      <xdr:spPr>
        <a:xfrm>
          <a:off x="5740400" y="666918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86761</xdr:rowOff>
    </xdr:from>
    <xdr:to>
      <xdr:col>29</xdr:col>
      <xdr:colOff>177800</xdr:colOff>
      <xdr:row>35</xdr:row>
      <xdr:rowOff>188361</xdr:rowOff>
    </xdr:to>
    <xdr:sp macro="" textlink="">
      <xdr:nvSpPr>
        <xdr:cNvPr id="113" name="フローチャート: 判断 112">
          <a:extLst>
            <a:ext uri="{FF2B5EF4-FFF2-40B4-BE49-F238E27FC236}">
              <a16:creationId xmlns:a16="http://schemas.microsoft.com/office/drawing/2014/main" id="{00000000-0008-0000-0500-000071000000}"/>
            </a:ext>
          </a:extLst>
        </xdr:cNvPr>
        <xdr:cNvSpPr/>
      </xdr:nvSpPr>
      <xdr:spPr bwMode="auto">
        <a:xfrm>
          <a:off x="5600700" y="669711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33</xdr:row>
      <xdr:rowOff>341381</xdr:rowOff>
    </xdr:from>
    <xdr:to>
      <xdr:col>26</xdr:col>
      <xdr:colOff>50800</xdr:colOff>
      <xdr:row>34</xdr:row>
      <xdr:rowOff>274584</xdr:rowOff>
    </xdr:to>
    <xdr:cxnSp macro="">
      <xdr:nvCxnSpPr>
        <xdr:cNvPr id="114" name="直線コネクタ 113">
          <a:extLst>
            <a:ext uri="{FF2B5EF4-FFF2-40B4-BE49-F238E27FC236}">
              <a16:creationId xmlns:a16="http://schemas.microsoft.com/office/drawing/2014/main" id="{00000000-0008-0000-0500-000072000000}"/>
            </a:ext>
          </a:extLst>
        </xdr:cNvPr>
        <xdr:cNvCxnSpPr/>
      </xdr:nvCxnSpPr>
      <xdr:spPr bwMode="auto">
        <a:xfrm>
          <a:off x="4305300" y="6265931"/>
          <a:ext cx="698500" cy="27610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35</xdr:row>
      <xdr:rowOff>106375</xdr:rowOff>
    </xdr:from>
    <xdr:to>
      <xdr:col>26</xdr:col>
      <xdr:colOff>101600</xdr:colOff>
      <xdr:row>35</xdr:row>
      <xdr:rowOff>207975</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4953000" y="671672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192752</xdr:rowOff>
    </xdr:from>
    <xdr:ext cx="736600" cy="259045"/>
    <xdr:sp macro="" textlink="">
      <xdr:nvSpPr>
        <xdr:cNvPr id="116" name="テキスト ボックス 115">
          <a:extLst>
            <a:ext uri="{FF2B5EF4-FFF2-40B4-BE49-F238E27FC236}">
              <a16:creationId xmlns:a16="http://schemas.microsoft.com/office/drawing/2014/main" id="{00000000-0008-0000-0500-000074000000}"/>
            </a:ext>
          </a:extLst>
        </xdr:cNvPr>
        <xdr:cNvSpPr txBox="1"/>
      </xdr:nvSpPr>
      <xdr:spPr>
        <a:xfrm>
          <a:off x="4622800" y="680310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33</xdr:row>
      <xdr:rowOff>213685</xdr:rowOff>
    </xdr:from>
    <xdr:to>
      <xdr:col>22</xdr:col>
      <xdr:colOff>114300</xdr:colOff>
      <xdr:row>33</xdr:row>
      <xdr:rowOff>341381</xdr:rowOff>
    </xdr:to>
    <xdr:cxnSp macro="">
      <xdr:nvCxnSpPr>
        <xdr:cNvPr id="117" name="直線コネクタ 116">
          <a:extLst>
            <a:ext uri="{FF2B5EF4-FFF2-40B4-BE49-F238E27FC236}">
              <a16:creationId xmlns:a16="http://schemas.microsoft.com/office/drawing/2014/main" id="{00000000-0008-0000-0500-000075000000}"/>
            </a:ext>
          </a:extLst>
        </xdr:cNvPr>
        <xdr:cNvCxnSpPr/>
      </xdr:nvCxnSpPr>
      <xdr:spPr bwMode="auto">
        <a:xfrm>
          <a:off x="3606800" y="6138235"/>
          <a:ext cx="698500" cy="12769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34</xdr:row>
      <xdr:rowOff>290901</xdr:rowOff>
    </xdr:from>
    <xdr:to>
      <xdr:col>22</xdr:col>
      <xdr:colOff>165100</xdr:colOff>
      <xdr:row>35</xdr:row>
      <xdr:rowOff>49601</xdr:rowOff>
    </xdr:to>
    <xdr:sp macro="" textlink="">
      <xdr:nvSpPr>
        <xdr:cNvPr id="118" name="フローチャート: 判断 117">
          <a:extLst>
            <a:ext uri="{FF2B5EF4-FFF2-40B4-BE49-F238E27FC236}">
              <a16:creationId xmlns:a16="http://schemas.microsoft.com/office/drawing/2014/main" id="{00000000-0008-0000-0500-000076000000}"/>
            </a:ext>
          </a:extLst>
        </xdr:cNvPr>
        <xdr:cNvSpPr/>
      </xdr:nvSpPr>
      <xdr:spPr bwMode="auto">
        <a:xfrm>
          <a:off x="4254500" y="655835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34378</xdr:rowOff>
    </xdr:from>
    <xdr:ext cx="762000" cy="259045"/>
    <xdr:sp macro="" textlink="">
      <xdr:nvSpPr>
        <xdr:cNvPr id="119" name="テキスト ボックス 118">
          <a:extLst>
            <a:ext uri="{FF2B5EF4-FFF2-40B4-BE49-F238E27FC236}">
              <a16:creationId xmlns:a16="http://schemas.microsoft.com/office/drawing/2014/main" id="{00000000-0008-0000-0500-000077000000}"/>
            </a:ext>
          </a:extLst>
        </xdr:cNvPr>
        <xdr:cNvSpPr txBox="1"/>
      </xdr:nvSpPr>
      <xdr:spPr>
        <a:xfrm>
          <a:off x="3924300" y="664472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29,054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33</xdr:row>
      <xdr:rowOff>213685</xdr:rowOff>
    </xdr:from>
    <xdr:to>
      <xdr:col>18</xdr:col>
      <xdr:colOff>177800</xdr:colOff>
      <xdr:row>33</xdr:row>
      <xdr:rowOff>239563</xdr:rowOff>
    </xdr:to>
    <xdr:cxnSp macro="">
      <xdr:nvCxnSpPr>
        <xdr:cNvPr id="120" name="直線コネクタ 119">
          <a:extLst>
            <a:ext uri="{FF2B5EF4-FFF2-40B4-BE49-F238E27FC236}">
              <a16:creationId xmlns:a16="http://schemas.microsoft.com/office/drawing/2014/main" id="{00000000-0008-0000-0500-000078000000}"/>
            </a:ext>
          </a:extLst>
        </xdr:cNvPr>
        <xdr:cNvCxnSpPr/>
      </xdr:nvCxnSpPr>
      <xdr:spPr bwMode="auto">
        <a:xfrm flipV="1">
          <a:off x="2908300" y="6138235"/>
          <a:ext cx="698500" cy="2587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187802</xdr:rowOff>
    </xdr:from>
    <xdr:to>
      <xdr:col>19</xdr:col>
      <xdr:colOff>38100</xdr:colOff>
      <xdr:row>34</xdr:row>
      <xdr:rowOff>289402</xdr:rowOff>
    </xdr:to>
    <xdr:sp macro="" textlink="">
      <xdr:nvSpPr>
        <xdr:cNvPr id="121" name="フローチャート: 判断 120">
          <a:extLst>
            <a:ext uri="{FF2B5EF4-FFF2-40B4-BE49-F238E27FC236}">
              <a16:creationId xmlns:a16="http://schemas.microsoft.com/office/drawing/2014/main" id="{00000000-0008-0000-0500-000079000000}"/>
            </a:ext>
          </a:extLst>
        </xdr:cNvPr>
        <xdr:cNvSpPr/>
      </xdr:nvSpPr>
      <xdr:spPr bwMode="auto">
        <a:xfrm>
          <a:off x="3556000" y="645525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274179</xdr:rowOff>
    </xdr:from>
    <xdr:ext cx="762000" cy="259045"/>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3225800" y="65416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31,309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37658</xdr:rowOff>
    </xdr:from>
    <xdr:to>
      <xdr:col>15</xdr:col>
      <xdr:colOff>101600</xdr:colOff>
      <xdr:row>35</xdr:row>
      <xdr:rowOff>139258</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2857500" y="664800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124035</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2527300" y="67343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27,093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45613</xdr:rowOff>
    </xdr:from>
    <xdr:to>
      <xdr:col>29</xdr:col>
      <xdr:colOff>177800</xdr:colOff>
      <xdr:row>35</xdr:row>
      <xdr:rowOff>147213</xdr:rowOff>
    </xdr:to>
    <xdr:sp macro="" textlink="">
      <xdr:nvSpPr>
        <xdr:cNvPr id="130" name="楕円 129">
          <a:extLst>
            <a:ext uri="{FF2B5EF4-FFF2-40B4-BE49-F238E27FC236}">
              <a16:creationId xmlns:a16="http://schemas.microsoft.com/office/drawing/2014/main" id="{00000000-0008-0000-0500-000082000000}"/>
            </a:ext>
          </a:extLst>
        </xdr:cNvPr>
        <xdr:cNvSpPr/>
      </xdr:nvSpPr>
      <xdr:spPr bwMode="auto">
        <a:xfrm>
          <a:off x="5600700" y="665596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233590</xdr:rowOff>
    </xdr:from>
    <xdr:ext cx="762000" cy="259045"/>
    <xdr:sp macro="" textlink="">
      <xdr:nvSpPr>
        <xdr:cNvPr id="131" name="人口1人当たり決算額の推移該当値テキスト445">
          <a:extLst>
            <a:ext uri="{FF2B5EF4-FFF2-40B4-BE49-F238E27FC236}">
              <a16:creationId xmlns:a16="http://schemas.microsoft.com/office/drawing/2014/main" id="{00000000-0008-0000-0500-000083000000}"/>
            </a:ext>
          </a:extLst>
        </xdr:cNvPr>
        <xdr:cNvSpPr txBox="1"/>
      </xdr:nvSpPr>
      <xdr:spPr>
        <a:xfrm>
          <a:off x="5740400" y="65010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26,919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223784</xdr:rowOff>
    </xdr:from>
    <xdr:to>
      <xdr:col>26</xdr:col>
      <xdr:colOff>101600</xdr:colOff>
      <xdr:row>34</xdr:row>
      <xdr:rowOff>325384</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4953000" y="649123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33</xdr:row>
      <xdr:rowOff>335561</xdr:rowOff>
    </xdr:from>
    <xdr:ext cx="7366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4622800" y="62601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33</xdr:row>
      <xdr:rowOff>290581</xdr:rowOff>
    </xdr:from>
    <xdr:to>
      <xdr:col>22</xdr:col>
      <xdr:colOff>165100</xdr:colOff>
      <xdr:row>34</xdr:row>
      <xdr:rowOff>49281</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254500" y="6215131"/>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33</xdr:row>
      <xdr:rowOff>59458</xdr:rowOff>
    </xdr:from>
    <xdr:ext cx="7620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3924300" y="59840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33</xdr:row>
      <xdr:rowOff>162885</xdr:rowOff>
    </xdr:from>
    <xdr:to>
      <xdr:col>19</xdr:col>
      <xdr:colOff>38100</xdr:colOff>
      <xdr:row>33</xdr:row>
      <xdr:rowOff>264485</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3556000" y="608743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32</xdr:row>
      <xdr:rowOff>103212</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225800" y="58563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188763</xdr:rowOff>
    </xdr:from>
    <xdr:to>
      <xdr:col>15</xdr:col>
      <xdr:colOff>101600</xdr:colOff>
      <xdr:row>33</xdr:row>
      <xdr:rowOff>290363</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2857500" y="611331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32</xdr:row>
      <xdr:rowOff>129090</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2527300" y="58821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鳥取県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556,959
552,046
3,507.14
389,022,024
374,788,937
10,116,286
213,986,218
631,423,511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10.3
134.6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40</xdr:row>
      <xdr:rowOff>111777</xdr:rowOff>
    </xdr:from>
    <xdr:ext cx="59541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166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37</xdr:row>
      <xdr:rowOff>168927</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512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35</xdr:row>
      <xdr:rowOff>54627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055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32</xdr:row>
      <xdr:rowOff>111777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598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168927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140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人件費グラフ枠">
          <a:extLst>
            <a:ext uri="{FF2B5EF4-FFF2-40B4-BE49-F238E27FC236}">
              <a16:creationId xmlns:a16="http://schemas.microsoft.com/office/drawing/2014/main" id="{00000000-0008-0000-06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159908</xdr:rowOff>
    </xdr:from>
    <xdr:to>
      <xdr:col>24</xdr:col>
      <xdr:colOff>62865</xdr:colOff>
      <xdr:row>35</xdr:row>
      <xdr:rowOff>170104</xdr:rowOff>
    </xdr:to>
    <xdr:cxnSp macro="">
      <xdr:nvCxnSpPr>
        <xdr:cNvPr id="54" name="直線コネクタ 53">
          <a:extLst>
            <a:ext uri="{FF2B5EF4-FFF2-40B4-BE49-F238E27FC236}">
              <a16:creationId xmlns:a16="http://schemas.microsoft.com/office/drawing/2014/main" id="{00000000-0008-0000-0600-000036000000}"/>
            </a:ext>
          </a:extLst>
        </xdr:cNvPr>
        <xdr:cNvCxnSpPr/>
      </xdr:nvCxnSpPr>
      <xdr:spPr>
        <a:xfrm flipV="1">
          <a:off x="4633595" y="5474858"/>
          <a:ext cx="1270" cy="6959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2481</xdr:rowOff>
    </xdr:from>
    <xdr:ext cx="599010" cy="259045"/>
    <xdr:sp macro="" textlink="">
      <xdr:nvSpPr>
        <xdr:cNvPr id="55" name="人件費最小値テキスト">
          <a:extLst>
            <a:ext uri="{FF2B5EF4-FFF2-40B4-BE49-F238E27FC236}">
              <a16:creationId xmlns:a16="http://schemas.microsoft.com/office/drawing/2014/main" id="{00000000-0008-0000-0600-000037000000}"/>
            </a:ext>
          </a:extLst>
        </xdr:cNvPr>
        <xdr:cNvSpPr txBox="1"/>
      </xdr:nvSpPr>
      <xdr:spPr>
        <a:xfrm>
          <a:off x="4686300" y="61746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160,585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35</xdr:row>
      <xdr:rowOff>170104</xdr:rowOff>
    </xdr:from>
    <xdr:to>
      <xdr:col>24</xdr:col>
      <xdr:colOff>152400</xdr:colOff>
      <xdr:row>35</xdr:row>
      <xdr:rowOff>170104</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a:off x="4546600" y="61708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30</xdr:row>
      <xdr:rowOff>106585</xdr:rowOff>
    </xdr:from>
    <xdr:ext cx="599010" cy="259045"/>
    <xdr:sp macro="" textlink="">
      <xdr:nvSpPr>
        <xdr:cNvPr id="57" name="人件費最大値テキスト">
          <a:extLst>
            <a:ext uri="{FF2B5EF4-FFF2-40B4-BE49-F238E27FC236}">
              <a16:creationId xmlns:a16="http://schemas.microsoft.com/office/drawing/2014/main" id="{00000000-0008-0000-0600-000039000000}"/>
            </a:ext>
          </a:extLst>
        </xdr:cNvPr>
        <xdr:cNvSpPr txBox="1"/>
      </xdr:nvSpPr>
      <xdr:spPr>
        <a:xfrm>
          <a:off x="4686300" y="52500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175,808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159908</xdr:rowOff>
    </xdr:from>
    <xdr:to>
      <xdr:col>24</xdr:col>
      <xdr:colOff>152400</xdr:colOff>
      <xdr:row>31</xdr:row>
      <xdr:rowOff>159908</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54748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170104</xdr:rowOff>
    </xdr:from>
    <xdr:to>
      <xdr:col>24</xdr:col>
      <xdr:colOff>63500</xdr:colOff>
      <xdr:row>36</xdr:row>
      <xdr:rowOff>114508</xdr:rowOff>
    </xdr:to>
    <xdr:cxnSp macro="">
      <xdr:nvCxnSpPr>
        <xdr:cNvPr id="59" name="直線コネクタ 58">
          <a:extLst>
            <a:ext uri="{FF2B5EF4-FFF2-40B4-BE49-F238E27FC236}">
              <a16:creationId xmlns:a16="http://schemas.microsoft.com/office/drawing/2014/main" id="{00000000-0008-0000-0600-00003B000000}"/>
            </a:ext>
          </a:extLst>
        </xdr:cNvPr>
        <xdr:cNvCxnSpPr/>
      </xdr:nvCxnSpPr>
      <xdr:spPr>
        <a:xfrm flipV="1">
          <a:off x="3797300" y="6170854"/>
          <a:ext cx="838200" cy="1158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33</xdr:row>
      <xdr:rowOff>63862</xdr:rowOff>
    </xdr:from>
    <xdr:ext cx="599010" cy="259045"/>
    <xdr:sp macro="" textlink="">
      <xdr:nvSpPr>
        <xdr:cNvPr id="60" name="人件費平均値テキスト">
          <a:extLst>
            <a:ext uri="{FF2B5EF4-FFF2-40B4-BE49-F238E27FC236}">
              <a16:creationId xmlns:a16="http://schemas.microsoft.com/office/drawing/2014/main" id="{00000000-0008-0000-0600-00003C000000}"/>
            </a:ext>
          </a:extLst>
        </xdr:cNvPr>
        <xdr:cNvSpPr txBox="1"/>
      </xdr:nvSpPr>
      <xdr:spPr>
        <a:xfrm>
          <a:off x="4686300" y="572171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166,048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40985</xdr:rowOff>
    </xdr:from>
    <xdr:to>
      <xdr:col>24</xdr:col>
      <xdr:colOff>114300</xdr:colOff>
      <xdr:row>34</xdr:row>
      <xdr:rowOff>142585</xdr:rowOff>
    </xdr:to>
    <xdr:sp macro="" textlink="">
      <xdr:nvSpPr>
        <xdr:cNvPr id="61" name="フローチャート: 判断 60">
          <a:extLst>
            <a:ext uri="{FF2B5EF4-FFF2-40B4-BE49-F238E27FC236}">
              <a16:creationId xmlns:a16="http://schemas.microsoft.com/office/drawing/2014/main" id="{00000000-0008-0000-0600-00003D000000}"/>
            </a:ext>
          </a:extLst>
        </xdr:cNvPr>
        <xdr:cNvSpPr/>
      </xdr:nvSpPr>
      <xdr:spPr>
        <a:xfrm>
          <a:off x="4584700" y="5870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114508</xdr:rowOff>
    </xdr:from>
    <xdr:to>
      <xdr:col>19</xdr:col>
      <xdr:colOff>177800</xdr:colOff>
      <xdr:row>37</xdr:row>
      <xdr:rowOff>43048</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flipV="1">
          <a:off x="2908300" y="6286708"/>
          <a:ext cx="889000" cy="99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34</xdr:row>
      <xdr:rowOff>123418</xdr:rowOff>
    </xdr:from>
    <xdr:to>
      <xdr:col>20</xdr:col>
      <xdr:colOff>38100</xdr:colOff>
      <xdr:row>35</xdr:row>
      <xdr:rowOff>53568</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3746500" y="59527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33</xdr:row>
      <xdr:rowOff>70095</xdr:rowOff>
    </xdr:from>
    <xdr:ext cx="599010" cy="259045"/>
    <xdr:sp macro="" textlink="">
      <xdr:nvSpPr>
        <xdr:cNvPr id="64" name="テキスト ボックス 63">
          <a:extLst>
            <a:ext uri="{FF2B5EF4-FFF2-40B4-BE49-F238E27FC236}">
              <a16:creationId xmlns:a16="http://schemas.microsoft.com/office/drawing/2014/main" id="{00000000-0008-0000-0600-000040000000}"/>
            </a:ext>
          </a:extLst>
        </xdr:cNvPr>
        <xdr:cNvSpPr txBox="1"/>
      </xdr:nvSpPr>
      <xdr:spPr>
        <a:xfrm>
          <a:off x="3485095" y="57279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164,245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36</xdr:row>
      <xdr:rowOff>162834</xdr:rowOff>
    </xdr:from>
    <xdr:to>
      <xdr:col>15</xdr:col>
      <xdr:colOff>50800</xdr:colOff>
      <xdr:row>37</xdr:row>
      <xdr:rowOff>43048</xdr:rowOff>
    </xdr:to>
    <xdr:cxnSp macro="">
      <xdr:nvCxnSpPr>
        <xdr:cNvPr id="65" name="直線コネクタ 64">
          <a:extLst>
            <a:ext uri="{FF2B5EF4-FFF2-40B4-BE49-F238E27FC236}">
              <a16:creationId xmlns:a16="http://schemas.microsoft.com/office/drawing/2014/main" id="{00000000-0008-0000-0600-000041000000}"/>
            </a:ext>
          </a:extLst>
        </xdr:cNvPr>
        <xdr:cNvCxnSpPr/>
      </xdr:nvCxnSpPr>
      <xdr:spPr>
        <a:xfrm>
          <a:off x="2019300" y="6335034"/>
          <a:ext cx="889000" cy="51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1986</xdr:rowOff>
    </xdr:from>
    <xdr:to>
      <xdr:col>15</xdr:col>
      <xdr:colOff>101600</xdr:colOff>
      <xdr:row>35</xdr:row>
      <xdr:rowOff>103586</xdr:rowOff>
    </xdr:to>
    <xdr:sp macro="" textlink="">
      <xdr:nvSpPr>
        <xdr:cNvPr id="66" name="フローチャート: 判断 65">
          <a:extLst>
            <a:ext uri="{FF2B5EF4-FFF2-40B4-BE49-F238E27FC236}">
              <a16:creationId xmlns:a16="http://schemas.microsoft.com/office/drawing/2014/main" id="{00000000-0008-0000-0600-000042000000}"/>
            </a:ext>
          </a:extLst>
        </xdr:cNvPr>
        <xdr:cNvSpPr/>
      </xdr:nvSpPr>
      <xdr:spPr>
        <a:xfrm>
          <a:off x="2857500" y="60027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120113</xdr:rowOff>
    </xdr:from>
    <xdr:ext cx="599010" cy="259045"/>
    <xdr:sp macro="" textlink="">
      <xdr:nvSpPr>
        <xdr:cNvPr id="67" name="テキスト ボックス 66">
          <a:extLst>
            <a:ext uri="{FF2B5EF4-FFF2-40B4-BE49-F238E27FC236}">
              <a16:creationId xmlns:a16="http://schemas.microsoft.com/office/drawing/2014/main" id="{00000000-0008-0000-0600-000043000000}"/>
            </a:ext>
          </a:extLst>
        </xdr:cNvPr>
        <xdr:cNvSpPr txBox="1"/>
      </xdr:nvSpPr>
      <xdr:spPr>
        <a:xfrm>
          <a:off x="2608795" y="57779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163,151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36</xdr:row>
      <xdr:rowOff>162834</xdr:rowOff>
    </xdr:from>
    <xdr:to>
      <xdr:col>10</xdr:col>
      <xdr:colOff>114300</xdr:colOff>
      <xdr:row>37</xdr:row>
      <xdr:rowOff>96266</xdr:rowOff>
    </xdr:to>
    <xdr:cxnSp macro="">
      <xdr:nvCxnSpPr>
        <xdr:cNvPr id="68" name="直線コネクタ 67">
          <a:extLst>
            <a:ext uri="{FF2B5EF4-FFF2-40B4-BE49-F238E27FC236}">
              <a16:creationId xmlns:a16="http://schemas.microsoft.com/office/drawing/2014/main" id="{00000000-0008-0000-0600-000044000000}"/>
            </a:ext>
          </a:extLst>
        </xdr:cNvPr>
        <xdr:cNvCxnSpPr/>
      </xdr:nvCxnSpPr>
      <xdr:spPr>
        <a:xfrm flipV="1">
          <a:off x="1130300" y="6335034"/>
          <a:ext cx="889000" cy="1048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20960</xdr:rowOff>
    </xdr:from>
    <xdr:to>
      <xdr:col>10</xdr:col>
      <xdr:colOff>165100</xdr:colOff>
      <xdr:row>35</xdr:row>
      <xdr:rowOff>122560</xdr:rowOff>
    </xdr:to>
    <xdr:sp macro="" textlink="">
      <xdr:nvSpPr>
        <xdr:cNvPr id="69" name="フローチャート: 判断 68">
          <a:extLst>
            <a:ext uri="{FF2B5EF4-FFF2-40B4-BE49-F238E27FC236}">
              <a16:creationId xmlns:a16="http://schemas.microsoft.com/office/drawing/2014/main" id="{00000000-0008-0000-0600-000045000000}"/>
            </a:ext>
          </a:extLst>
        </xdr:cNvPr>
        <xdr:cNvSpPr/>
      </xdr:nvSpPr>
      <xdr:spPr>
        <a:xfrm>
          <a:off x="1968500" y="60217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33</xdr:row>
      <xdr:rowOff>139087</xdr:rowOff>
    </xdr:from>
    <xdr:ext cx="599010" cy="259045"/>
    <xdr:sp macro="" textlink="">
      <xdr:nvSpPr>
        <xdr:cNvPr id="70" name="テキスト ボックス 69">
          <a:extLst>
            <a:ext uri="{FF2B5EF4-FFF2-40B4-BE49-F238E27FC236}">
              <a16:creationId xmlns:a16="http://schemas.microsoft.com/office/drawing/2014/main" id="{00000000-0008-0000-0600-000046000000}"/>
            </a:ext>
          </a:extLst>
        </xdr:cNvPr>
        <xdr:cNvSpPr txBox="1"/>
      </xdr:nvSpPr>
      <xdr:spPr>
        <a:xfrm>
          <a:off x="1719795" y="57969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84556</xdr:rowOff>
    </xdr:from>
    <xdr:to>
      <xdr:col>6</xdr:col>
      <xdr:colOff>38100</xdr:colOff>
      <xdr:row>36</xdr:row>
      <xdr:rowOff>14706</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079500" y="60853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31233</xdr:rowOff>
    </xdr:from>
    <xdr:ext cx="599010"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830795" y="58605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161,345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6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119304</xdr:rowOff>
    </xdr:from>
    <xdr:to>
      <xdr:col>24</xdr:col>
      <xdr:colOff>114300</xdr:colOff>
      <xdr:row>36</xdr:row>
      <xdr:rowOff>49454</xdr:rowOff>
    </xdr:to>
    <xdr:sp macro="" textlink="">
      <xdr:nvSpPr>
        <xdr:cNvPr id="78" name="楕円 77">
          <a:extLst>
            <a:ext uri="{FF2B5EF4-FFF2-40B4-BE49-F238E27FC236}">
              <a16:creationId xmlns:a16="http://schemas.microsoft.com/office/drawing/2014/main" id="{00000000-0008-0000-0600-00004E000000}"/>
            </a:ext>
          </a:extLst>
        </xdr:cNvPr>
        <xdr:cNvSpPr/>
      </xdr:nvSpPr>
      <xdr:spPr>
        <a:xfrm>
          <a:off x="4584700" y="61200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34231</xdr:rowOff>
    </xdr:from>
    <xdr:ext cx="599010" cy="259045"/>
    <xdr:sp macro="" textlink="">
      <xdr:nvSpPr>
        <xdr:cNvPr id="79" name="人件費該当値テキスト">
          <a:extLst>
            <a:ext uri="{FF2B5EF4-FFF2-40B4-BE49-F238E27FC236}">
              <a16:creationId xmlns:a16="http://schemas.microsoft.com/office/drawing/2014/main" id="{00000000-0008-0000-0600-00004F000000}"/>
            </a:ext>
          </a:extLst>
        </xdr:cNvPr>
        <xdr:cNvSpPr txBox="1"/>
      </xdr:nvSpPr>
      <xdr:spPr>
        <a:xfrm>
          <a:off x="4686300" y="603498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160,585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63708</xdr:rowOff>
    </xdr:from>
    <xdr:to>
      <xdr:col>20</xdr:col>
      <xdr:colOff>38100</xdr:colOff>
      <xdr:row>36</xdr:row>
      <xdr:rowOff>165308</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3746500" y="6235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36</xdr:row>
      <xdr:rowOff>156435</xdr:rowOff>
    </xdr:from>
    <xdr:ext cx="59901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3485095" y="63286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163698</xdr:rowOff>
    </xdr:from>
    <xdr:to>
      <xdr:col>15</xdr:col>
      <xdr:colOff>101600</xdr:colOff>
      <xdr:row>37</xdr:row>
      <xdr:rowOff>93848</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2857500" y="63358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37</xdr:row>
      <xdr:rowOff>84975</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2608795" y="64286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155,864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36</xdr:row>
      <xdr:rowOff>112034</xdr:rowOff>
    </xdr:from>
    <xdr:to>
      <xdr:col>10</xdr:col>
      <xdr:colOff>165100</xdr:colOff>
      <xdr:row>37</xdr:row>
      <xdr:rowOff>42184</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1968500" y="6284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37</xdr:row>
      <xdr:rowOff>33311</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1719795" y="637696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156,994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45466</xdr:rowOff>
    </xdr:from>
    <xdr:to>
      <xdr:col>6</xdr:col>
      <xdr:colOff>38100</xdr:colOff>
      <xdr:row>37</xdr:row>
      <xdr:rowOff>147066</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079500" y="63891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37</xdr:row>
      <xdr:rowOff>138193</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830795" y="64818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6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6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6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6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物件費グラフ枠">
          <a:extLst>
            <a:ext uri="{FF2B5EF4-FFF2-40B4-BE49-F238E27FC236}">
              <a16:creationId xmlns:a16="http://schemas.microsoft.com/office/drawing/2014/main" id="{00000000-0008-0000-06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635</xdr:rowOff>
    </xdr:from>
    <xdr:to>
      <xdr:col>24</xdr:col>
      <xdr:colOff>62865</xdr:colOff>
      <xdr:row>58</xdr:row>
      <xdr:rowOff>128842</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flipV="1">
          <a:off x="4633595" y="8573135"/>
          <a:ext cx="1270" cy="14998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132669</xdr:rowOff>
    </xdr:from>
    <xdr:ext cx="534377" cy="259045"/>
    <xdr:sp macro="" textlink="">
      <xdr:nvSpPr>
        <xdr:cNvPr id="111" name="物件費最小値テキスト">
          <a:extLst>
            <a:ext uri="{FF2B5EF4-FFF2-40B4-BE49-F238E27FC236}">
              <a16:creationId xmlns:a16="http://schemas.microsoft.com/office/drawing/2014/main" id="{00000000-0008-0000-0600-00006F000000}"/>
            </a:ext>
          </a:extLst>
        </xdr:cNvPr>
        <xdr:cNvSpPr txBox="1"/>
      </xdr:nvSpPr>
      <xdr:spPr>
        <a:xfrm>
          <a:off x="4686300" y="100767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30,457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128842</xdr:rowOff>
    </xdr:from>
    <xdr:to>
      <xdr:col>24</xdr:col>
      <xdr:colOff>152400</xdr:colOff>
      <xdr:row>58</xdr:row>
      <xdr:rowOff>128842</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a:off x="4546600" y="100729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118762</xdr:rowOff>
    </xdr:from>
    <xdr:ext cx="534377" cy="259045"/>
    <xdr:sp macro="" textlink="">
      <xdr:nvSpPr>
        <xdr:cNvPr id="113" name="物件費最大値テキスト">
          <a:extLst>
            <a:ext uri="{FF2B5EF4-FFF2-40B4-BE49-F238E27FC236}">
              <a16:creationId xmlns:a16="http://schemas.microsoft.com/office/drawing/2014/main" id="{00000000-0008-0000-0600-000071000000}"/>
            </a:ext>
          </a:extLst>
        </xdr:cNvPr>
        <xdr:cNvSpPr txBox="1"/>
      </xdr:nvSpPr>
      <xdr:spPr>
        <a:xfrm>
          <a:off x="4686300" y="83483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38,330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635</xdr:rowOff>
    </xdr:from>
    <xdr:to>
      <xdr:col>24</xdr:col>
      <xdr:colOff>152400</xdr:colOff>
      <xdr:row>50</xdr:row>
      <xdr:rowOff>635</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a:off x="4546600" y="85731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50</xdr:row>
      <xdr:rowOff>635</xdr:rowOff>
    </xdr:from>
    <xdr:to>
      <xdr:col>24</xdr:col>
      <xdr:colOff>63500</xdr:colOff>
      <xdr:row>52</xdr:row>
      <xdr:rowOff>50736</xdr:rowOff>
    </xdr:to>
    <xdr:cxnSp macro="">
      <xdr:nvCxnSpPr>
        <xdr:cNvPr id="115" name="直線コネクタ 114">
          <a:extLst>
            <a:ext uri="{FF2B5EF4-FFF2-40B4-BE49-F238E27FC236}">
              <a16:creationId xmlns:a16="http://schemas.microsoft.com/office/drawing/2014/main" id="{00000000-0008-0000-0600-000073000000}"/>
            </a:ext>
          </a:extLst>
        </xdr:cNvPr>
        <xdr:cNvCxnSpPr/>
      </xdr:nvCxnSpPr>
      <xdr:spPr>
        <a:xfrm flipV="1">
          <a:off x="3797300" y="8573135"/>
          <a:ext cx="838200" cy="3930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13416</xdr:rowOff>
    </xdr:from>
    <xdr:ext cx="534377" cy="259045"/>
    <xdr:sp macro="" textlink="">
      <xdr:nvSpPr>
        <xdr:cNvPr id="116" name="物件費平均値テキスト">
          <a:extLst>
            <a:ext uri="{FF2B5EF4-FFF2-40B4-BE49-F238E27FC236}">
              <a16:creationId xmlns:a16="http://schemas.microsoft.com/office/drawing/2014/main" id="{00000000-0008-0000-0600-000074000000}"/>
            </a:ext>
          </a:extLst>
        </xdr:cNvPr>
        <xdr:cNvSpPr txBox="1"/>
      </xdr:nvSpPr>
      <xdr:spPr>
        <a:xfrm>
          <a:off x="4686300" y="944316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34989</xdr:rowOff>
    </xdr:from>
    <xdr:to>
      <xdr:col>24</xdr:col>
      <xdr:colOff>114300</xdr:colOff>
      <xdr:row>55</xdr:row>
      <xdr:rowOff>136589</xdr:rowOff>
    </xdr:to>
    <xdr:sp macro="" textlink="">
      <xdr:nvSpPr>
        <xdr:cNvPr id="117" name="フローチャート: 判断 116">
          <a:extLst>
            <a:ext uri="{FF2B5EF4-FFF2-40B4-BE49-F238E27FC236}">
              <a16:creationId xmlns:a16="http://schemas.microsoft.com/office/drawing/2014/main" id="{00000000-0008-0000-0600-000075000000}"/>
            </a:ext>
          </a:extLst>
        </xdr:cNvPr>
        <xdr:cNvSpPr/>
      </xdr:nvSpPr>
      <xdr:spPr>
        <a:xfrm>
          <a:off x="4584700" y="94647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52</xdr:row>
      <xdr:rowOff>50736</xdr:rowOff>
    </xdr:from>
    <xdr:to>
      <xdr:col>19</xdr:col>
      <xdr:colOff>177800</xdr:colOff>
      <xdr:row>53</xdr:row>
      <xdr:rowOff>2349</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flipV="1">
          <a:off x="2908300" y="8966136"/>
          <a:ext cx="889000" cy="1230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54991</xdr:rowOff>
    </xdr:from>
    <xdr:to>
      <xdr:col>20</xdr:col>
      <xdr:colOff>38100</xdr:colOff>
      <xdr:row>57</xdr:row>
      <xdr:rowOff>156591</xdr:rowOff>
    </xdr:to>
    <xdr:sp macro="" textlink="">
      <xdr:nvSpPr>
        <xdr:cNvPr id="119" name="フローチャート: 判断 118">
          <a:extLst>
            <a:ext uri="{FF2B5EF4-FFF2-40B4-BE49-F238E27FC236}">
              <a16:creationId xmlns:a16="http://schemas.microsoft.com/office/drawing/2014/main" id="{00000000-0008-0000-0600-000077000000}"/>
            </a:ext>
          </a:extLst>
        </xdr:cNvPr>
        <xdr:cNvSpPr/>
      </xdr:nvSpPr>
      <xdr:spPr>
        <a:xfrm>
          <a:off x="3746500" y="98276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147718</xdr:rowOff>
    </xdr:from>
    <xdr:ext cx="534377" cy="259045"/>
    <xdr:sp macro="" textlink="">
      <xdr:nvSpPr>
        <xdr:cNvPr id="120" name="テキスト ボックス 119">
          <a:extLst>
            <a:ext uri="{FF2B5EF4-FFF2-40B4-BE49-F238E27FC236}">
              <a16:creationId xmlns:a16="http://schemas.microsoft.com/office/drawing/2014/main" id="{00000000-0008-0000-0600-000078000000}"/>
            </a:ext>
          </a:extLst>
        </xdr:cNvPr>
        <xdr:cNvSpPr txBox="1"/>
      </xdr:nvSpPr>
      <xdr:spPr>
        <a:xfrm>
          <a:off x="3517411" y="99203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51</xdr:row>
      <xdr:rowOff>89789</xdr:rowOff>
    </xdr:from>
    <xdr:to>
      <xdr:col>15</xdr:col>
      <xdr:colOff>50800</xdr:colOff>
      <xdr:row>53</xdr:row>
      <xdr:rowOff>2349</xdr:rowOff>
    </xdr:to>
    <xdr:cxnSp macro="">
      <xdr:nvCxnSpPr>
        <xdr:cNvPr id="121" name="直線コネクタ 120">
          <a:extLst>
            <a:ext uri="{FF2B5EF4-FFF2-40B4-BE49-F238E27FC236}">
              <a16:creationId xmlns:a16="http://schemas.microsoft.com/office/drawing/2014/main" id="{00000000-0008-0000-0600-000079000000}"/>
            </a:ext>
          </a:extLst>
        </xdr:cNvPr>
        <xdr:cNvCxnSpPr/>
      </xdr:nvCxnSpPr>
      <xdr:spPr>
        <a:xfrm>
          <a:off x="2019300" y="8833739"/>
          <a:ext cx="889000" cy="2554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33845</xdr:rowOff>
    </xdr:from>
    <xdr:to>
      <xdr:col>15</xdr:col>
      <xdr:colOff>101600</xdr:colOff>
      <xdr:row>58</xdr:row>
      <xdr:rowOff>135445</xdr:rowOff>
    </xdr:to>
    <xdr:sp macro="" textlink="">
      <xdr:nvSpPr>
        <xdr:cNvPr id="122" name="フローチャート: 判断 121">
          <a:extLst>
            <a:ext uri="{FF2B5EF4-FFF2-40B4-BE49-F238E27FC236}">
              <a16:creationId xmlns:a16="http://schemas.microsoft.com/office/drawing/2014/main" id="{00000000-0008-0000-0600-00007A000000}"/>
            </a:ext>
          </a:extLst>
        </xdr:cNvPr>
        <xdr:cNvSpPr/>
      </xdr:nvSpPr>
      <xdr:spPr>
        <a:xfrm>
          <a:off x="2857500" y="9977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126572</xdr:rowOff>
    </xdr:from>
    <xdr:ext cx="534377" cy="259045"/>
    <xdr:sp macro="" textlink="">
      <xdr:nvSpPr>
        <xdr:cNvPr id="123" name="テキスト ボックス 122">
          <a:extLst>
            <a:ext uri="{FF2B5EF4-FFF2-40B4-BE49-F238E27FC236}">
              <a16:creationId xmlns:a16="http://schemas.microsoft.com/office/drawing/2014/main" id="{00000000-0008-0000-0600-00007B000000}"/>
            </a:ext>
          </a:extLst>
        </xdr:cNvPr>
        <xdr:cNvSpPr txBox="1"/>
      </xdr:nvSpPr>
      <xdr:spPr>
        <a:xfrm>
          <a:off x="2641111" y="100706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30,689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51</xdr:row>
      <xdr:rowOff>89789</xdr:rowOff>
    </xdr:from>
    <xdr:to>
      <xdr:col>10</xdr:col>
      <xdr:colOff>114300</xdr:colOff>
      <xdr:row>52</xdr:row>
      <xdr:rowOff>97599</xdr:rowOff>
    </xdr:to>
    <xdr:cxnSp macro="">
      <xdr:nvCxnSpPr>
        <xdr:cNvPr id="124" name="直線コネクタ 123">
          <a:extLst>
            <a:ext uri="{FF2B5EF4-FFF2-40B4-BE49-F238E27FC236}">
              <a16:creationId xmlns:a16="http://schemas.microsoft.com/office/drawing/2014/main" id="{00000000-0008-0000-0600-00007C000000}"/>
            </a:ext>
          </a:extLst>
        </xdr:cNvPr>
        <xdr:cNvCxnSpPr/>
      </xdr:nvCxnSpPr>
      <xdr:spPr>
        <a:xfrm flipV="1">
          <a:off x="1130300" y="8833739"/>
          <a:ext cx="889000" cy="179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89471</xdr:rowOff>
    </xdr:from>
    <xdr:to>
      <xdr:col>10</xdr:col>
      <xdr:colOff>165100</xdr:colOff>
      <xdr:row>59</xdr:row>
      <xdr:rowOff>19621</xdr:rowOff>
    </xdr:to>
    <xdr:sp macro="" textlink="">
      <xdr:nvSpPr>
        <xdr:cNvPr id="125" name="フローチャート: 判断 124">
          <a:extLst>
            <a:ext uri="{FF2B5EF4-FFF2-40B4-BE49-F238E27FC236}">
              <a16:creationId xmlns:a16="http://schemas.microsoft.com/office/drawing/2014/main" id="{00000000-0008-0000-0600-00007D000000}"/>
            </a:ext>
          </a:extLst>
        </xdr:cNvPr>
        <xdr:cNvSpPr/>
      </xdr:nvSpPr>
      <xdr:spPr>
        <a:xfrm>
          <a:off x="1968500" y="100335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59</xdr:row>
      <xdr:rowOff>10748</xdr:rowOff>
    </xdr:from>
    <xdr:ext cx="534377" cy="259045"/>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1752111" y="10126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59</xdr:row>
      <xdr:rowOff>3556</xdr:rowOff>
    </xdr:from>
    <xdr:to>
      <xdr:col>6</xdr:col>
      <xdr:colOff>38100</xdr:colOff>
      <xdr:row>59</xdr:row>
      <xdr:rowOff>105156</xdr:rowOff>
    </xdr:to>
    <xdr:sp macro="" textlink="">
      <xdr:nvSpPr>
        <xdr:cNvPr id="127" name="フローチャート: 判断 126">
          <a:extLst>
            <a:ext uri="{FF2B5EF4-FFF2-40B4-BE49-F238E27FC236}">
              <a16:creationId xmlns:a16="http://schemas.microsoft.com/office/drawing/2014/main" id="{00000000-0008-0000-0600-00007F000000}"/>
            </a:ext>
          </a:extLst>
        </xdr:cNvPr>
        <xdr:cNvSpPr/>
      </xdr:nvSpPr>
      <xdr:spPr>
        <a:xfrm>
          <a:off x="1079500" y="101191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59</xdr:row>
      <xdr:rowOff>96283</xdr:rowOff>
    </xdr:from>
    <xdr:ext cx="534377"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863111" y="102118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49</xdr:row>
      <xdr:rowOff>121285</xdr:rowOff>
    </xdr:from>
    <xdr:to>
      <xdr:col>24</xdr:col>
      <xdr:colOff>114300</xdr:colOff>
      <xdr:row>50</xdr:row>
      <xdr:rowOff>51435</xdr:rowOff>
    </xdr:to>
    <xdr:sp macro="" textlink="">
      <xdr:nvSpPr>
        <xdr:cNvPr id="134" name="楕円 133">
          <a:extLst>
            <a:ext uri="{FF2B5EF4-FFF2-40B4-BE49-F238E27FC236}">
              <a16:creationId xmlns:a16="http://schemas.microsoft.com/office/drawing/2014/main" id="{00000000-0008-0000-0600-000086000000}"/>
            </a:ext>
          </a:extLst>
        </xdr:cNvPr>
        <xdr:cNvSpPr/>
      </xdr:nvSpPr>
      <xdr:spPr>
        <a:xfrm>
          <a:off x="4584700" y="85223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49</xdr:row>
      <xdr:rowOff>74312</xdr:rowOff>
    </xdr:from>
    <xdr:ext cx="534377" cy="259045"/>
    <xdr:sp macro="" textlink="">
      <xdr:nvSpPr>
        <xdr:cNvPr id="135" name="物件費該当値テキスト">
          <a:extLst>
            <a:ext uri="{FF2B5EF4-FFF2-40B4-BE49-F238E27FC236}">
              <a16:creationId xmlns:a16="http://schemas.microsoft.com/office/drawing/2014/main" id="{00000000-0008-0000-0600-000087000000}"/>
            </a:ext>
          </a:extLst>
        </xdr:cNvPr>
        <xdr:cNvSpPr txBox="1"/>
      </xdr:nvSpPr>
      <xdr:spPr>
        <a:xfrm>
          <a:off x="4686300" y="84753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51</xdr:row>
      <xdr:rowOff>171386</xdr:rowOff>
    </xdr:from>
    <xdr:to>
      <xdr:col>20</xdr:col>
      <xdr:colOff>38100</xdr:colOff>
      <xdr:row>52</xdr:row>
      <xdr:rowOff>101536</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3746500" y="89153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50</xdr:row>
      <xdr:rowOff>118063</xdr:rowOff>
    </xdr:from>
    <xdr:ext cx="534377"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3517411" y="86905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36,267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52</xdr:row>
      <xdr:rowOff>122999</xdr:rowOff>
    </xdr:from>
    <xdr:to>
      <xdr:col>15</xdr:col>
      <xdr:colOff>101600</xdr:colOff>
      <xdr:row>53</xdr:row>
      <xdr:rowOff>53149</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2857500" y="90383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51</xdr:row>
      <xdr:rowOff>69676</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2641111" y="88136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51</xdr:row>
      <xdr:rowOff>38989</xdr:rowOff>
    </xdr:from>
    <xdr:to>
      <xdr:col>10</xdr:col>
      <xdr:colOff>165100</xdr:colOff>
      <xdr:row>51</xdr:row>
      <xdr:rowOff>140589</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1968500" y="8782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49</xdr:row>
      <xdr:rowOff>157116</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1752111" y="85581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52</xdr:row>
      <xdr:rowOff>46799</xdr:rowOff>
    </xdr:from>
    <xdr:to>
      <xdr:col>6</xdr:col>
      <xdr:colOff>38100</xdr:colOff>
      <xdr:row>52</xdr:row>
      <xdr:rowOff>148399</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1079500" y="89621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50</xdr:row>
      <xdr:rowOff>164926</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863111" y="87374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6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6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6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6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80</xdr:row>
      <xdr:rowOff>111777</xdr:rowOff>
    </xdr:from>
    <xdr:ext cx="467179" cy="259045"/>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2948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98879</xdr:rowOff>
    </xdr:from>
    <xdr:to>
      <xdr:col>28</xdr:col>
      <xdr:colOff>114300</xdr:colOff>
      <xdr:row>79</xdr:row>
      <xdr:rowOff>98879</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128106</xdr:rowOff>
    </xdr:from>
    <xdr:ext cx="467179" cy="25904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294821" y="1350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115207</xdr:rowOff>
    </xdr:from>
    <xdr:to>
      <xdr:col>28</xdr:col>
      <xdr:colOff>114300</xdr:colOff>
      <xdr:row>77</xdr:row>
      <xdr:rowOff>115207</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144434</xdr:rowOff>
    </xdr:from>
    <xdr:ext cx="46717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821" y="1317463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131535</xdr:rowOff>
    </xdr:from>
    <xdr:to>
      <xdr:col>28</xdr:col>
      <xdr:colOff>114300</xdr:colOff>
      <xdr:row>75</xdr:row>
      <xdr:rowOff>131535</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74</xdr:row>
      <xdr:rowOff>160762</xdr:rowOff>
    </xdr:from>
    <xdr:ext cx="53129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30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147865</xdr:rowOff>
    </xdr:from>
    <xdr:to>
      <xdr:col>28</xdr:col>
      <xdr:colOff>114300</xdr:colOff>
      <xdr:row>73</xdr:row>
      <xdr:rowOff>147865</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5642</xdr:rowOff>
    </xdr:from>
    <xdr:ext cx="53129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30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71</xdr:row>
      <xdr:rowOff>164193</xdr:rowOff>
    </xdr:from>
    <xdr:to>
      <xdr:col>28</xdr:col>
      <xdr:colOff>114300</xdr:colOff>
      <xdr:row>71</xdr:row>
      <xdr:rowOff>164193</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21970</xdr:rowOff>
    </xdr:from>
    <xdr:ext cx="53129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30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9072</xdr:rowOff>
    </xdr:from>
    <xdr:to>
      <xdr:col>28</xdr:col>
      <xdr:colOff>114300</xdr:colOff>
      <xdr:row>70</xdr:row>
      <xdr:rowOff>9072</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38299</xdr:rowOff>
    </xdr:from>
    <xdr:ext cx="53129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30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7" name="維持補修費グラフ枠">
          <a:extLst>
            <a:ext uri="{FF2B5EF4-FFF2-40B4-BE49-F238E27FC236}">
              <a16:creationId xmlns:a16="http://schemas.microsoft.com/office/drawing/2014/main" id="{00000000-0008-0000-0600-0000A7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18215</xdr:rowOff>
    </xdr:from>
    <xdr:to>
      <xdr:col>24</xdr:col>
      <xdr:colOff>62865</xdr:colOff>
      <xdr:row>78</xdr:row>
      <xdr:rowOff>67201</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flipV="1">
          <a:off x="4633595" y="12019715"/>
          <a:ext cx="1270" cy="142058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71028</xdr:rowOff>
    </xdr:from>
    <xdr:ext cx="469744" cy="259045"/>
    <xdr:sp macro="" textlink="">
      <xdr:nvSpPr>
        <xdr:cNvPr id="169" name="維持補修費最小値テキスト">
          <a:extLst>
            <a:ext uri="{FF2B5EF4-FFF2-40B4-BE49-F238E27FC236}">
              <a16:creationId xmlns:a16="http://schemas.microsoft.com/office/drawing/2014/main" id="{00000000-0008-0000-0600-0000A9000000}"/>
            </a:ext>
          </a:extLst>
        </xdr:cNvPr>
        <xdr:cNvSpPr txBox="1"/>
      </xdr:nvSpPr>
      <xdr:spPr>
        <a:xfrm>
          <a:off x="4686300" y="134441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67201</xdr:rowOff>
    </xdr:from>
    <xdr:to>
      <xdr:col>24</xdr:col>
      <xdr:colOff>152400</xdr:colOff>
      <xdr:row>78</xdr:row>
      <xdr:rowOff>67201</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a:off x="4546600" y="134403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68</xdr:row>
      <xdr:rowOff>136342</xdr:rowOff>
    </xdr:from>
    <xdr:ext cx="534377" cy="259045"/>
    <xdr:sp macro="" textlink="">
      <xdr:nvSpPr>
        <xdr:cNvPr id="171" name="維持補修費最大値テキスト">
          <a:extLst>
            <a:ext uri="{FF2B5EF4-FFF2-40B4-BE49-F238E27FC236}">
              <a16:creationId xmlns:a16="http://schemas.microsoft.com/office/drawing/2014/main" id="{00000000-0008-0000-0600-0000AB000000}"/>
            </a:ext>
          </a:extLst>
        </xdr:cNvPr>
        <xdr:cNvSpPr txBox="1"/>
      </xdr:nvSpPr>
      <xdr:spPr>
        <a:xfrm>
          <a:off x="4686300" y="117949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18215</xdr:rowOff>
    </xdr:from>
    <xdr:to>
      <xdr:col>24</xdr:col>
      <xdr:colOff>152400</xdr:colOff>
      <xdr:row>70</xdr:row>
      <xdr:rowOff>18215</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201971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78</xdr:row>
      <xdr:rowOff>67201</xdr:rowOff>
    </xdr:from>
    <xdr:to>
      <xdr:col>24</xdr:col>
      <xdr:colOff>63500</xdr:colOff>
      <xdr:row>78</xdr:row>
      <xdr:rowOff>112595</xdr:rowOff>
    </xdr:to>
    <xdr:cxnSp macro="">
      <xdr:nvCxnSpPr>
        <xdr:cNvPr id="173" name="直線コネクタ 172">
          <a:extLst>
            <a:ext uri="{FF2B5EF4-FFF2-40B4-BE49-F238E27FC236}">
              <a16:creationId xmlns:a16="http://schemas.microsoft.com/office/drawing/2014/main" id="{00000000-0008-0000-0600-0000AD000000}"/>
            </a:ext>
          </a:extLst>
        </xdr:cNvPr>
        <xdr:cNvCxnSpPr/>
      </xdr:nvCxnSpPr>
      <xdr:spPr>
        <a:xfrm flipV="1">
          <a:off x="3797300" y="13440301"/>
          <a:ext cx="838200" cy="453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124024</xdr:rowOff>
    </xdr:from>
    <xdr:ext cx="534377" cy="259045"/>
    <xdr:sp macro="" textlink="">
      <xdr:nvSpPr>
        <xdr:cNvPr id="174" name="維持補修費平均値テキスト">
          <a:extLst>
            <a:ext uri="{FF2B5EF4-FFF2-40B4-BE49-F238E27FC236}">
              <a16:creationId xmlns:a16="http://schemas.microsoft.com/office/drawing/2014/main" id="{00000000-0008-0000-0600-0000AE000000}"/>
            </a:ext>
          </a:extLst>
        </xdr:cNvPr>
        <xdr:cNvSpPr txBox="1"/>
      </xdr:nvSpPr>
      <xdr:spPr>
        <a:xfrm>
          <a:off x="4686300" y="1263987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101147</xdr:rowOff>
    </xdr:from>
    <xdr:to>
      <xdr:col>24</xdr:col>
      <xdr:colOff>114300</xdr:colOff>
      <xdr:row>75</xdr:row>
      <xdr:rowOff>31297</xdr:rowOff>
    </xdr:to>
    <xdr:sp macro="" textlink="">
      <xdr:nvSpPr>
        <xdr:cNvPr id="175" name="フローチャート: 判断 174">
          <a:extLst>
            <a:ext uri="{FF2B5EF4-FFF2-40B4-BE49-F238E27FC236}">
              <a16:creationId xmlns:a16="http://schemas.microsoft.com/office/drawing/2014/main" id="{00000000-0008-0000-0600-0000AF000000}"/>
            </a:ext>
          </a:extLst>
        </xdr:cNvPr>
        <xdr:cNvSpPr/>
      </xdr:nvSpPr>
      <xdr:spPr>
        <a:xfrm>
          <a:off x="4584700" y="127884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111125</xdr:rowOff>
    </xdr:from>
    <xdr:to>
      <xdr:col>19</xdr:col>
      <xdr:colOff>177800</xdr:colOff>
      <xdr:row>78</xdr:row>
      <xdr:rowOff>112595</xdr:rowOff>
    </xdr:to>
    <xdr:cxnSp macro="">
      <xdr:nvCxnSpPr>
        <xdr:cNvPr id="176" name="直線コネクタ 175">
          <a:extLst>
            <a:ext uri="{FF2B5EF4-FFF2-40B4-BE49-F238E27FC236}">
              <a16:creationId xmlns:a16="http://schemas.microsoft.com/office/drawing/2014/main" id="{00000000-0008-0000-0600-0000B0000000}"/>
            </a:ext>
          </a:extLst>
        </xdr:cNvPr>
        <xdr:cNvCxnSpPr/>
      </xdr:nvCxnSpPr>
      <xdr:spPr>
        <a:xfrm>
          <a:off x="2908300" y="13312775"/>
          <a:ext cx="889000" cy="172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75</xdr:row>
      <xdr:rowOff>117965</xdr:rowOff>
    </xdr:from>
    <xdr:to>
      <xdr:col>20</xdr:col>
      <xdr:colOff>38100</xdr:colOff>
      <xdr:row>76</xdr:row>
      <xdr:rowOff>48115</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3746500" y="12976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74</xdr:row>
      <xdr:rowOff>64642</xdr:rowOff>
    </xdr:from>
    <xdr:ext cx="469744" cy="259045"/>
    <xdr:sp macro="" textlink="">
      <xdr:nvSpPr>
        <xdr:cNvPr id="178" name="テキスト ボックス 177">
          <a:extLst>
            <a:ext uri="{FF2B5EF4-FFF2-40B4-BE49-F238E27FC236}">
              <a16:creationId xmlns:a16="http://schemas.microsoft.com/office/drawing/2014/main" id="{00000000-0008-0000-0600-0000B2000000}"/>
            </a:ext>
          </a:extLst>
        </xdr:cNvPr>
        <xdr:cNvSpPr txBox="1"/>
      </xdr:nvSpPr>
      <xdr:spPr>
        <a:xfrm>
          <a:off x="3549728" y="12751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21645</xdr:rowOff>
    </xdr:from>
    <xdr:to>
      <xdr:col>15</xdr:col>
      <xdr:colOff>50800</xdr:colOff>
      <xdr:row>77</xdr:row>
      <xdr:rowOff>111125</xdr:rowOff>
    </xdr:to>
    <xdr:cxnSp macro="">
      <xdr:nvCxnSpPr>
        <xdr:cNvPr id="179" name="直線コネクタ 178">
          <a:extLst>
            <a:ext uri="{FF2B5EF4-FFF2-40B4-BE49-F238E27FC236}">
              <a16:creationId xmlns:a16="http://schemas.microsoft.com/office/drawing/2014/main" id="{00000000-0008-0000-0600-0000B3000000}"/>
            </a:ext>
          </a:extLst>
        </xdr:cNvPr>
        <xdr:cNvCxnSpPr/>
      </xdr:nvCxnSpPr>
      <xdr:spPr>
        <a:xfrm>
          <a:off x="2019300" y="13051845"/>
          <a:ext cx="889000" cy="260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18361</xdr:rowOff>
    </xdr:from>
    <xdr:to>
      <xdr:col>15</xdr:col>
      <xdr:colOff>101600</xdr:colOff>
      <xdr:row>75</xdr:row>
      <xdr:rowOff>119961</xdr:rowOff>
    </xdr:to>
    <xdr:sp macro="" textlink="">
      <xdr:nvSpPr>
        <xdr:cNvPr id="180" name="フローチャート: 判断 179">
          <a:extLst>
            <a:ext uri="{FF2B5EF4-FFF2-40B4-BE49-F238E27FC236}">
              <a16:creationId xmlns:a16="http://schemas.microsoft.com/office/drawing/2014/main" id="{00000000-0008-0000-0600-0000B4000000}"/>
            </a:ext>
          </a:extLst>
        </xdr:cNvPr>
        <xdr:cNvSpPr/>
      </xdr:nvSpPr>
      <xdr:spPr>
        <a:xfrm>
          <a:off x="2857500" y="12877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73</xdr:row>
      <xdr:rowOff>136488</xdr:rowOff>
    </xdr:from>
    <xdr:ext cx="534377" cy="259045"/>
    <xdr:sp macro="" textlink="">
      <xdr:nvSpPr>
        <xdr:cNvPr id="181" name="テキスト ボックス 180">
          <a:extLst>
            <a:ext uri="{FF2B5EF4-FFF2-40B4-BE49-F238E27FC236}">
              <a16:creationId xmlns:a16="http://schemas.microsoft.com/office/drawing/2014/main" id="{00000000-0008-0000-0600-0000B5000000}"/>
            </a:ext>
          </a:extLst>
        </xdr:cNvPr>
        <xdr:cNvSpPr txBox="1"/>
      </xdr:nvSpPr>
      <xdr:spPr>
        <a:xfrm>
          <a:off x="2641111" y="12652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19359</xdr:rowOff>
    </xdr:from>
    <xdr:to>
      <xdr:col>10</xdr:col>
      <xdr:colOff>114300</xdr:colOff>
      <xdr:row>76</xdr:row>
      <xdr:rowOff>21645</xdr:rowOff>
    </xdr:to>
    <xdr:cxnSp macro="">
      <xdr:nvCxnSpPr>
        <xdr:cNvPr id="182" name="直線コネクタ 181">
          <a:extLst>
            <a:ext uri="{FF2B5EF4-FFF2-40B4-BE49-F238E27FC236}">
              <a16:creationId xmlns:a16="http://schemas.microsoft.com/office/drawing/2014/main" id="{00000000-0008-0000-0600-0000B6000000}"/>
            </a:ext>
          </a:extLst>
        </xdr:cNvPr>
        <xdr:cNvCxnSpPr/>
      </xdr:nvCxnSpPr>
      <xdr:spPr>
        <a:xfrm>
          <a:off x="1130300" y="13049559"/>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74</xdr:row>
      <xdr:rowOff>19503</xdr:rowOff>
    </xdr:from>
    <xdr:to>
      <xdr:col>10</xdr:col>
      <xdr:colOff>165100</xdr:colOff>
      <xdr:row>74</xdr:row>
      <xdr:rowOff>121103</xdr:rowOff>
    </xdr:to>
    <xdr:sp macro="" textlink="">
      <xdr:nvSpPr>
        <xdr:cNvPr id="183" name="フローチャート: 判断 182">
          <a:extLst>
            <a:ext uri="{FF2B5EF4-FFF2-40B4-BE49-F238E27FC236}">
              <a16:creationId xmlns:a16="http://schemas.microsoft.com/office/drawing/2014/main" id="{00000000-0008-0000-0600-0000B7000000}"/>
            </a:ext>
          </a:extLst>
        </xdr:cNvPr>
        <xdr:cNvSpPr/>
      </xdr:nvSpPr>
      <xdr:spPr>
        <a:xfrm>
          <a:off x="1968500" y="12706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72</xdr:row>
      <xdr:rowOff>137630</xdr:rowOff>
    </xdr:from>
    <xdr:ext cx="534377"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1752111" y="124820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74</xdr:row>
      <xdr:rowOff>147846</xdr:rowOff>
    </xdr:from>
    <xdr:to>
      <xdr:col>6</xdr:col>
      <xdr:colOff>38100</xdr:colOff>
      <xdr:row>75</xdr:row>
      <xdr:rowOff>77996</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079500" y="128351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73</xdr:row>
      <xdr:rowOff>94523</xdr:rowOff>
    </xdr:from>
    <xdr:ext cx="534377"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863111" y="126103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16401</xdr:rowOff>
    </xdr:from>
    <xdr:to>
      <xdr:col>24</xdr:col>
      <xdr:colOff>114300</xdr:colOff>
      <xdr:row>78</xdr:row>
      <xdr:rowOff>118001</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4584700" y="133895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102778</xdr:rowOff>
    </xdr:from>
    <xdr:ext cx="469744" cy="259045"/>
    <xdr:sp macro="" textlink="">
      <xdr:nvSpPr>
        <xdr:cNvPr id="193" name="維持補修費該当値テキスト">
          <a:extLst>
            <a:ext uri="{FF2B5EF4-FFF2-40B4-BE49-F238E27FC236}">
              <a16:creationId xmlns:a16="http://schemas.microsoft.com/office/drawing/2014/main" id="{00000000-0008-0000-0600-0000C1000000}"/>
            </a:ext>
          </a:extLst>
        </xdr:cNvPr>
        <xdr:cNvSpPr txBox="1"/>
      </xdr:nvSpPr>
      <xdr:spPr>
        <a:xfrm>
          <a:off x="4686300" y="133044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61795</xdr:rowOff>
    </xdr:from>
    <xdr:to>
      <xdr:col>20</xdr:col>
      <xdr:colOff>38100</xdr:colOff>
      <xdr:row>78</xdr:row>
      <xdr:rowOff>163395</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3746500" y="134348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154522</xdr:rowOff>
    </xdr:from>
    <xdr:ext cx="469744"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3549728" y="135276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77</xdr:row>
      <xdr:rowOff>60325</xdr:rowOff>
    </xdr:from>
    <xdr:to>
      <xdr:col>15</xdr:col>
      <xdr:colOff>101600</xdr:colOff>
      <xdr:row>77</xdr:row>
      <xdr:rowOff>161925</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2857500" y="132619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77</xdr:row>
      <xdr:rowOff>153052</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2673428" y="13354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75</xdr:row>
      <xdr:rowOff>142294</xdr:rowOff>
    </xdr:from>
    <xdr:to>
      <xdr:col>10</xdr:col>
      <xdr:colOff>165100</xdr:colOff>
      <xdr:row>76</xdr:row>
      <xdr:rowOff>72445</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1968500" y="13001044"/>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76</xdr:row>
      <xdr:rowOff>63572</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1784428" y="130937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140009</xdr:rowOff>
    </xdr:from>
    <xdr:to>
      <xdr:col>6</xdr:col>
      <xdr:colOff>38100</xdr:colOff>
      <xdr:row>76</xdr:row>
      <xdr:rowOff>70159</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079500" y="129987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76</xdr:row>
      <xdr:rowOff>61286</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895428" y="13091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100</xdr:row>
      <xdr:rowOff>111777</xdr:rowOff>
    </xdr:from>
    <xdr:ext cx="467179"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294821" y="1725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98879</xdr:rowOff>
    </xdr:from>
    <xdr:to>
      <xdr:col>28</xdr:col>
      <xdr:colOff>114300</xdr:colOff>
      <xdr:row>99</xdr:row>
      <xdr:rowOff>98879</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98</xdr:row>
      <xdr:rowOff>128106</xdr:rowOff>
    </xdr:from>
    <xdr:ext cx="53129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30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115207</xdr:rowOff>
    </xdr:from>
    <xdr:to>
      <xdr:col>28</xdr:col>
      <xdr:colOff>114300</xdr:colOff>
      <xdr:row>97</xdr:row>
      <xdr:rowOff>115207</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144434</xdr:rowOff>
    </xdr:from>
    <xdr:ext cx="53129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30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95</xdr:row>
      <xdr:rowOff>131536</xdr:rowOff>
    </xdr:from>
    <xdr:to>
      <xdr:col>28</xdr:col>
      <xdr:colOff>114300</xdr:colOff>
      <xdr:row>95</xdr:row>
      <xdr:rowOff>131536</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94</xdr:row>
      <xdr:rowOff>160763</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147864</xdr:rowOff>
    </xdr:from>
    <xdr:to>
      <xdr:col>28</xdr:col>
      <xdr:colOff>114300</xdr:colOff>
      <xdr:row>93</xdr:row>
      <xdr:rowOff>147864</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5641</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164193</xdr:rowOff>
    </xdr:from>
    <xdr:to>
      <xdr:col>28</xdr:col>
      <xdr:colOff>114300</xdr:colOff>
      <xdr:row>91</xdr:row>
      <xdr:rowOff>164193</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21970</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9071</xdr:rowOff>
    </xdr:from>
    <xdr:to>
      <xdr:col>28</xdr:col>
      <xdr:colOff>114300</xdr:colOff>
      <xdr:row>90</xdr:row>
      <xdr:rowOff>9071</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38298</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扶助費グラフ枠">
          <a:extLst>
            <a:ext uri="{FF2B5EF4-FFF2-40B4-BE49-F238E27FC236}">
              <a16:creationId xmlns:a16="http://schemas.microsoft.com/office/drawing/2014/main" id="{00000000-0008-0000-06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56424</xdr:rowOff>
    </xdr:from>
    <xdr:to>
      <xdr:col>24</xdr:col>
      <xdr:colOff>62865</xdr:colOff>
      <xdr:row>99</xdr:row>
      <xdr:rowOff>108676</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flipV="1">
          <a:off x="4633595" y="15658374"/>
          <a:ext cx="1270" cy="14238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112503</xdr:rowOff>
    </xdr:from>
    <xdr:ext cx="469744" cy="259045"/>
    <xdr:sp macro="" textlink="">
      <xdr:nvSpPr>
        <xdr:cNvPr id="227" name="扶助費最小値テキスト">
          <a:extLst>
            <a:ext uri="{FF2B5EF4-FFF2-40B4-BE49-F238E27FC236}">
              <a16:creationId xmlns:a16="http://schemas.microsoft.com/office/drawing/2014/main" id="{00000000-0008-0000-0600-0000E3000000}"/>
            </a:ext>
          </a:extLst>
        </xdr:cNvPr>
        <xdr:cNvSpPr txBox="1"/>
      </xdr:nvSpPr>
      <xdr:spPr>
        <a:xfrm>
          <a:off x="4686300" y="170860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108676</xdr:rowOff>
    </xdr:from>
    <xdr:to>
      <xdr:col>24</xdr:col>
      <xdr:colOff>152400</xdr:colOff>
      <xdr:row>99</xdr:row>
      <xdr:rowOff>108676</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70822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3101</xdr:rowOff>
    </xdr:from>
    <xdr:ext cx="534377" cy="259045"/>
    <xdr:sp macro="" textlink="">
      <xdr:nvSpPr>
        <xdr:cNvPr id="229" name="扶助費最大値テキスト">
          <a:extLst>
            <a:ext uri="{FF2B5EF4-FFF2-40B4-BE49-F238E27FC236}">
              <a16:creationId xmlns:a16="http://schemas.microsoft.com/office/drawing/2014/main" id="{00000000-0008-0000-0600-0000E5000000}"/>
            </a:ext>
          </a:extLst>
        </xdr:cNvPr>
        <xdr:cNvSpPr txBox="1"/>
      </xdr:nvSpPr>
      <xdr:spPr>
        <a:xfrm>
          <a:off x="4686300" y="15433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18,660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56424</xdr:rowOff>
    </xdr:from>
    <xdr:to>
      <xdr:col>24</xdr:col>
      <xdr:colOff>152400</xdr:colOff>
      <xdr:row>91</xdr:row>
      <xdr:rowOff>56424</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56583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99</xdr:row>
      <xdr:rowOff>108676</xdr:rowOff>
    </xdr:from>
    <xdr:to>
      <xdr:col>24</xdr:col>
      <xdr:colOff>63500</xdr:colOff>
      <xdr:row>99</xdr:row>
      <xdr:rowOff>146394</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3797300" y="17082226"/>
          <a:ext cx="838200" cy="377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92</xdr:row>
      <xdr:rowOff>166640</xdr:rowOff>
    </xdr:from>
    <xdr:ext cx="534377" cy="259045"/>
    <xdr:sp macro="" textlink="">
      <xdr:nvSpPr>
        <xdr:cNvPr id="232" name="扶助費平均値テキスト">
          <a:extLst>
            <a:ext uri="{FF2B5EF4-FFF2-40B4-BE49-F238E27FC236}">
              <a16:creationId xmlns:a16="http://schemas.microsoft.com/office/drawing/2014/main" id="{00000000-0008-0000-0600-0000E8000000}"/>
            </a:ext>
          </a:extLst>
        </xdr:cNvPr>
        <xdr:cNvSpPr txBox="1"/>
      </xdr:nvSpPr>
      <xdr:spPr>
        <a:xfrm>
          <a:off x="4686300" y="1594004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15,714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143763</xdr:rowOff>
    </xdr:from>
    <xdr:to>
      <xdr:col>24</xdr:col>
      <xdr:colOff>114300</xdr:colOff>
      <xdr:row>94</xdr:row>
      <xdr:rowOff>73913</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4584700" y="160886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99</xdr:row>
      <xdr:rowOff>146394</xdr:rowOff>
    </xdr:from>
    <xdr:to>
      <xdr:col>19</xdr:col>
      <xdr:colOff>177800</xdr:colOff>
      <xdr:row>99</xdr:row>
      <xdr:rowOff>154885</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908300" y="17119944"/>
          <a:ext cx="889000" cy="8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3338</xdr:rowOff>
    </xdr:from>
    <xdr:to>
      <xdr:col>20</xdr:col>
      <xdr:colOff>38100</xdr:colOff>
      <xdr:row>94</xdr:row>
      <xdr:rowOff>104938</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3746500" y="161196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92</xdr:row>
      <xdr:rowOff>121465</xdr:rowOff>
    </xdr:from>
    <xdr:ext cx="534377"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3517411" y="158948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99</xdr:row>
      <xdr:rowOff>145579</xdr:rowOff>
    </xdr:from>
    <xdr:to>
      <xdr:col>15</xdr:col>
      <xdr:colOff>50800</xdr:colOff>
      <xdr:row>99</xdr:row>
      <xdr:rowOff>154885</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a:off x="2019300" y="17119129"/>
          <a:ext cx="889000" cy="93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94</xdr:row>
      <xdr:rowOff>59182</xdr:rowOff>
    </xdr:from>
    <xdr:to>
      <xdr:col>15</xdr:col>
      <xdr:colOff>101600</xdr:colOff>
      <xdr:row>94</xdr:row>
      <xdr:rowOff>160782</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2857500" y="161754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93</xdr:row>
      <xdr:rowOff>5859</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641111" y="15950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99</xdr:row>
      <xdr:rowOff>145579</xdr:rowOff>
    </xdr:from>
    <xdr:to>
      <xdr:col>10</xdr:col>
      <xdr:colOff>114300</xdr:colOff>
      <xdr:row>99</xdr:row>
      <xdr:rowOff>160111</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V="1">
          <a:off x="1130300" y="17119129"/>
          <a:ext cx="889000" cy="145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94</xdr:row>
      <xdr:rowOff>88247</xdr:rowOff>
    </xdr:from>
    <xdr:to>
      <xdr:col>10</xdr:col>
      <xdr:colOff>165100</xdr:colOff>
      <xdr:row>95</xdr:row>
      <xdr:rowOff>18397</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968500" y="162045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93</xdr:row>
      <xdr:rowOff>34924</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1752111" y="159797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94</xdr:row>
      <xdr:rowOff>133150</xdr:rowOff>
    </xdr:from>
    <xdr:to>
      <xdr:col>6</xdr:col>
      <xdr:colOff>38100</xdr:colOff>
      <xdr:row>95</xdr:row>
      <xdr:rowOff>63300</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079500" y="16249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93</xdr:row>
      <xdr:rowOff>79827</xdr:rowOff>
    </xdr:from>
    <xdr:ext cx="534377"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863111" y="160246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99</xdr:row>
      <xdr:rowOff>57876</xdr:rowOff>
    </xdr:from>
    <xdr:to>
      <xdr:col>24</xdr:col>
      <xdr:colOff>114300</xdr:colOff>
      <xdr:row>99</xdr:row>
      <xdr:rowOff>159476</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4584700" y="170314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98</xdr:row>
      <xdr:rowOff>144253</xdr:rowOff>
    </xdr:from>
    <xdr:ext cx="469744" cy="259045"/>
    <xdr:sp macro="" textlink="">
      <xdr:nvSpPr>
        <xdr:cNvPr id="251" name="扶助費該当値テキスト">
          <a:extLst>
            <a:ext uri="{FF2B5EF4-FFF2-40B4-BE49-F238E27FC236}">
              <a16:creationId xmlns:a16="http://schemas.microsoft.com/office/drawing/2014/main" id="{00000000-0008-0000-0600-0000FB000000}"/>
            </a:ext>
          </a:extLst>
        </xdr:cNvPr>
        <xdr:cNvSpPr txBox="1"/>
      </xdr:nvSpPr>
      <xdr:spPr>
        <a:xfrm>
          <a:off x="4686300" y="169463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99</xdr:row>
      <xdr:rowOff>95594</xdr:rowOff>
    </xdr:from>
    <xdr:to>
      <xdr:col>20</xdr:col>
      <xdr:colOff>38100</xdr:colOff>
      <xdr:row>100</xdr:row>
      <xdr:rowOff>25744</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3746500" y="170691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100</xdr:row>
      <xdr:rowOff>16871</xdr:rowOff>
    </xdr:from>
    <xdr:ext cx="469744"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3549728" y="171618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99</xdr:row>
      <xdr:rowOff>104085</xdr:rowOff>
    </xdr:from>
    <xdr:to>
      <xdr:col>15</xdr:col>
      <xdr:colOff>101600</xdr:colOff>
      <xdr:row>100</xdr:row>
      <xdr:rowOff>34235</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2857500" y="17077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100</xdr:row>
      <xdr:rowOff>25362</xdr:rowOff>
    </xdr:from>
    <xdr:ext cx="469744"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2673428" y="171703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99</xdr:row>
      <xdr:rowOff>94779</xdr:rowOff>
    </xdr:from>
    <xdr:to>
      <xdr:col>10</xdr:col>
      <xdr:colOff>165100</xdr:colOff>
      <xdr:row>100</xdr:row>
      <xdr:rowOff>24929</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968500" y="170683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100</xdr:row>
      <xdr:rowOff>16056</xdr:rowOff>
    </xdr:from>
    <xdr:ext cx="469744"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1784428" y="171610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99</xdr:row>
      <xdr:rowOff>109311</xdr:rowOff>
    </xdr:from>
    <xdr:to>
      <xdr:col>6</xdr:col>
      <xdr:colOff>38100</xdr:colOff>
      <xdr:row>100</xdr:row>
      <xdr:rowOff>39461</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079500" y="17082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100</xdr:row>
      <xdr:rowOff>30588</xdr:rowOff>
    </xdr:from>
    <xdr:ext cx="469744"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895428" y="17175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40</xdr:row>
      <xdr:rowOff>111777</xdr:rowOff>
    </xdr:from>
    <xdr:ext cx="59541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08581" y="6969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37</xdr:row>
      <xdr:rowOff>168927</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512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35</xdr:row>
      <xdr:rowOff>54627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6055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32</xdr:row>
      <xdr:rowOff>111777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598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168927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140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補助費等グラフ枠">
          <a:extLst>
            <a:ext uri="{FF2B5EF4-FFF2-40B4-BE49-F238E27FC236}">
              <a16:creationId xmlns:a16="http://schemas.microsoft.com/office/drawing/2014/main" id="{00000000-0008-0000-06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6906</xdr:rowOff>
    </xdr:from>
    <xdr:to>
      <xdr:col>54</xdr:col>
      <xdr:colOff>189865</xdr:colOff>
      <xdr:row>32</xdr:row>
      <xdr:rowOff>109708</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flipV="1">
          <a:off x="10475595" y="5150406"/>
          <a:ext cx="1270" cy="4457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113535</xdr:rowOff>
    </xdr:from>
    <xdr:ext cx="599010" cy="259045"/>
    <xdr:sp macro="" textlink="">
      <xdr:nvSpPr>
        <xdr:cNvPr id="281" name="補助費等最小値テキスト">
          <a:extLst>
            <a:ext uri="{FF2B5EF4-FFF2-40B4-BE49-F238E27FC236}">
              <a16:creationId xmlns:a16="http://schemas.microsoft.com/office/drawing/2014/main" id="{00000000-0008-0000-0600-000019010000}"/>
            </a:ext>
          </a:extLst>
        </xdr:cNvPr>
        <xdr:cNvSpPr txBox="1"/>
      </xdr:nvSpPr>
      <xdr:spPr>
        <a:xfrm>
          <a:off x="10528300" y="55999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166,312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109708</xdr:rowOff>
    </xdr:from>
    <xdr:to>
      <xdr:col>55</xdr:col>
      <xdr:colOff>88900</xdr:colOff>
      <xdr:row>32</xdr:row>
      <xdr:rowOff>109708</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10388600" y="55961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125033</xdr:rowOff>
    </xdr:from>
    <xdr:ext cx="599010" cy="259045"/>
    <xdr:sp macro="" textlink="">
      <xdr:nvSpPr>
        <xdr:cNvPr id="283" name="補助費等最大値テキスト">
          <a:extLst>
            <a:ext uri="{FF2B5EF4-FFF2-40B4-BE49-F238E27FC236}">
              <a16:creationId xmlns:a16="http://schemas.microsoft.com/office/drawing/2014/main" id="{00000000-0008-0000-0600-00001B010000}"/>
            </a:ext>
          </a:extLst>
        </xdr:cNvPr>
        <xdr:cNvSpPr txBox="1"/>
      </xdr:nvSpPr>
      <xdr:spPr>
        <a:xfrm>
          <a:off x="10528300" y="49256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185,809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6906</xdr:rowOff>
    </xdr:from>
    <xdr:to>
      <xdr:col>55</xdr:col>
      <xdr:colOff>88900</xdr:colOff>
      <xdr:row>30</xdr:row>
      <xdr:rowOff>6906</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51504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30</xdr:row>
      <xdr:rowOff>161874</xdr:rowOff>
    </xdr:from>
    <xdr:to>
      <xdr:col>55</xdr:col>
      <xdr:colOff>0</xdr:colOff>
      <xdr:row>36</xdr:row>
      <xdr:rowOff>160937</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flipV="1">
          <a:off x="9639300" y="5305374"/>
          <a:ext cx="838200" cy="10277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134512</xdr:rowOff>
    </xdr:from>
    <xdr:ext cx="599010" cy="259045"/>
    <xdr:sp macro="" textlink="">
      <xdr:nvSpPr>
        <xdr:cNvPr id="286" name="補助費等平均値テキスト">
          <a:extLst>
            <a:ext uri="{FF2B5EF4-FFF2-40B4-BE49-F238E27FC236}">
              <a16:creationId xmlns:a16="http://schemas.microsoft.com/office/drawing/2014/main" id="{00000000-0008-0000-0600-00001E010000}"/>
            </a:ext>
          </a:extLst>
        </xdr:cNvPr>
        <xdr:cNvSpPr txBox="1"/>
      </xdr:nvSpPr>
      <xdr:spPr>
        <a:xfrm>
          <a:off x="10528300" y="527801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177,061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30</xdr:row>
      <xdr:rowOff>156085</xdr:rowOff>
    </xdr:from>
    <xdr:to>
      <xdr:col>55</xdr:col>
      <xdr:colOff>50800</xdr:colOff>
      <xdr:row>31</xdr:row>
      <xdr:rowOff>86235</xdr:rowOff>
    </xdr:to>
    <xdr:sp macro="" textlink="">
      <xdr:nvSpPr>
        <xdr:cNvPr id="287" name="フローチャート: 判断 286">
          <a:extLst>
            <a:ext uri="{FF2B5EF4-FFF2-40B4-BE49-F238E27FC236}">
              <a16:creationId xmlns:a16="http://schemas.microsoft.com/office/drawing/2014/main" id="{00000000-0008-0000-0600-00001F010000}"/>
            </a:ext>
          </a:extLst>
        </xdr:cNvPr>
        <xdr:cNvSpPr/>
      </xdr:nvSpPr>
      <xdr:spPr>
        <a:xfrm>
          <a:off x="10426700" y="52995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160937</xdr:rowOff>
    </xdr:from>
    <xdr:to>
      <xdr:col>50</xdr:col>
      <xdr:colOff>114300</xdr:colOff>
      <xdr:row>37</xdr:row>
      <xdr:rowOff>54547</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8750300" y="6333137"/>
          <a:ext cx="889000" cy="65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24572</xdr:rowOff>
    </xdr:from>
    <xdr:to>
      <xdr:col>50</xdr:col>
      <xdr:colOff>165100</xdr:colOff>
      <xdr:row>37</xdr:row>
      <xdr:rowOff>126172</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9588500" y="63682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37</xdr:row>
      <xdr:rowOff>117299</xdr:rowOff>
    </xdr:from>
    <xdr:ext cx="599010" cy="259045"/>
    <xdr:sp macro="" textlink="">
      <xdr:nvSpPr>
        <xdr:cNvPr id="290" name="テキスト ボックス 289">
          <a:extLst>
            <a:ext uri="{FF2B5EF4-FFF2-40B4-BE49-F238E27FC236}">
              <a16:creationId xmlns:a16="http://schemas.microsoft.com/office/drawing/2014/main" id="{00000000-0008-0000-0600-000022010000}"/>
            </a:ext>
          </a:extLst>
        </xdr:cNvPr>
        <xdr:cNvSpPr txBox="1"/>
      </xdr:nvSpPr>
      <xdr:spPr>
        <a:xfrm>
          <a:off x="9327095" y="64609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36</xdr:row>
      <xdr:rowOff>76218</xdr:rowOff>
    </xdr:from>
    <xdr:to>
      <xdr:col>45</xdr:col>
      <xdr:colOff>177800</xdr:colOff>
      <xdr:row>37</xdr:row>
      <xdr:rowOff>54547</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a:off x="7861300" y="6248418"/>
          <a:ext cx="889000" cy="1497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107691</xdr:rowOff>
    </xdr:from>
    <xdr:to>
      <xdr:col>46</xdr:col>
      <xdr:colOff>38100</xdr:colOff>
      <xdr:row>38</xdr:row>
      <xdr:rowOff>37841</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8699500" y="64513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38</xdr:row>
      <xdr:rowOff>28968</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8450795" y="65440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126,678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35</xdr:row>
      <xdr:rowOff>157462</xdr:rowOff>
    </xdr:from>
    <xdr:to>
      <xdr:col>41</xdr:col>
      <xdr:colOff>50800</xdr:colOff>
      <xdr:row>36</xdr:row>
      <xdr:rowOff>76218</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a:off x="6972300" y="6158212"/>
          <a:ext cx="889000" cy="902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36</xdr:row>
      <xdr:rowOff>170510</xdr:rowOff>
    </xdr:from>
    <xdr:to>
      <xdr:col>41</xdr:col>
      <xdr:colOff>101600</xdr:colOff>
      <xdr:row>37</xdr:row>
      <xdr:rowOff>100660</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7810500" y="63427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37</xdr:row>
      <xdr:rowOff>91787</xdr:rowOff>
    </xdr:from>
    <xdr:ext cx="599010"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7561795" y="643543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131,430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162075</xdr:rowOff>
    </xdr:from>
    <xdr:to>
      <xdr:col>36</xdr:col>
      <xdr:colOff>165100</xdr:colOff>
      <xdr:row>37</xdr:row>
      <xdr:rowOff>92225</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6921500" y="63342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37</xdr:row>
      <xdr:rowOff>83352</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6672795" y="642700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30</xdr:row>
      <xdr:rowOff>111074</xdr:rowOff>
    </xdr:from>
    <xdr:to>
      <xdr:col>55</xdr:col>
      <xdr:colOff>50800</xdr:colOff>
      <xdr:row>31</xdr:row>
      <xdr:rowOff>41224</xdr:rowOff>
    </xdr:to>
    <xdr:sp macro="" textlink="">
      <xdr:nvSpPr>
        <xdr:cNvPr id="304" name="楕円 303">
          <a:extLst>
            <a:ext uri="{FF2B5EF4-FFF2-40B4-BE49-F238E27FC236}">
              <a16:creationId xmlns:a16="http://schemas.microsoft.com/office/drawing/2014/main" id="{00000000-0008-0000-0600-000030010000}"/>
            </a:ext>
          </a:extLst>
        </xdr:cNvPr>
        <xdr:cNvSpPr/>
      </xdr:nvSpPr>
      <xdr:spPr>
        <a:xfrm>
          <a:off x="10426700" y="52545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29</xdr:row>
      <xdr:rowOff>133951</xdr:rowOff>
    </xdr:from>
    <xdr:ext cx="599010" cy="259045"/>
    <xdr:sp macro="" textlink="">
      <xdr:nvSpPr>
        <xdr:cNvPr id="305" name="補助費等該当値テキスト">
          <a:extLst>
            <a:ext uri="{FF2B5EF4-FFF2-40B4-BE49-F238E27FC236}">
              <a16:creationId xmlns:a16="http://schemas.microsoft.com/office/drawing/2014/main" id="{00000000-0008-0000-0600-000031010000}"/>
            </a:ext>
          </a:extLst>
        </xdr:cNvPr>
        <xdr:cNvSpPr txBox="1"/>
      </xdr:nvSpPr>
      <xdr:spPr>
        <a:xfrm>
          <a:off x="10528300" y="51060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179,030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110137</xdr:rowOff>
    </xdr:from>
    <xdr:to>
      <xdr:col>50</xdr:col>
      <xdr:colOff>165100</xdr:colOff>
      <xdr:row>37</xdr:row>
      <xdr:rowOff>40287</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9588500" y="62823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56814</xdr:rowOff>
    </xdr:from>
    <xdr:ext cx="599010"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9327095" y="605756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134,071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3747</xdr:rowOff>
    </xdr:from>
    <xdr:to>
      <xdr:col>46</xdr:col>
      <xdr:colOff>38100</xdr:colOff>
      <xdr:row>37</xdr:row>
      <xdr:rowOff>105347</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8699500" y="63473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35</xdr:row>
      <xdr:rowOff>121874</xdr:rowOff>
    </xdr:from>
    <xdr:ext cx="599010"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8450795" y="61226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25418</xdr:rowOff>
    </xdr:from>
    <xdr:to>
      <xdr:col>41</xdr:col>
      <xdr:colOff>101600</xdr:colOff>
      <xdr:row>36</xdr:row>
      <xdr:rowOff>127018</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7810500" y="61976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34</xdr:row>
      <xdr:rowOff>143545</xdr:rowOff>
    </xdr:from>
    <xdr:ext cx="599010"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7561795" y="59728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137,777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35</xdr:row>
      <xdr:rowOff>106662</xdr:rowOff>
    </xdr:from>
    <xdr:to>
      <xdr:col>36</xdr:col>
      <xdr:colOff>165100</xdr:colOff>
      <xdr:row>36</xdr:row>
      <xdr:rowOff>36812</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6921500" y="61074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34</xdr:row>
      <xdr:rowOff>53339</xdr:rowOff>
    </xdr:from>
    <xdr:ext cx="599010"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6672795" y="588263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141,723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id="{00000000-0008-0000-06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111777</xdr:rowOff>
    </xdr:from>
    <xdr:ext cx="595419"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008581" y="1039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139700</xdr:rowOff>
    </xdr:from>
    <xdr:to>
      <xdr:col>59</xdr:col>
      <xdr:colOff>50800</xdr:colOff>
      <xdr:row>58</xdr:row>
      <xdr:rowOff>139700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57</xdr:row>
      <xdr:rowOff>168927</xdr:rowOff>
    </xdr:from>
    <xdr:ext cx="59541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08581"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25400</xdr:rowOff>
    </xdr:from>
    <xdr:to>
      <xdr:col>59</xdr:col>
      <xdr:colOff>50800</xdr:colOff>
      <xdr:row>56</xdr:row>
      <xdr:rowOff>25400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55</xdr:row>
      <xdr:rowOff>54627</xdr:rowOff>
    </xdr:from>
    <xdr:ext cx="59541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08581" y="9484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82550</xdr:rowOff>
    </xdr:from>
    <xdr:to>
      <xdr:col>59</xdr:col>
      <xdr:colOff>50800</xdr:colOff>
      <xdr:row>53</xdr:row>
      <xdr:rowOff>82550</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111777</xdr:rowOff>
    </xdr:from>
    <xdr:ext cx="59541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139700</xdr:rowOff>
    </xdr:from>
    <xdr:to>
      <xdr:col>59</xdr:col>
      <xdr:colOff>50800</xdr:colOff>
      <xdr:row>50</xdr:row>
      <xdr:rowOff>139700</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168927</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3" name="普通建設事業費グラフ枠">
          <a:extLst>
            <a:ext uri="{FF2B5EF4-FFF2-40B4-BE49-F238E27FC236}">
              <a16:creationId xmlns:a16="http://schemas.microsoft.com/office/drawing/2014/main" id="{00000000-0008-0000-0600-00004D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52</xdr:row>
      <xdr:rowOff>65611</xdr:rowOff>
    </xdr:from>
    <xdr:to>
      <xdr:col>54</xdr:col>
      <xdr:colOff>189865</xdr:colOff>
      <xdr:row>55</xdr:row>
      <xdr:rowOff>141689</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flipV="1">
          <a:off x="10475595" y="8981011"/>
          <a:ext cx="1270" cy="5904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145516</xdr:rowOff>
    </xdr:from>
    <xdr:ext cx="599010" cy="259045"/>
    <xdr:sp macro="" textlink="">
      <xdr:nvSpPr>
        <xdr:cNvPr id="335" name="普通建設事業費最小値テキスト">
          <a:extLst>
            <a:ext uri="{FF2B5EF4-FFF2-40B4-BE49-F238E27FC236}">
              <a16:creationId xmlns:a16="http://schemas.microsoft.com/office/drawing/2014/main" id="{00000000-0008-0000-0600-00004F010000}"/>
            </a:ext>
          </a:extLst>
        </xdr:cNvPr>
        <xdr:cNvSpPr txBox="1"/>
      </xdr:nvSpPr>
      <xdr:spPr>
        <a:xfrm>
          <a:off x="10528300" y="95752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142,413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141689</xdr:rowOff>
    </xdr:from>
    <xdr:to>
      <xdr:col>55</xdr:col>
      <xdr:colOff>88900</xdr:colOff>
      <xdr:row>55</xdr:row>
      <xdr:rowOff>141689</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10388600" y="95714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51</xdr:row>
      <xdr:rowOff>12288</xdr:rowOff>
    </xdr:from>
    <xdr:ext cx="599010" cy="259045"/>
    <xdr:sp macro="" textlink="">
      <xdr:nvSpPr>
        <xdr:cNvPr id="337" name="普通建設事業費最大値テキスト">
          <a:extLst>
            <a:ext uri="{FF2B5EF4-FFF2-40B4-BE49-F238E27FC236}">
              <a16:creationId xmlns:a16="http://schemas.microsoft.com/office/drawing/2014/main" id="{00000000-0008-0000-0600-000051010000}"/>
            </a:ext>
          </a:extLst>
        </xdr:cNvPr>
        <xdr:cNvSpPr txBox="1"/>
      </xdr:nvSpPr>
      <xdr:spPr>
        <a:xfrm>
          <a:off x="10528300" y="875623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52</xdr:row>
      <xdr:rowOff>65611</xdr:rowOff>
    </xdr:from>
    <xdr:to>
      <xdr:col>55</xdr:col>
      <xdr:colOff>88900</xdr:colOff>
      <xdr:row>52</xdr:row>
      <xdr:rowOff>65611</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10388600" y="89810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141689</xdr:rowOff>
    </xdr:from>
    <xdr:to>
      <xdr:col>55</xdr:col>
      <xdr:colOff>0</xdr:colOff>
      <xdr:row>56</xdr:row>
      <xdr:rowOff>167109</xdr:rowOff>
    </xdr:to>
    <xdr:cxnSp macro="">
      <xdr:nvCxnSpPr>
        <xdr:cNvPr id="339" name="直線コネクタ 338">
          <a:extLst>
            <a:ext uri="{FF2B5EF4-FFF2-40B4-BE49-F238E27FC236}">
              <a16:creationId xmlns:a16="http://schemas.microsoft.com/office/drawing/2014/main" id="{00000000-0008-0000-0600-000053010000}"/>
            </a:ext>
          </a:extLst>
        </xdr:cNvPr>
        <xdr:cNvCxnSpPr/>
      </xdr:nvCxnSpPr>
      <xdr:spPr>
        <a:xfrm flipV="1">
          <a:off x="9639300" y="9571439"/>
          <a:ext cx="838200" cy="1968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52</xdr:row>
      <xdr:rowOff>125699</xdr:rowOff>
    </xdr:from>
    <xdr:ext cx="599010" cy="259045"/>
    <xdr:sp macro="" textlink="">
      <xdr:nvSpPr>
        <xdr:cNvPr id="340" name="普通建設事業費平均値テキスト">
          <a:extLst>
            <a:ext uri="{FF2B5EF4-FFF2-40B4-BE49-F238E27FC236}">
              <a16:creationId xmlns:a16="http://schemas.microsoft.com/office/drawing/2014/main" id="{00000000-0008-0000-0600-000054010000}"/>
            </a:ext>
          </a:extLst>
        </xdr:cNvPr>
        <xdr:cNvSpPr txBox="1"/>
      </xdr:nvSpPr>
      <xdr:spPr>
        <a:xfrm>
          <a:off x="10528300" y="904109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156,891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102822</xdr:rowOff>
    </xdr:from>
    <xdr:to>
      <xdr:col>55</xdr:col>
      <xdr:colOff>50800</xdr:colOff>
      <xdr:row>54</xdr:row>
      <xdr:rowOff>32972</xdr:rowOff>
    </xdr:to>
    <xdr:sp macro="" textlink="">
      <xdr:nvSpPr>
        <xdr:cNvPr id="341" name="フローチャート: 判断 340">
          <a:extLst>
            <a:ext uri="{FF2B5EF4-FFF2-40B4-BE49-F238E27FC236}">
              <a16:creationId xmlns:a16="http://schemas.microsoft.com/office/drawing/2014/main" id="{00000000-0008-0000-0600-000055010000}"/>
            </a:ext>
          </a:extLst>
        </xdr:cNvPr>
        <xdr:cNvSpPr/>
      </xdr:nvSpPr>
      <xdr:spPr>
        <a:xfrm>
          <a:off x="10426700" y="9189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167109</xdr:rowOff>
    </xdr:from>
    <xdr:to>
      <xdr:col>50</xdr:col>
      <xdr:colOff>114300</xdr:colOff>
      <xdr:row>59</xdr:row>
      <xdr:rowOff>75692</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flipV="1">
          <a:off x="8750300" y="9768309"/>
          <a:ext cx="889000" cy="422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55</xdr:row>
      <xdr:rowOff>9165</xdr:rowOff>
    </xdr:from>
    <xdr:to>
      <xdr:col>50</xdr:col>
      <xdr:colOff>165100</xdr:colOff>
      <xdr:row>55</xdr:row>
      <xdr:rowOff>110765</xdr:rowOff>
    </xdr:to>
    <xdr:sp macro="" textlink="">
      <xdr:nvSpPr>
        <xdr:cNvPr id="343" name="フローチャート: 判断 342">
          <a:extLst>
            <a:ext uri="{FF2B5EF4-FFF2-40B4-BE49-F238E27FC236}">
              <a16:creationId xmlns:a16="http://schemas.microsoft.com/office/drawing/2014/main" id="{00000000-0008-0000-0600-000057010000}"/>
            </a:ext>
          </a:extLst>
        </xdr:cNvPr>
        <xdr:cNvSpPr/>
      </xdr:nvSpPr>
      <xdr:spPr>
        <a:xfrm>
          <a:off x="9588500" y="94389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53</xdr:row>
      <xdr:rowOff>127292</xdr:rowOff>
    </xdr:from>
    <xdr:ext cx="599010" cy="259045"/>
    <xdr:sp macro="" textlink="">
      <xdr:nvSpPr>
        <xdr:cNvPr id="344" name="テキスト ボックス 343">
          <a:extLst>
            <a:ext uri="{FF2B5EF4-FFF2-40B4-BE49-F238E27FC236}">
              <a16:creationId xmlns:a16="http://schemas.microsoft.com/office/drawing/2014/main" id="{00000000-0008-0000-0600-000058010000}"/>
            </a:ext>
          </a:extLst>
        </xdr:cNvPr>
        <xdr:cNvSpPr txBox="1"/>
      </xdr:nvSpPr>
      <xdr:spPr>
        <a:xfrm>
          <a:off x="9327095" y="92141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135951</xdr:rowOff>
    </xdr:from>
    <xdr:to>
      <xdr:col>45</xdr:col>
      <xdr:colOff>177800</xdr:colOff>
      <xdr:row>59</xdr:row>
      <xdr:rowOff>75692</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a:off x="7861300" y="9737151"/>
          <a:ext cx="889000" cy="4540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72166</xdr:rowOff>
    </xdr:from>
    <xdr:to>
      <xdr:col>46</xdr:col>
      <xdr:colOff>38100</xdr:colOff>
      <xdr:row>58</xdr:row>
      <xdr:rowOff>2316</xdr:rowOff>
    </xdr:to>
    <xdr:sp macro="" textlink="">
      <xdr:nvSpPr>
        <xdr:cNvPr id="346" name="フローチャート: 判断 345">
          <a:extLst>
            <a:ext uri="{FF2B5EF4-FFF2-40B4-BE49-F238E27FC236}">
              <a16:creationId xmlns:a16="http://schemas.microsoft.com/office/drawing/2014/main" id="{00000000-0008-0000-0600-00005A010000}"/>
            </a:ext>
          </a:extLst>
        </xdr:cNvPr>
        <xdr:cNvSpPr/>
      </xdr:nvSpPr>
      <xdr:spPr>
        <a:xfrm>
          <a:off x="8699500" y="98448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56</xdr:row>
      <xdr:rowOff>18843</xdr:rowOff>
    </xdr:from>
    <xdr:ext cx="599010" cy="259045"/>
    <xdr:sp macro="" textlink="">
      <xdr:nvSpPr>
        <xdr:cNvPr id="347" name="テキスト ボックス 346">
          <a:extLst>
            <a:ext uri="{FF2B5EF4-FFF2-40B4-BE49-F238E27FC236}">
              <a16:creationId xmlns:a16="http://schemas.microsoft.com/office/drawing/2014/main" id="{00000000-0008-0000-0600-00005B010000}"/>
            </a:ext>
          </a:extLst>
        </xdr:cNvPr>
        <xdr:cNvSpPr txBox="1"/>
      </xdr:nvSpPr>
      <xdr:spPr>
        <a:xfrm>
          <a:off x="8450795" y="96200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128,232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135951</xdr:rowOff>
    </xdr:from>
    <xdr:to>
      <xdr:col>41</xdr:col>
      <xdr:colOff>50800</xdr:colOff>
      <xdr:row>58</xdr:row>
      <xdr:rowOff>130556</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6972300" y="9737151"/>
          <a:ext cx="889000" cy="337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55</xdr:row>
      <xdr:rowOff>157366</xdr:rowOff>
    </xdr:from>
    <xdr:to>
      <xdr:col>41</xdr:col>
      <xdr:colOff>101600</xdr:colOff>
      <xdr:row>56</xdr:row>
      <xdr:rowOff>87516</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7810500" y="95871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54</xdr:row>
      <xdr:rowOff>104043</xdr:rowOff>
    </xdr:from>
    <xdr:ext cx="599010"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7561795" y="93623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72258</xdr:rowOff>
    </xdr:from>
    <xdr:to>
      <xdr:col>36</xdr:col>
      <xdr:colOff>165100</xdr:colOff>
      <xdr:row>57</xdr:row>
      <xdr:rowOff>2408</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6921500" y="96734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55</xdr:row>
      <xdr:rowOff>18935</xdr:rowOff>
    </xdr:from>
    <xdr:ext cx="599010"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6672795" y="94486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135,728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90889</xdr:rowOff>
    </xdr:from>
    <xdr:to>
      <xdr:col>55</xdr:col>
      <xdr:colOff>50800</xdr:colOff>
      <xdr:row>56</xdr:row>
      <xdr:rowOff>21039</xdr:rowOff>
    </xdr:to>
    <xdr:sp macro="" textlink="">
      <xdr:nvSpPr>
        <xdr:cNvPr id="358" name="楕円 357">
          <a:extLst>
            <a:ext uri="{FF2B5EF4-FFF2-40B4-BE49-F238E27FC236}">
              <a16:creationId xmlns:a16="http://schemas.microsoft.com/office/drawing/2014/main" id="{00000000-0008-0000-0600-000066010000}"/>
            </a:ext>
          </a:extLst>
        </xdr:cNvPr>
        <xdr:cNvSpPr/>
      </xdr:nvSpPr>
      <xdr:spPr>
        <a:xfrm>
          <a:off x="10426700" y="95206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5816</xdr:rowOff>
    </xdr:from>
    <xdr:ext cx="599010" cy="259045"/>
    <xdr:sp macro="" textlink="">
      <xdr:nvSpPr>
        <xdr:cNvPr id="359" name="普通建設事業費該当値テキスト">
          <a:extLst>
            <a:ext uri="{FF2B5EF4-FFF2-40B4-BE49-F238E27FC236}">
              <a16:creationId xmlns:a16="http://schemas.microsoft.com/office/drawing/2014/main" id="{00000000-0008-0000-0600-000067010000}"/>
            </a:ext>
          </a:extLst>
        </xdr:cNvPr>
        <xdr:cNvSpPr txBox="1"/>
      </xdr:nvSpPr>
      <xdr:spPr>
        <a:xfrm>
          <a:off x="10528300" y="943556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142,413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56</xdr:row>
      <xdr:rowOff>116309</xdr:rowOff>
    </xdr:from>
    <xdr:to>
      <xdr:col>50</xdr:col>
      <xdr:colOff>165100</xdr:colOff>
      <xdr:row>57</xdr:row>
      <xdr:rowOff>46459</xdr:rowOff>
    </xdr:to>
    <xdr:sp macro="" textlink="">
      <xdr:nvSpPr>
        <xdr:cNvPr id="360" name="楕円 359">
          <a:extLst>
            <a:ext uri="{FF2B5EF4-FFF2-40B4-BE49-F238E27FC236}">
              <a16:creationId xmlns:a16="http://schemas.microsoft.com/office/drawing/2014/main" id="{00000000-0008-0000-0600-000068010000}"/>
            </a:ext>
          </a:extLst>
        </xdr:cNvPr>
        <xdr:cNvSpPr/>
      </xdr:nvSpPr>
      <xdr:spPr>
        <a:xfrm>
          <a:off x="9588500" y="97175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57</xdr:row>
      <xdr:rowOff>37586</xdr:rowOff>
    </xdr:from>
    <xdr:ext cx="59901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9327095" y="98102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59</xdr:row>
      <xdr:rowOff>24892</xdr:rowOff>
    </xdr:from>
    <xdr:to>
      <xdr:col>46</xdr:col>
      <xdr:colOff>38100</xdr:colOff>
      <xdr:row>59</xdr:row>
      <xdr:rowOff>126492</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8699500" y="101404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59</xdr:row>
      <xdr:rowOff>117619</xdr:rowOff>
    </xdr:from>
    <xdr:ext cx="59901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8450795" y="102331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115,300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85151</xdr:rowOff>
    </xdr:from>
    <xdr:to>
      <xdr:col>41</xdr:col>
      <xdr:colOff>101600</xdr:colOff>
      <xdr:row>57</xdr:row>
      <xdr:rowOff>15301</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7810500" y="96863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57</xdr:row>
      <xdr:rowOff>6428</xdr:rowOff>
    </xdr:from>
    <xdr:ext cx="599010"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7561795" y="97790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135,164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79756</xdr:rowOff>
    </xdr:from>
    <xdr:to>
      <xdr:col>36</xdr:col>
      <xdr:colOff>165100</xdr:colOff>
      <xdr:row>59</xdr:row>
      <xdr:rowOff>9906</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6921500" y="100238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59</xdr:row>
      <xdr:rowOff>1033</xdr:rowOff>
    </xdr:from>
    <xdr:ext cx="599010"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6672795" y="101165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120,400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8" name="正方形/長方形 367">
          <a:extLst>
            <a:ext uri="{FF2B5EF4-FFF2-40B4-BE49-F238E27FC236}">
              <a16:creationId xmlns:a16="http://schemas.microsoft.com/office/drawing/2014/main" id="{00000000-0008-0000-0600-000070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9" name="正方形/長方形 368">
          <a:extLst>
            <a:ext uri="{FF2B5EF4-FFF2-40B4-BE49-F238E27FC236}">
              <a16:creationId xmlns:a16="http://schemas.microsoft.com/office/drawing/2014/main" id="{00000000-0008-0000-0600-000071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0" name="正方形/長方形 369">
          <a:extLst>
            <a:ext uri="{FF2B5EF4-FFF2-40B4-BE49-F238E27FC236}">
              <a16:creationId xmlns:a16="http://schemas.microsoft.com/office/drawing/2014/main" id="{00000000-0008-0000-0600-000072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4" name="テキスト ボックス 373">
          <a:extLst>
            <a:ext uri="{FF2B5EF4-FFF2-40B4-BE49-F238E27FC236}">
              <a16:creationId xmlns:a16="http://schemas.microsoft.com/office/drawing/2014/main" id="{00000000-0008-0000-0600-000076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5" name="直線コネクタ 374">
          <a:extLst>
            <a:ext uri="{FF2B5EF4-FFF2-40B4-BE49-F238E27FC236}">
              <a16:creationId xmlns:a16="http://schemas.microsoft.com/office/drawing/2014/main" id="{00000000-0008-0000-0600-000077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6" name="テキスト ボックス 375">
          <a:extLst>
            <a:ext uri="{FF2B5EF4-FFF2-40B4-BE49-F238E27FC236}">
              <a16:creationId xmlns:a16="http://schemas.microsoft.com/office/drawing/2014/main" id="{00000000-0008-0000-0600-000078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139700</xdr:rowOff>
    </xdr:from>
    <xdr:to>
      <xdr:col>59</xdr:col>
      <xdr:colOff>50800</xdr:colOff>
      <xdr:row>78</xdr:row>
      <xdr:rowOff>139700</xdr:rowOff>
    </xdr:to>
    <xdr:cxnSp macro="">
      <xdr:nvCxnSpPr>
        <xdr:cNvPr id="377" name="直線コネクタ 376">
          <a:extLst>
            <a:ext uri="{FF2B5EF4-FFF2-40B4-BE49-F238E27FC236}">
              <a16:creationId xmlns:a16="http://schemas.microsoft.com/office/drawing/2014/main" id="{00000000-0008-0000-0600-000079010000}"/>
            </a:ext>
          </a:extLst>
        </xdr:cNvPr>
        <xdr:cNvCxnSpPr/>
      </xdr:nvCxnSpPr>
      <xdr:spPr>
        <a:xfrm>
          <a:off x="6604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77</xdr:row>
      <xdr:rowOff>168927</xdr:rowOff>
    </xdr:from>
    <xdr:ext cx="531299" cy="259045"/>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072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76</xdr:row>
      <xdr:rowOff>25400</xdr:rowOff>
    </xdr:from>
    <xdr:to>
      <xdr:col>59</xdr:col>
      <xdr:colOff>50800</xdr:colOff>
      <xdr:row>76</xdr:row>
      <xdr:rowOff>25400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75</xdr:row>
      <xdr:rowOff>54627</xdr:rowOff>
    </xdr:from>
    <xdr:ext cx="531299"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072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82550</xdr:rowOff>
    </xdr:from>
    <xdr:to>
      <xdr:col>59</xdr:col>
      <xdr:colOff>50800</xdr:colOff>
      <xdr:row>73</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72</xdr:row>
      <xdr:rowOff>111777</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139700</xdr:rowOff>
    </xdr:from>
    <xdr:to>
      <xdr:col>59</xdr:col>
      <xdr:colOff>50800</xdr:colOff>
      <xdr:row>70</xdr:row>
      <xdr:rowOff>139700</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168927</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7" name="普通建設事業費 （ うち新規整備　）グラフ枠">
          <a:extLst>
            <a:ext uri="{FF2B5EF4-FFF2-40B4-BE49-F238E27FC236}">
              <a16:creationId xmlns:a16="http://schemas.microsoft.com/office/drawing/2014/main" id="{00000000-0008-0000-0600-000083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72858</xdr:rowOff>
    </xdr:from>
    <xdr:to>
      <xdr:col>54</xdr:col>
      <xdr:colOff>189865</xdr:colOff>
      <xdr:row>75</xdr:row>
      <xdr:rowOff>147724</xdr:rowOff>
    </xdr:to>
    <xdr:cxnSp macro="">
      <xdr:nvCxnSpPr>
        <xdr:cNvPr id="388" name="直線コネクタ 387">
          <a:extLst>
            <a:ext uri="{FF2B5EF4-FFF2-40B4-BE49-F238E27FC236}">
              <a16:creationId xmlns:a16="http://schemas.microsoft.com/office/drawing/2014/main" id="{00000000-0008-0000-0600-000084010000}"/>
            </a:ext>
          </a:extLst>
        </xdr:cNvPr>
        <xdr:cNvCxnSpPr/>
      </xdr:nvCxnSpPr>
      <xdr:spPr>
        <a:xfrm flipV="1">
          <a:off x="10475595" y="12074358"/>
          <a:ext cx="1270" cy="9321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75</xdr:row>
      <xdr:rowOff>151551</xdr:rowOff>
    </xdr:from>
    <xdr:ext cx="534377" cy="259045"/>
    <xdr:sp macro="" textlink="">
      <xdr:nvSpPr>
        <xdr:cNvPr id="389" name="普通建設事業費 （ うち新規整備　）最小値テキスト">
          <a:extLst>
            <a:ext uri="{FF2B5EF4-FFF2-40B4-BE49-F238E27FC236}">
              <a16:creationId xmlns:a16="http://schemas.microsoft.com/office/drawing/2014/main" id="{00000000-0008-0000-0600-000085010000}"/>
            </a:ext>
          </a:extLst>
        </xdr:cNvPr>
        <xdr:cNvSpPr txBox="1"/>
      </xdr:nvSpPr>
      <xdr:spPr>
        <a:xfrm>
          <a:off x="10528300" y="130103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75</xdr:row>
      <xdr:rowOff>147724</xdr:rowOff>
    </xdr:from>
    <xdr:to>
      <xdr:col>55</xdr:col>
      <xdr:colOff>88900</xdr:colOff>
      <xdr:row>75</xdr:row>
      <xdr:rowOff>147724</xdr:rowOff>
    </xdr:to>
    <xdr:cxnSp macro="">
      <xdr:nvCxnSpPr>
        <xdr:cNvPr id="390" name="直線コネクタ 389">
          <a:extLst>
            <a:ext uri="{FF2B5EF4-FFF2-40B4-BE49-F238E27FC236}">
              <a16:creationId xmlns:a16="http://schemas.microsoft.com/office/drawing/2014/main" id="{00000000-0008-0000-0600-000086010000}"/>
            </a:ext>
          </a:extLst>
        </xdr:cNvPr>
        <xdr:cNvCxnSpPr/>
      </xdr:nvCxnSpPr>
      <xdr:spPr>
        <a:xfrm>
          <a:off x="10388600" y="130064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19535</xdr:rowOff>
    </xdr:from>
    <xdr:ext cx="534377" cy="259045"/>
    <xdr:sp macro="" textlink="">
      <xdr:nvSpPr>
        <xdr:cNvPr id="391" name="普通建設事業費 （ うち新規整備　）最大値テキスト">
          <a:extLst>
            <a:ext uri="{FF2B5EF4-FFF2-40B4-BE49-F238E27FC236}">
              <a16:creationId xmlns:a16="http://schemas.microsoft.com/office/drawing/2014/main" id="{00000000-0008-0000-0600-000087010000}"/>
            </a:ext>
          </a:extLst>
        </xdr:cNvPr>
        <xdr:cNvSpPr txBox="1"/>
      </xdr:nvSpPr>
      <xdr:spPr>
        <a:xfrm>
          <a:off x="10528300" y="118495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82,924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72858</xdr:rowOff>
    </xdr:from>
    <xdr:to>
      <xdr:col>55</xdr:col>
      <xdr:colOff>88900</xdr:colOff>
      <xdr:row>70</xdr:row>
      <xdr:rowOff>72858</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a:off x="10388600" y="120743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147724</xdr:rowOff>
    </xdr:from>
    <xdr:to>
      <xdr:col>55</xdr:col>
      <xdr:colOff>0</xdr:colOff>
      <xdr:row>76</xdr:row>
      <xdr:rowOff>149484</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flipV="1">
          <a:off x="9639300" y="13006474"/>
          <a:ext cx="838200" cy="173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71</xdr:row>
      <xdr:rowOff>102770</xdr:rowOff>
    </xdr:from>
    <xdr:ext cx="534377" cy="259045"/>
    <xdr:sp macro="" textlink="">
      <xdr:nvSpPr>
        <xdr:cNvPr id="394" name="普通建設事業費 （ うち新規整備　）平均値テキスト">
          <a:extLst>
            <a:ext uri="{FF2B5EF4-FFF2-40B4-BE49-F238E27FC236}">
              <a16:creationId xmlns:a16="http://schemas.microsoft.com/office/drawing/2014/main" id="{00000000-0008-0000-0600-00008A010000}"/>
            </a:ext>
          </a:extLst>
        </xdr:cNvPr>
        <xdr:cNvSpPr txBox="1"/>
      </xdr:nvSpPr>
      <xdr:spPr>
        <a:xfrm>
          <a:off x="10528300" y="1227572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79893</xdr:rowOff>
    </xdr:from>
    <xdr:to>
      <xdr:col>55</xdr:col>
      <xdr:colOff>50800</xdr:colOff>
      <xdr:row>73</xdr:row>
      <xdr:rowOff>10043</xdr:rowOff>
    </xdr:to>
    <xdr:sp macro="" textlink="">
      <xdr:nvSpPr>
        <xdr:cNvPr id="395" name="フローチャート: 判断 394">
          <a:extLst>
            <a:ext uri="{FF2B5EF4-FFF2-40B4-BE49-F238E27FC236}">
              <a16:creationId xmlns:a16="http://schemas.microsoft.com/office/drawing/2014/main" id="{00000000-0008-0000-0600-00008B010000}"/>
            </a:ext>
          </a:extLst>
        </xdr:cNvPr>
        <xdr:cNvSpPr/>
      </xdr:nvSpPr>
      <xdr:spPr>
        <a:xfrm>
          <a:off x="10426700" y="124242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76</xdr:row>
      <xdr:rowOff>149484</xdr:rowOff>
    </xdr:from>
    <xdr:to>
      <xdr:col>50</xdr:col>
      <xdr:colOff>114300</xdr:colOff>
      <xdr:row>77</xdr:row>
      <xdr:rowOff>35756</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8750300" y="13179684"/>
          <a:ext cx="889000" cy="577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73</xdr:row>
      <xdr:rowOff>110457</xdr:rowOff>
    </xdr:from>
    <xdr:to>
      <xdr:col>50</xdr:col>
      <xdr:colOff>165100</xdr:colOff>
      <xdr:row>74</xdr:row>
      <xdr:rowOff>40607</xdr:rowOff>
    </xdr:to>
    <xdr:sp macro="" textlink="">
      <xdr:nvSpPr>
        <xdr:cNvPr id="397" name="フローチャート: 判断 396">
          <a:extLst>
            <a:ext uri="{FF2B5EF4-FFF2-40B4-BE49-F238E27FC236}">
              <a16:creationId xmlns:a16="http://schemas.microsoft.com/office/drawing/2014/main" id="{00000000-0008-0000-0600-00008D010000}"/>
            </a:ext>
          </a:extLst>
        </xdr:cNvPr>
        <xdr:cNvSpPr/>
      </xdr:nvSpPr>
      <xdr:spPr>
        <a:xfrm>
          <a:off x="9588500" y="126263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72</xdr:row>
      <xdr:rowOff>57134</xdr:rowOff>
    </xdr:from>
    <xdr:ext cx="534377" cy="259045"/>
    <xdr:sp macro="" textlink="">
      <xdr:nvSpPr>
        <xdr:cNvPr id="398" name="テキスト ボックス 397">
          <a:extLst>
            <a:ext uri="{FF2B5EF4-FFF2-40B4-BE49-F238E27FC236}">
              <a16:creationId xmlns:a16="http://schemas.microsoft.com/office/drawing/2014/main" id="{00000000-0008-0000-0600-00008E010000}"/>
            </a:ext>
          </a:extLst>
        </xdr:cNvPr>
        <xdr:cNvSpPr txBox="1"/>
      </xdr:nvSpPr>
      <xdr:spPr>
        <a:xfrm>
          <a:off x="9359411" y="124015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71</xdr:row>
      <xdr:rowOff>124681</xdr:rowOff>
    </xdr:from>
    <xdr:to>
      <xdr:col>45</xdr:col>
      <xdr:colOff>177800</xdr:colOff>
      <xdr:row>77</xdr:row>
      <xdr:rowOff>35756</xdr:rowOff>
    </xdr:to>
    <xdr:cxnSp macro="">
      <xdr:nvCxnSpPr>
        <xdr:cNvPr id="399" name="直線コネクタ 398">
          <a:extLst>
            <a:ext uri="{FF2B5EF4-FFF2-40B4-BE49-F238E27FC236}">
              <a16:creationId xmlns:a16="http://schemas.microsoft.com/office/drawing/2014/main" id="{00000000-0008-0000-0600-00008F010000}"/>
            </a:ext>
          </a:extLst>
        </xdr:cNvPr>
        <xdr:cNvCxnSpPr/>
      </xdr:nvCxnSpPr>
      <xdr:spPr>
        <a:xfrm>
          <a:off x="7861300" y="12297631"/>
          <a:ext cx="889000" cy="9397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74</xdr:row>
      <xdr:rowOff>9530</xdr:rowOff>
    </xdr:from>
    <xdr:to>
      <xdr:col>46</xdr:col>
      <xdr:colOff>38100</xdr:colOff>
      <xdr:row>74</xdr:row>
      <xdr:rowOff>111130</xdr:rowOff>
    </xdr:to>
    <xdr:sp macro="" textlink="">
      <xdr:nvSpPr>
        <xdr:cNvPr id="400" name="フローチャート: 判断 399">
          <a:extLst>
            <a:ext uri="{FF2B5EF4-FFF2-40B4-BE49-F238E27FC236}">
              <a16:creationId xmlns:a16="http://schemas.microsoft.com/office/drawing/2014/main" id="{00000000-0008-0000-0600-000090010000}"/>
            </a:ext>
          </a:extLst>
        </xdr:cNvPr>
        <xdr:cNvSpPr/>
      </xdr:nvSpPr>
      <xdr:spPr>
        <a:xfrm>
          <a:off x="8699500" y="12696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72</xdr:row>
      <xdr:rowOff>127657</xdr:rowOff>
    </xdr:from>
    <xdr:ext cx="534377" cy="259045"/>
    <xdr:sp macro="" textlink="">
      <xdr:nvSpPr>
        <xdr:cNvPr id="401" name="テキスト ボックス 400">
          <a:extLst>
            <a:ext uri="{FF2B5EF4-FFF2-40B4-BE49-F238E27FC236}">
              <a16:creationId xmlns:a16="http://schemas.microsoft.com/office/drawing/2014/main" id="{00000000-0008-0000-0600-000091010000}"/>
            </a:ext>
          </a:extLst>
        </xdr:cNvPr>
        <xdr:cNvSpPr txBox="1"/>
      </xdr:nvSpPr>
      <xdr:spPr>
        <a:xfrm>
          <a:off x="8483111" y="124720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71</xdr:row>
      <xdr:rowOff>105684</xdr:rowOff>
    </xdr:from>
    <xdr:to>
      <xdr:col>41</xdr:col>
      <xdr:colOff>50800</xdr:colOff>
      <xdr:row>71</xdr:row>
      <xdr:rowOff>124681</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a:off x="6972300" y="12278634"/>
          <a:ext cx="889000" cy="189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72</xdr:row>
      <xdr:rowOff>17576</xdr:rowOff>
    </xdr:from>
    <xdr:to>
      <xdr:col>41</xdr:col>
      <xdr:colOff>101600</xdr:colOff>
      <xdr:row>72</xdr:row>
      <xdr:rowOff>119176</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7810500" y="123619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72</xdr:row>
      <xdr:rowOff>110303</xdr:rowOff>
    </xdr:from>
    <xdr:ext cx="534377" cy="259045"/>
    <xdr:sp macro="" textlink="">
      <xdr:nvSpPr>
        <xdr:cNvPr id="404" name="テキスト ボックス 403">
          <a:extLst>
            <a:ext uri="{FF2B5EF4-FFF2-40B4-BE49-F238E27FC236}">
              <a16:creationId xmlns:a16="http://schemas.microsoft.com/office/drawing/2014/main" id="{00000000-0008-0000-0600-000094010000}"/>
            </a:ext>
          </a:extLst>
        </xdr:cNvPr>
        <xdr:cNvSpPr txBox="1"/>
      </xdr:nvSpPr>
      <xdr:spPr>
        <a:xfrm>
          <a:off x="7594111" y="124547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72</xdr:row>
      <xdr:rowOff>89174</xdr:rowOff>
    </xdr:from>
    <xdr:to>
      <xdr:col>36</xdr:col>
      <xdr:colOff>165100</xdr:colOff>
      <xdr:row>73</xdr:row>
      <xdr:rowOff>19324</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6921500" y="124335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73</xdr:row>
      <xdr:rowOff>10451</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6705111" y="125263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64,988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600-000097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75</xdr:row>
      <xdr:rowOff>96924</xdr:rowOff>
    </xdr:from>
    <xdr:to>
      <xdr:col>55</xdr:col>
      <xdr:colOff>50800</xdr:colOff>
      <xdr:row>76</xdr:row>
      <xdr:rowOff>27074</xdr:rowOff>
    </xdr:to>
    <xdr:sp macro="" textlink="">
      <xdr:nvSpPr>
        <xdr:cNvPr id="412" name="楕円 411">
          <a:extLst>
            <a:ext uri="{FF2B5EF4-FFF2-40B4-BE49-F238E27FC236}">
              <a16:creationId xmlns:a16="http://schemas.microsoft.com/office/drawing/2014/main" id="{00000000-0008-0000-0600-00009C010000}"/>
            </a:ext>
          </a:extLst>
        </xdr:cNvPr>
        <xdr:cNvSpPr/>
      </xdr:nvSpPr>
      <xdr:spPr>
        <a:xfrm>
          <a:off x="10426700" y="129556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11851</xdr:rowOff>
    </xdr:from>
    <xdr:ext cx="534377" cy="259045"/>
    <xdr:sp macro="" textlink="">
      <xdr:nvSpPr>
        <xdr:cNvPr id="413" name="普通建設事業費 （ うち新規整備　）該当値テキスト">
          <a:extLst>
            <a:ext uri="{FF2B5EF4-FFF2-40B4-BE49-F238E27FC236}">
              <a16:creationId xmlns:a16="http://schemas.microsoft.com/office/drawing/2014/main" id="{00000000-0008-0000-0600-00009D010000}"/>
            </a:ext>
          </a:extLst>
        </xdr:cNvPr>
        <xdr:cNvSpPr txBox="1"/>
      </xdr:nvSpPr>
      <xdr:spPr>
        <a:xfrm>
          <a:off x="10528300" y="12870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76</xdr:row>
      <xdr:rowOff>98684</xdr:rowOff>
    </xdr:from>
    <xdr:to>
      <xdr:col>50</xdr:col>
      <xdr:colOff>165100</xdr:colOff>
      <xdr:row>77</xdr:row>
      <xdr:rowOff>28834</xdr:rowOff>
    </xdr:to>
    <xdr:sp macro="" textlink="">
      <xdr:nvSpPr>
        <xdr:cNvPr id="414" name="楕円 413">
          <a:extLst>
            <a:ext uri="{FF2B5EF4-FFF2-40B4-BE49-F238E27FC236}">
              <a16:creationId xmlns:a16="http://schemas.microsoft.com/office/drawing/2014/main" id="{00000000-0008-0000-0600-00009E010000}"/>
            </a:ext>
          </a:extLst>
        </xdr:cNvPr>
        <xdr:cNvSpPr/>
      </xdr:nvSpPr>
      <xdr:spPr>
        <a:xfrm>
          <a:off x="9588500" y="131288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19961</xdr:rowOff>
    </xdr:from>
    <xdr:ext cx="534377"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9359411" y="132216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34,572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156406</xdr:rowOff>
    </xdr:from>
    <xdr:to>
      <xdr:col>46</xdr:col>
      <xdr:colOff>38100</xdr:colOff>
      <xdr:row>77</xdr:row>
      <xdr:rowOff>86556</xdr:rowOff>
    </xdr:to>
    <xdr:sp macro="" textlink="">
      <xdr:nvSpPr>
        <xdr:cNvPr id="416" name="楕円 415">
          <a:extLst>
            <a:ext uri="{FF2B5EF4-FFF2-40B4-BE49-F238E27FC236}">
              <a16:creationId xmlns:a16="http://schemas.microsoft.com/office/drawing/2014/main" id="{00000000-0008-0000-0600-0000A0010000}"/>
            </a:ext>
          </a:extLst>
        </xdr:cNvPr>
        <xdr:cNvSpPr/>
      </xdr:nvSpPr>
      <xdr:spPr>
        <a:xfrm>
          <a:off x="8699500" y="131866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77683</xdr:rowOff>
    </xdr:from>
    <xdr:ext cx="534377"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483111" y="132793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71</xdr:row>
      <xdr:rowOff>73881</xdr:rowOff>
    </xdr:from>
    <xdr:to>
      <xdr:col>41</xdr:col>
      <xdr:colOff>101600</xdr:colOff>
      <xdr:row>72</xdr:row>
      <xdr:rowOff>4031</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7810500" y="122468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70</xdr:row>
      <xdr:rowOff>20558</xdr:rowOff>
    </xdr:from>
    <xdr:ext cx="534377"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7594111" y="120220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73,157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71</xdr:row>
      <xdr:rowOff>54884</xdr:rowOff>
    </xdr:from>
    <xdr:to>
      <xdr:col>36</xdr:col>
      <xdr:colOff>165100</xdr:colOff>
      <xdr:row>71</xdr:row>
      <xdr:rowOff>156484</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6921500" y="122278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70</xdr:row>
      <xdr:rowOff>1561</xdr:rowOff>
    </xdr:from>
    <xdr:ext cx="534377"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6705111" y="12003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73,988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2" name="正方形/長方形 421">
          <a:extLst>
            <a:ext uri="{FF2B5EF4-FFF2-40B4-BE49-F238E27FC236}">
              <a16:creationId xmlns:a16="http://schemas.microsoft.com/office/drawing/2014/main" id="{00000000-0008-0000-0600-0000A6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3" name="正方形/長方形 422">
          <a:extLst>
            <a:ext uri="{FF2B5EF4-FFF2-40B4-BE49-F238E27FC236}">
              <a16:creationId xmlns:a16="http://schemas.microsoft.com/office/drawing/2014/main" id="{00000000-0008-0000-0600-0000A7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4" name="正方形/長方形 423">
          <a:extLst>
            <a:ext uri="{FF2B5EF4-FFF2-40B4-BE49-F238E27FC236}">
              <a16:creationId xmlns:a16="http://schemas.microsoft.com/office/drawing/2014/main" id="{00000000-0008-0000-0600-0000A8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5" name="正方形/長方形 424">
          <a:extLst>
            <a:ext uri="{FF2B5EF4-FFF2-40B4-BE49-F238E27FC236}">
              <a16:creationId xmlns:a16="http://schemas.microsoft.com/office/drawing/2014/main" id="{00000000-0008-0000-0600-0000A9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6" name="正方形/長方形 425">
          <a:extLst>
            <a:ext uri="{FF2B5EF4-FFF2-40B4-BE49-F238E27FC236}">
              <a16:creationId xmlns:a16="http://schemas.microsoft.com/office/drawing/2014/main" id="{00000000-0008-0000-0600-0000AA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8" name="テキスト ボックス 427">
          <a:extLst>
            <a:ext uri="{FF2B5EF4-FFF2-40B4-BE49-F238E27FC236}">
              <a16:creationId xmlns:a16="http://schemas.microsoft.com/office/drawing/2014/main" id="{00000000-0008-0000-0600-0000AC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9" name="直線コネクタ 428">
          <a:extLst>
            <a:ext uri="{FF2B5EF4-FFF2-40B4-BE49-F238E27FC236}">
              <a16:creationId xmlns:a16="http://schemas.microsoft.com/office/drawing/2014/main" id="{00000000-0008-0000-0600-0000AD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99</xdr:row>
      <xdr:rowOff>44450</xdr:rowOff>
    </xdr:from>
    <xdr:to>
      <xdr:col>59</xdr:col>
      <xdr:colOff>50800</xdr:colOff>
      <xdr:row>99</xdr:row>
      <xdr:rowOff>44450</xdr:rowOff>
    </xdr:to>
    <xdr:cxnSp macro="">
      <xdr:nvCxnSpPr>
        <xdr:cNvPr id="430" name="直線コネクタ 429">
          <a:extLst>
            <a:ext uri="{FF2B5EF4-FFF2-40B4-BE49-F238E27FC236}">
              <a16:creationId xmlns:a16="http://schemas.microsoft.com/office/drawing/2014/main" id="{00000000-0008-0000-0600-0000AE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98</xdr:row>
      <xdr:rowOff>73677</xdr:rowOff>
    </xdr:from>
    <xdr:ext cx="248786" cy="259045"/>
    <xdr:sp macro="" textlink="">
      <xdr:nvSpPr>
        <xdr:cNvPr id="431" name="テキスト ボックス 430">
          <a:extLst>
            <a:ext uri="{FF2B5EF4-FFF2-40B4-BE49-F238E27FC236}">
              <a16:creationId xmlns:a16="http://schemas.microsoft.com/office/drawing/2014/main" id="{00000000-0008-0000-0600-0000AF010000}"/>
            </a:ext>
          </a:extLst>
        </xdr:cNvPr>
        <xdr:cNvSpPr txBox="1"/>
      </xdr:nvSpPr>
      <xdr:spPr>
        <a:xfrm>
          <a:off x="6355214" y="1687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2" name="直線コネクタ 431">
          <a:extLst>
            <a:ext uri="{FF2B5EF4-FFF2-40B4-BE49-F238E27FC236}">
              <a16:creationId xmlns:a16="http://schemas.microsoft.com/office/drawing/2014/main" id="{00000000-0008-0000-0600-0000B0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33" name="テキスト ボックス 432">
          <a:extLst>
            <a:ext uri="{FF2B5EF4-FFF2-40B4-BE49-F238E27FC236}">
              <a16:creationId xmlns:a16="http://schemas.microsoft.com/office/drawing/2014/main" id="{00000000-0008-0000-0600-0000B1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34" name="直線コネクタ 433">
          <a:extLst>
            <a:ext uri="{FF2B5EF4-FFF2-40B4-BE49-F238E27FC236}">
              <a16:creationId xmlns:a16="http://schemas.microsoft.com/office/drawing/2014/main" id="{00000000-0008-0000-0600-0000B2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35" name="テキスト ボックス 434">
          <a:extLst>
            <a:ext uri="{FF2B5EF4-FFF2-40B4-BE49-F238E27FC236}">
              <a16:creationId xmlns:a16="http://schemas.microsoft.com/office/drawing/2014/main" id="{00000000-0008-0000-0600-0000B3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36" name="直線コネクタ 435">
          <a:extLst>
            <a:ext uri="{FF2B5EF4-FFF2-40B4-BE49-F238E27FC236}">
              <a16:creationId xmlns:a16="http://schemas.microsoft.com/office/drawing/2014/main" id="{00000000-0008-0000-0600-0000B4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37" name="テキスト ボックス 436">
          <a:extLst>
            <a:ext uri="{FF2B5EF4-FFF2-40B4-BE49-F238E27FC236}">
              <a16:creationId xmlns:a16="http://schemas.microsoft.com/office/drawing/2014/main" id="{00000000-0008-0000-0600-0000B5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38" name="直線コネクタ 437">
          <a:extLst>
            <a:ext uri="{FF2B5EF4-FFF2-40B4-BE49-F238E27FC236}">
              <a16:creationId xmlns:a16="http://schemas.microsoft.com/office/drawing/2014/main" id="{00000000-0008-0000-0600-0000B6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92727</xdr:rowOff>
    </xdr:from>
    <xdr:ext cx="531299" cy="259045"/>
    <xdr:sp macro="" textlink="">
      <xdr:nvSpPr>
        <xdr:cNvPr id="439" name="テキスト ボックス 438">
          <a:extLst>
            <a:ext uri="{FF2B5EF4-FFF2-40B4-BE49-F238E27FC236}">
              <a16:creationId xmlns:a16="http://schemas.microsoft.com/office/drawing/2014/main" id="{00000000-0008-0000-0600-0000B7010000}"/>
            </a:ext>
          </a:extLst>
        </xdr:cNvPr>
        <xdr:cNvSpPr txBox="1"/>
      </xdr:nvSpPr>
      <xdr:spPr>
        <a:xfrm>
          <a:off x="6072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0" name="直線コネクタ 439">
          <a:extLst>
            <a:ext uri="{FF2B5EF4-FFF2-40B4-BE49-F238E27FC236}">
              <a16:creationId xmlns:a16="http://schemas.microsoft.com/office/drawing/2014/main" id="{00000000-0008-0000-0600-0000B8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1" name="テキスト ボックス 440">
          <a:extLst>
            <a:ext uri="{FF2B5EF4-FFF2-40B4-BE49-F238E27FC236}">
              <a16:creationId xmlns:a16="http://schemas.microsoft.com/office/drawing/2014/main" id="{00000000-0008-0000-0600-0000B9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2" name="普通建設事業費 （ うち更新整備　）グラフ枠">
          <a:extLst>
            <a:ext uri="{FF2B5EF4-FFF2-40B4-BE49-F238E27FC236}">
              <a16:creationId xmlns:a16="http://schemas.microsoft.com/office/drawing/2014/main" id="{00000000-0008-0000-0600-0000BA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91</xdr:row>
      <xdr:rowOff>39536</xdr:rowOff>
    </xdr:from>
    <xdr:to>
      <xdr:col>54</xdr:col>
      <xdr:colOff>189865</xdr:colOff>
      <xdr:row>94</xdr:row>
      <xdr:rowOff>40202</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flipV="1">
          <a:off x="10475595" y="15641486"/>
          <a:ext cx="1270" cy="5150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44029</xdr:rowOff>
    </xdr:from>
    <xdr:ext cx="534377" cy="259045"/>
    <xdr:sp macro="" textlink="">
      <xdr:nvSpPr>
        <xdr:cNvPr id="444" name="普通建設事業費 （ うち更新整備　）最小値テキスト">
          <a:extLst>
            <a:ext uri="{FF2B5EF4-FFF2-40B4-BE49-F238E27FC236}">
              <a16:creationId xmlns:a16="http://schemas.microsoft.com/office/drawing/2014/main" id="{00000000-0008-0000-0600-0000BC010000}"/>
            </a:ext>
          </a:extLst>
        </xdr:cNvPr>
        <xdr:cNvSpPr txBox="1"/>
      </xdr:nvSpPr>
      <xdr:spPr>
        <a:xfrm>
          <a:off x="10528300" y="16160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45,223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94</xdr:row>
      <xdr:rowOff>40202</xdr:rowOff>
    </xdr:from>
    <xdr:to>
      <xdr:col>55</xdr:col>
      <xdr:colOff>88900</xdr:colOff>
      <xdr:row>94</xdr:row>
      <xdr:rowOff>40202</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10388600" y="161565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157663</xdr:rowOff>
    </xdr:from>
    <xdr:ext cx="534377" cy="259045"/>
    <xdr:sp macro="" textlink="">
      <xdr:nvSpPr>
        <xdr:cNvPr id="446" name="普通建設事業費 （ うち更新整備　）最大値テキスト">
          <a:extLst>
            <a:ext uri="{FF2B5EF4-FFF2-40B4-BE49-F238E27FC236}">
              <a16:creationId xmlns:a16="http://schemas.microsoft.com/office/drawing/2014/main" id="{00000000-0008-0000-0600-0000BE010000}"/>
            </a:ext>
          </a:extLst>
        </xdr:cNvPr>
        <xdr:cNvSpPr txBox="1"/>
      </xdr:nvSpPr>
      <xdr:spPr>
        <a:xfrm>
          <a:off x="10528300" y="154167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72,258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91</xdr:row>
      <xdr:rowOff>39536</xdr:rowOff>
    </xdr:from>
    <xdr:to>
      <xdr:col>55</xdr:col>
      <xdr:colOff>88900</xdr:colOff>
      <xdr:row>91</xdr:row>
      <xdr:rowOff>39536</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10388600" y="156414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91</xdr:row>
      <xdr:rowOff>39536</xdr:rowOff>
    </xdr:from>
    <xdr:to>
      <xdr:col>55</xdr:col>
      <xdr:colOff>0</xdr:colOff>
      <xdr:row>92</xdr:row>
      <xdr:rowOff>125107</xdr:rowOff>
    </xdr:to>
    <xdr:cxnSp macro="">
      <xdr:nvCxnSpPr>
        <xdr:cNvPr id="448" name="直線コネクタ 447">
          <a:extLst>
            <a:ext uri="{FF2B5EF4-FFF2-40B4-BE49-F238E27FC236}">
              <a16:creationId xmlns:a16="http://schemas.microsoft.com/office/drawing/2014/main" id="{00000000-0008-0000-0600-0000C0010000}"/>
            </a:ext>
          </a:extLst>
        </xdr:cNvPr>
        <xdr:cNvCxnSpPr/>
      </xdr:nvCxnSpPr>
      <xdr:spPr>
        <a:xfrm flipV="1">
          <a:off x="9639300" y="15641486"/>
          <a:ext cx="838200" cy="2570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92</xdr:row>
      <xdr:rowOff>155033</xdr:rowOff>
    </xdr:from>
    <xdr:ext cx="534377" cy="259045"/>
    <xdr:sp macro="" textlink="">
      <xdr:nvSpPr>
        <xdr:cNvPr id="449" name="普通建設事業費 （ うち更新整備　）平均値テキスト">
          <a:extLst>
            <a:ext uri="{FF2B5EF4-FFF2-40B4-BE49-F238E27FC236}">
              <a16:creationId xmlns:a16="http://schemas.microsoft.com/office/drawing/2014/main" id="{00000000-0008-0000-0600-0000C1010000}"/>
            </a:ext>
          </a:extLst>
        </xdr:cNvPr>
        <xdr:cNvSpPr txBox="1"/>
      </xdr:nvSpPr>
      <xdr:spPr>
        <a:xfrm>
          <a:off x="10528300" y="159284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53,396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5156</xdr:rowOff>
    </xdr:from>
    <xdr:to>
      <xdr:col>55</xdr:col>
      <xdr:colOff>50800</xdr:colOff>
      <xdr:row>93</xdr:row>
      <xdr:rowOff>106756</xdr:rowOff>
    </xdr:to>
    <xdr:sp macro="" textlink="">
      <xdr:nvSpPr>
        <xdr:cNvPr id="450" name="フローチャート: 判断 449">
          <a:extLst>
            <a:ext uri="{FF2B5EF4-FFF2-40B4-BE49-F238E27FC236}">
              <a16:creationId xmlns:a16="http://schemas.microsoft.com/office/drawing/2014/main" id="{00000000-0008-0000-0600-0000C2010000}"/>
            </a:ext>
          </a:extLst>
        </xdr:cNvPr>
        <xdr:cNvSpPr/>
      </xdr:nvSpPr>
      <xdr:spPr>
        <a:xfrm>
          <a:off x="10426700" y="159500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92</xdr:row>
      <xdr:rowOff>125107</xdr:rowOff>
    </xdr:from>
    <xdr:to>
      <xdr:col>50</xdr:col>
      <xdr:colOff>114300</xdr:colOff>
      <xdr:row>93</xdr:row>
      <xdr:rowOff>32792</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flipV="1">
          <a:off x="8750300" y="15898507"/>
          <a:ext cx="889000" cy="791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93</xdr:row>
      <xdr:rowOff>43180</xdr:rowOff>
    </xdr:from>
    <xdr:to>
      <xdr:col>50</xdr:col>
      <xdr:colOff>165100</xdr:colOff>
      <xdr:row>93</xdr:row>
      <xdr:rowOff>144780</xdr:rowOff>
    </xdr:to>
    <xdr:sp macro="" textlink="">
      <xdr:nvSpPr>
        <xdr:cNvPr id="452" name="フローチャート: 判断 451">
          <a:extLst>
            <a:ext uri="{FF2B5EF4-FFF2-40B4-BE49-F238E27FC236}">
              <a16:creationId xmlns:a16="http://schemas.microsoft.com/office/drawing/2014/main" id="{00000000-0008-0000-0600-0000C4010000}"/>
            </a:ext>
          </a:extLst>
        </xdr:cNvPr>
        <xdr:cNvSpPr/>
      </xdr:nvSpPr>
      <xdr:spPr>
        <a:xfrm>
          <a:off x="9588500" y="15988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93</xdr:row>
      <xdr:rowOff>135907</xdr:rowOff>
    </xdr:from>
    <xdr:ext cx="534377" cy="259045"/>
    <xdr:sp macro="" textlink="">
      <xdr:nvSpPr>
        <xdr:cNvPr id="453" name="テキスト ボックス 452">
          <a:extLst>
            <a:ext uri="{FF2B5EF4-FFF2-40B4-BE49-F238E27FC236}">
              <a16:creationId xmlns:a16="http://schemas.microsoft.com/office/drawing/2014/main" id="{00000000-0008-0000-0600-0000C5010000}"/>
            </a:ext>
          </a:extLst>
        </xdr:cNvPr>
        <xdr:cNvSpPr txBox="1"/>
      </xdr:nvSpPr>
      <xdr:spPr>
        <a:xfrm>
          <a:off x="9359411" y="160807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93</xdr:row>
      <xdr:rowOff>32792</xdr:rowOff>
    </xdr:from>
    <xdr:to>
      <xdr:col>45</xdr:col>
      <xdr:colOff>177800</xdr:colOff>
      <xdr:row>97</xdr:row>
      <xdr:rowOff>79617</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7861300" y="15977642"/>
          <a:ext cx="889000" cy="732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94</xdr:row>
      <xdr:rowOff>53087</xdr:rowOff>
    </xdr:from>
    <xdr:to>
      <xdr:col>46</xdr:col>
      <xdr:colOff>38100</xdr:colOff>
      <xdr:row>94</xdr:row>
      <xdr:rowOff>154687</xdr:rowOff>
    </xdr:to>
    <xdr:sp macro="" textlink="">
      <xdr:nvSpPr>
        <xdr:cNvPr id="455" name="フローチャート: 判断 454">
          <a:extLst>
            <a:ext uri="{FF2B5EF4-FFF2-40B4-BE49-F238E27FC236}">
              <a16:creationId xmlns:a16="http://schemas.microsoft.com/office/drawing/2014/main" id="{00000000-0008-0000-0600-0000C7010000}"/>
            </a:ext>
          </a:extLst>
        </xdr:cNvPr>
        <xdr:cNvSpPr/>
      </xdr:nvSpPr>
      <xdr:spPr>
        <a:xfrm>
          <a:off x="8699500" y="161693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145814</xdr:rowOff>
    </xdr:from>
    <xdr:ext cx="534377" cy="259045"/>
    <xdr:sp macro="" textlink="">
      <xdr:nvSpPr>
        <xdr:cNvPr id="456" name="テキスト ボックス 455">
          <a:extLst>
            <a:ext uri="{FF2B5EF4-FFF2-40B4-BE49-F238E27FC236}">
              <a16:creationId xmlns:a16="http://schemas.microsoft.com/office/drawing/2014/main" id="{00000000-0008-0000-0600-0000C8010000}"/>
            </a:ext>
          </a:extLst>
        </xdr:cNvPr>
        <xdr:cNvSpPr txBox="1"/>
      </xdr:nvSpPr>
      <xdr:spPr>
        <a:xfrm>
          <a:off x="8483111" y="162621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41,880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79617</xdr:rowOff>
    </xdr:from>
    <xdr:to>
      <xdr:col>41</xdr:col>
      <xdr:colOff>50800</xdr:colOff>
      <xdr:row>97</xdr:row>
      <xdr:rowOff>147910</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6972300" y="16710267"/>
          <a:ext cx="889000" cy="68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89852</xdr:rowOff>
    </xdr:from>
    <xdr:to>
      <xdr:col>41</xdr:col>
      <xdr:colOff>101600</xdr:colOff>
      <xdr:row>96</xdr:row>
      <xdr:rowOff>20002</xdr:rowOff>
    </xdr:to>
    <xdr:sp macro="" textlink="">
      <xdr:nvSpPr>
        <xdr:cNvPr id="458" name="フローチャート: 判断 457">
          <a:extLst>
            <a:ext uri="{FF2B5EF4-FFF2-40B4-BE49-F238E27FC236}">
              <a16:creationId xmlns:a16="http://schemas.microsoft.com/office/drawing/2014/main" id="{00000000-0008-0000-0600-0000CA010000}"/>
            </a:ext>
          </a:extLst>
        </xdr:cNvPr>
        <xdr:cNvSpPr/>
      </xdr:nvSpPr>
      <xdr:spPr>
        <a:xfrm>
          <a:off x="7810500" y="163776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94</xdr:row>
      <xdr:rowOff>36529</xdr:rowOff>
    </xdr:from>
    <xdr:ext cx="534377" cy="259045"/>
    <xdr:sp macro="" textlink="">
      <xdr:nvSpPr>
        <xdr:cNvPr id="459" name="テキスト ボックス 458">
          <a:extLst>
            <a:ext uri="{FF2B5EF4-FFF2-40B4-BE49-F238E27FC236}">
              <a16:creationId xmlns:a16="http://schemas.microsoft.com/office/drawing/2014/main" id="{00000000-0008-0000-0600-0000CB010000}"/>
            </a:ext>
          </a:extLst>
        </xdr:cNvPr>
        <xdr:cNvSpPr txBox="1"/>
      </xdr:nvSpPr>
      <xdr:spPr>
        <a:xfrm>
          <a:off x="7594111" y="16152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30,950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44208</xdr:rowOff>
    </xdr:from>
    <xdr:to>
      <xdr:col>36</xdr:col>
      <xdr:colOff>165100</xdr:colOff>
      <xdr:row>95</xdr:row>
      <xdr:rowOff>145808</xdr:rowOff>
    </xdr:to>
    <xdr:sp macro="" textlink="">
      <xdr:nvSpPr>
        <xdr:cNvPr id="460" name="フローチャート: 判断 459">
          <a:extLst>
            <a:ext uri="{FF2B5EF4-FFF2-40B4-BE49-F238E27FC236}">
              <a16:creationId xmlns:a16="http://schemas.microsoft.com/office/drawing/2014/main" id="{00000000-0008-0000-0600-0000CC010000}"/>
            </a:ext>
          </a:extLst>
        </xdr:cNvPr>
        <xdr:cNvSpPr/>
      </xdr:nvSpPr>
      <xdr:spPr>
        <a:xfrm>
          <a:off x="6921500" y="16331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93</xdr:row>
      <xdr:rowOff>162335</xdr:rowOff>
    </xdr:from>
    <xdr:ext cx="534377" cy="259045"/>
    <xdr:sp macro="" textlink="">
      <xdr:nvSpPr>
        <xdr:cNvPr id="461" name="テキスト ボックス 460">
          <a:extLst>
            <a:ext uri="{FF2B5EF4-FFF2-40B4-BE49-F238E27FC236}">
              <a16:creationId xmlns:a16="http://schemas.microsoft.com/office/drawing/2014/main" id="{00000000-0008-0000-0600-0000CD010000}"/>
            </a:ext>
          </a:extLst>
        </xdr:cNvPr>
        <xdr:cNvSpPr txBox="1"/>
      </xdr:nvSpPr>
      <xdr:spPr>
        <a:xfrm>
          <a:off x="6705111" y="161071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33,346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90</xdr:row>
      <xdr:rowOff>160186</xdr:rowOff>
    </xdr:from>
    <xdr:to>
      <xdr:col>55</xdr:col>
      <xdr:colOff>50800</xdr:colOff>
      <xdr:row>91</xdr:row>
      <xdr:rowOff>90336</xdr:rowOff>
    </xdr:to>
    <xdr:sp macro="" textlink="">
      <xdr:nvSpPr>
        <xdr:cNvPr id="467" name="楕円 466">
          <a:extLst>
            <a:ext uri="{FF2B5EF4-FFF2-40B4-BE49-F238E27FC236}">
              <a16:creationId xmlns:a16="http://schemas.microsoft.com/office/drawing/2014/main" id="{00000000-0008-0000-0600-0000D3010000}"/>
            </a:ext>
          </a:extLst>
        </xdr:cNvPr>
        <xdr:cNvSpPr/>
      </xdr:nvSpPr>
      <xdr:spPr>
        <a:xfrm>
          <a:off x="10426700" y="155906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90</xdr:row>
      <xdr:rowOff>113213</xdr:rowOff>
    </xdr:from>
    <xdr:ext cx="534377" cy="259045"/>
    <xdr:sp macro="" textlink="">
      <xdr:nvSpPr>
        <xdr:cNvPr id="468" name="普通建設事業費 （ うち更新整備　）該当値テキスト">
          <a:extLst>
            <a:ext uri="{FF2B5EF4-FFF2-40B4-BE49-F238E27FC236}">
              <a16:creationId xmlns:a16="http://schemas.microsoft.com/office/drawing/2014/main" id="{00000000-0008-0000-0600-0000D4010000}"/>
            </a:ext>
          </a:extLst>
        </xdr:cNvPr>
        <xdr:cNvSpPr txBox="1"/>
      </xdr:nvSpPr>
      <xdr:spPr>
        <a:xfrm>
          <a:off x="10528300" y="155437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72,258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92</xdr:row>
      <xdr:rowOff>74307</xdr:rowOff>
    </xdr:from>
    <xdr:to>
      <xdr:col>50</xdr:col>
      <xdr:colOff>165100</xdr:colOff>
      <xdr:row>93</xdr:row>
      <xdr:rowOff>4457</xdr:rowOff>
    </xdr:to>
    <xdr:sp macro="" textlink="">
      <xdr:nvSpPr>
        <xdr:cNvPr id="469" name="楕円 468">
          <a:extLst>
            <a:ext uri="{FF2B5EF4-FFF2-40B4-BE49-F238E27FC236}">
              <a16:creationId xmlns:a16="http://schemas.microsoft.com/office/drawing/2014/main" id="{00000000-0008-0000-0600-0000D5010000}"/>
            </a:ext>
          </a:extLst>
        </xdr:cNvPr>
        <xdr:cNvSpPr/>
      </xdr:nvSpPr>
      <xdr:spPr>
        <a:xfrm>
          <a:off x="9588500" y="158477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91</xdr:row>
      <xdr:rowOff>20984</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9359411" y="156229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58,766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92</xdr:row>
      <xdr:rowOff>153442</xdr:rowOff>
    </xdr:from>
    <xdr:to>
      <xdr:col>46</xdr:col>
      <xdr:colOff>38100</xdr:colOff>
      <xdr:row>93</xdr:row>
      <xdr:rowOff>83592</xdr:rowOff>
    </xdr:to>
    <xdr:sp macro="" textlink="">
      <xdr:nvSpPr>
        <xdr:cNvPr id="471" name="楕円 470">
          <a:extLst>
            <a:ext uri="{FF2B5EF4-FFF2-40B4-BE49-F238E27FC236}">
              <a16:creationId xmlns:a16="http://schemas.microsoft.com/office/drawing/2014/main" id="{00000000-0008-0000-0600-0000D7010000}"/>
            </a:ext>
          </a:extLst>
        </xdr:cNvPr>
        <xdr:cNvSpPr/>
      </xdr:nvSpPr>
      <xdr:spPr>
        <a:xfrm>
          <a:off x="8699500" y="159268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91</xdr:row>
      <xdr:rowOff>100119</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8483111" y="157020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28817</xdr:rowOff>
    </xdr:from>
    <xdr:to>
      <xdr:col>41</xdr:col>
      <xdr:colOff>101600</xdr:colOff>
      <xdr:row>97</xdr:row>
      <xdr:rowOff>130417</xdr:rowOff>
    </xdr:to>
    <xdr:sp macro="" textlink="">
      <xdr:nvSpPr>
        <xdr:cNvPr id="473" name="楕円 472">
          <a:extLst>
            <a:ext uri="{FF2B5EF4-FFF2-40B4-BE49-F238E27FC236}">
              <a16:creationId xmlns:a16="http://schemas.microsoft.com/office/drawing/2014/main" id="{00000000-0008-0000-0600-0000D9010000}"/>
            </a:ext>
          </a:extLst>
        </xdr:cNvPr>
        <xdr:cNvSpPr/>
      </xdr:nvSpPr>
      <xdr:spPr>
        <a:xfrm>
          <a:off x="7810500" y="16659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121544</xdr:rowOff>
    </xdr:from>
    <xdr:ext cx="534377"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7594111" y="167521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97110</xdr:rowOff>
    </xdr:from>
    <xdr:to>
      <xdr:col>36</xdr:col>
      <xdr:colOff>165100</xdr:colOff>
      <xdr:row>98</xdr:row>
      <xdr:rowOff>27260</xdr:rowOff>
    </xdr:to>
    <xdr:sp macro="" textlink="">
      <xdr:nvSpPr>
        <xdr:cNvPr id="475" name="楕円 474">
          <a:extLst>
            <a:ext uri="{FF2B5EF4-FFF2-40B4-BE49-F238E27FC236}">
              <a16:creationId xmlns:a16="http://schemas.microsoft.com/office/drawing/2014/main" id="{00000000-0008-0000-0600-0000DB010000}"/>
            </a:ext>
          </a:extLst>
        </xdr:cNvPr>
        <xdr:cNvSpPr/>
      </xdr:nvSpPr>
      <xdr:spPr>
        <a:xfrm>
          <a:off x="6921500" y="16727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18387</xdr:rowOff>
    </xdr:from>
    <xdr:ext cx="534377"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6705111" y="16820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7" name="正方形/長方形 476">
          <a:extLst>
            <a:ext uri="{FF2B5EF4-FFF2-40B4-BE49-F238E27FC236}">
              <a16:creationId xmlns:a16="http://schemas.microsoft.com/office/drawing/2014/main" id="{00000000-0008-0000-0600-0000DD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8" name="正方形/長方形 477">
          <a:extLst>
            <a:ext uri="{FF2B5EF4-FFF2-40B4-BE49-F238E27FC236}">
              <a16:creationId xmlns:a16="http://schemas.microsoft.com/office/drawing/2014/main" id="{00000000-0008-0000-0600-0000DE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9" name="正方形/長方形 478">
          <a:extLst>
            <a:ext uri="{FF2B5EF4-FFF2-40B4-BE49-F238E27FC236}">
              <a16:creationId xmlns:a16="http://schemas.microsoft.com/office/drawing/2014/main" id="{00000000-0008-0000-0600-0000DF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0" name="正方形/長方形 479">
          <a:extLst>
            <a:ext uri="{FF2B5EF4-FFF2-40B4-BE49-F238E27FC236}">
              <a16:creationId xmlns:a16="http://schemas.microsoft.com/office/drawing/2014/main" id="{00000000-0008-0000-0600-0000E0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1" name="正方形/長方形 480">
          <a:extLst>
            <a:ext uri="{FF2B5EF4-FFF2-40B4-BE49-F238E27FC236}">
              <a16:creationId xmlns:a16="http://schemas.microsoft.com/office/drawing/2014/main" id="{00000000-0008-0000-0600-0000E1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2" name="正方形/長方形 481">
          <a:extLst>
            <a:ext uri="{FF2B5EF4-FFF2-40B4-BE49-F238E27FC236}">
              <a16:creationId xmlns:a16="http://schemas.microsoft.com/office/drawing/2014/main" id="{00000000-0008-0000-0600-0000E2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4" name="直線コネクタ 483">
          <a:extLst>
            <a:ext uri="{FF2B5EF4-FFF2-40B4-BE49-F238E27FC236}">
              <a16:creationId xmlns:a16="http://schemas.microsoft.com/office/drawing/2014/main" id="{00000000-0008-0000-0600-0000E4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39</xdr:row>
      <xdr:rowOff>44450</xdr:rowOff>
    </xdr:from>
    <xdr:to>
      <xdr:col>89</xdr:col>
      <xdr:colOff>177800</xdr:colOff>
      <xdr:row>39</xdr:row>
      <xdr:rowOff>44450</xdr:rowOff>
    </xdr:to>
    <xdr:cxnSp macro="">
      <xdr:nvCxnSpPr>
        <xdr:cNvPr id="485" name="直線コネクタ 484">
          <a:extLst>
            <a:ext uri="{FF2B5EF4-FFF2-40B4-BE49-F238E27FC236}">
              <a16:creationId xmlns:a16="http://schemas.microsoft.com/office/drawing/2014/main" id="{00000000-0008-0000-0600-0000E5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38</xdr:row>
      <xdr:rowOff>73677</xdr:rowOff>
    </xdr:from>
    <xdr:ext cx="248786" cy="259045"/>
    <xdr:sp macro="" textlink="">
      <xdr:nvSpPr>
        <xdr:cNvPr id="486" name="テキスト ボックス 485">
          <a:extLst>
            <a:ext uri="{FF2B5EF4-FFF2-40B4-BE49-F238E27FC236}">
              <a16:creationId xmlns:a16="http://schemas.microsoft.com/office/drawing/2014/main" id="{00000000-0008-0000-0600-0000E6010000}"/>
            </a:ext>
          </a:extLst>
        </xdr:cNvPr>
        <xdr:cNvSpPr txBox="1"/>
      </xdr:nvSpPr>
      <xdr:spPr>
        <a:xfrm>
          <a:off x="12197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7" name="直線コネクタ 486">
          <a:extLst>
            <a:ext uri="{FF2B5EF4-FFF2-40B4-BE49-F238E27FC236}">
              <a16:creationId xmlns:a16="http://schemas.microsoft.com/office/drawing/2014/main" id="{00000000-0008-0000-0600-0000E7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36</xdr:row>
      <xdr:rowOff>35577</xdr:rowOff>
    </xdr:from>
    <xdr:ext cx="467179" cy="259045"/>
    <xdr:sp macro="" textlink="">
      <xdr:nvSpPr>
        <xdr:cNvPr id="488" name="テキスト ボックス 487">
          <a:extLst>
            <a:ext uri="{FF2B5EF4-FFF2-40B4-BE49-F238E27FC236}">
              <a16:creationId xmlns:a16="http://schemas.microsoft.com/office/drawing/2014/main" id="{00000000-0008-0000-0600-0000E8010000}"/>
            </a:ext>
          </a:extLst>
        </xdr:cNvPr>
        <xdr:cNvSpPr txBox="1"/>
      </xdr:nvSpPr>
      <xdr:spPr>
        <a:xfrm>
          <a:off x="11978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89" name="直線コネクタ 488">
          <a:extLst>
            <a:ext uri="{FF2B5EF4-FFF2-40B4-BE49-F238E27FC236}">
              <a16:creationId xmlns:a16="http://schemas.microsoft.com/office/drawing/2014/main" id="{00000000-0008-0000-0600-0000E9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6" name="テキスト ボックス 495">
          <a:extLst>
            <a:ext uri="{FF2B5EF4-FFF2-40B4-BE49-F238E27FC236}">
              <a16:creationId xmlns:a16="http://schemas.microsoft.com/office/drawing/2014/main" id="{00000000-0008-0000-0600-0000F0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7" name="災害復旧事業費グラフ枠">
          <a:extLst>
            <a:ext uri="{FF2B5EF4-FFF2-40B4-BE49-F238E27FC236}">
              <a16:creationId xmlns:a16="http://schemas.microsoft.com/office/drawing/2014/main" id="{00000000-0008-0000-0600-0000F1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102438</xdr:rowOff>
    </xdr:from>
    <xdr:to>
      <xdr:col>85</xdr:col>
      <xdr:colOff>126364</xdr:colOff>
      <xdr:row>37</xdr:row>
      <xdr:rowOff>131089</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flipV="1">
          <a:off x="16317595" y="5417388"/>
          <a:ext cx="1269" cy="10573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134917</xdr:rowOff>
    </xdr:from>
    <xdr:ext cx="469744" cy="259045"/>
    <xdr:sp macro="" textlink="">
      <xdr:nvSpPr>
        <xdr:cNvPr id="499" name="災害復旧事業費最小値テキスト">
          <a:extLst>
            <a:ext uri="{FF2B5EF4-FFF2-40B4-BE49-F238E27FC236}">
              <a16:creationId xmlns:a16="http://schemas.microsoft.com/office/drawing/2014/main" id="{00000000-0008-0000-0600-0000F3010000}"/>
            </a:ext>
          </a:extLst>
        </xdr:cNvPr>
        <xdr:cNvSpPr txBox="1"/>
      </xdr:nvSpPr>
      <xdr:spPr>
        <a:xfrm>
          <a:off x="16370300" y="6478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37</xdr:row>
      <xdr:rowOff>131089</xdr:rowOff>
    </xdr:from>
    <xdr:to>
      <xdr:col>86</xdr:col>
      <xdr:colOff>25400</xdr:colOff>
      <xdr:row>37</xdr:row>
      <xdr:rowOff>131089</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6230600" y="6474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49115</xdr:rowOff>
    </xdr:from>
    <xdr:ext cx="534377" cy="259045"/>
    <xdr:sp macro="" textlink="">
      <xdr:nvSpPr>
        <xdr:cNvPr id="501" name="災害復旧事業費最大値テキスト">
          <a:extLst>
            <a:ext uri="{FF2B5EF4-FFF2-40B4-BE49-F238E27FC236}">
              <a16:creationId xmlns:a16="http://schemas.microsoft.com/office/drawing/2014/main" id="{00000000-0008-0000-0600-0000F5010000}"/>
            </a:ext>
          </a:extLst>
        </xdr:cNvPr>
        <xdr:cNvSpPr txBox="1"/>
      </xdr:nvSpPr>
      <xdr:spPr>
        <a:xfrm>
          <a:off x="16370300" y="51926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102438</xdr:rowOff>
    </xdr:from>
    <xdr:to>
      <xdr:col>86</xdr:col>
      <xdr:colOff>25400</xdr:colOff>
      <xdr:row>31</xdr:row>
      <xdr:rowOff>102438</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6230600" y="54173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31</xdr:row>
      <xdr:rowOff>6807</xdr:rowOff>
    </xdr:from>
    <xdr:to>
      <xdr:col>85</xdr:col>
      <xdr:colOff>127000</xdr:colOff>
      <xdr:row>37</xdr:row>
      <xdr:rowOff>68072</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a:off x="15481300" y="5321757"/>
          <a:ext cx="838200" cy="1089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43807</xdr:rowOff>
    </xdr:from>
    <xdr:ext cx="469744" cy="259045"/>
    <xdr:sp macro="" textlink="">
      <xdr:nvSpPr>
        <xdr:cNvPr id="504" name="災害復旧事業費平均値テキスト">
          <a:extLst>
            <a:ext uri="{FF2B5EF4-FFF2-40B4-BE49-F238E27FC236}">
              <a16:creationId xmlns:a16="http://schemas.microsoft.com/office/drawing/2014/main" id="{00000000-0008-0000-0600-0000F8010000}"/>
            </a:ext>
          </a:extLst>
        </xdr:cNvPr>
        <xdr:cNvSpPr txBox="1"/>
      </xdr:nvSpPr>
      <xdr:spPr>
        <a:xfrm>
          <a:off x="16370300" y="5873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20930</xdr:rowOff>
    </xdr:from>
    <xdr:to>
      <xdr:col>85</xdr:col>
      <xdr:colOff>177800</xdr:colOff>
      <xdr:row>35</xdr:row>
      <xdr:rowOff>122530</xdr:rowOff>
    </xdr:to>
    <xdr:sp macro="" textlink="">
      <xdr:nvSpPr>
        <xdr:cNvPr id="505" name="フローチャート: 判断 504">
          <a:extLst>
            <a:ext uri="{FF2B5EF4-FFF2-40B4-BE49-F238E27FC236}">
              <a16:creationId xmlns:a16="http://schemas.microsoft.com/office/drawing/2014/main" id="{00000000-0008-0000-0600-0000F9010000}"/>
            </a:ext>
          </a:extLst>
        </xdr:cNvPr>
        <xdr:cNvSpPr/>
      </xdr:nvSpPr>
      <xdr:spPr>
        <a:xfrm>
          <a:off x="16268700" y="6021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31</xdr:row>
      <xdr:rowOff>6807</xdr:rowOff>
    </xdr:from>
    <xdr:to>
      <xdr:col>81</xdr:col>
      <xdr:colOff>50800</xdr:colOff>
      <xdr:row>33</xdr:row>
      <xdr:rowOff>35687</xdr:rowOff>
    </xdr:to>
    <xdr:cxnSp macro="">
      <xdr:nvCxnSpPr>
        <xdr:cNvPr id="506" name="直線コネクタ 505">
          <a:extLst>
            <a:ext uri="{FF2B5EF4-FFF2-40B4-BE49-F238E27FC236}">
              <a16:creationId xmlns:a16="http://schemas.microsoft.com/office/drawing/2014/main" id="{00000000-0008-0000-0600-0000FA010000}"/>
            </a:ext>
          </a:extLst>
        </xdr:cNvPr>
        <xdr:cNvCxnSpPr/>
      </xdr:nvCxnSpPr>
      <xdr:spPr>
        <a:xfrm flipV="1">
          <a:off x="14592300" y="5321757"/>
          <a:ext cx="889000" cy="371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32</xdr:row>
      <xdr:rowOff>55981</xdr:rowOff>
    </xdr:from>
    <xdr:to>
      <xdr:col>81</xdr:col>
      <xdr:colOff>101600</xdr:colOff>
      <xdr:row>32</xdr:row>
      <xdr:rowOff>157581</xdr:rowOff>
    </xdr:to>
    <xdr:sp macro="" textlink="">
      <xdr:nvSpPr>
        <xdr:cNvPr id="507" name="フローチャート: 判断 506">
          <a:extLst>
            <a:ext uri="{FF2B5EF4-FFF2-40B4-BE49-F238E27FC236}">
              <a16:creationId xmlns:a16="http://schemas.microsoft.com/office/drawing/2014/main" id="{00000000-0008-0000-0600-0000FB010000}"/>
            </a:ext>
          </a:extLst>
        </xdr:cNvPr>
        <xdr:cNvSpPr/>
      </xdr:nvSpPr>
      <xdr:spPr>
        <a:xfrm>
          <a:off x="15430500" y="55423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32</xdr:row>
      <xdr:rowOff>148708</xdr:rowOff>
    </xdr:from>
    <xdr:ext cx="534377" cy="259045"/>
    <xdr:sp macro="" textlink="">
      <xdr:nvSpPr>
        <xdr:cNvPr id="508" name="テキスト ボックス 507">
          <a:extLst>
            <a:ext uri="{FF2B5EF4-FFF2-40B4-BE49-F238E27FC236}">
              <a16:creationId xmlns:a16="http://schemas.microsoft.com/office/drawing/2014/main" id="{00000000-0008-0000-0600-0000FC010000}"/>
            </a:ext>
          </a:extLst>
        </xdr:cNvPr>
        <xdr:cNvSpPr txBox="1"/>
      </xdr:nvSpPr>
      <xdr:spPr>
        <a:xfrm>
          <a:off x="15201411" y="56351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33</xdr:row>
      <xdr:rowOff>35687</xdr:rowOff>
    </xdr:from>
    <xdr:to>
      <xdr:col>76</xdr:col>
      <xdr:colOff>114300</xdr:colOff>
      <xdr:row>37</xdr:row>
      <xdr:rowOff>71730</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flipV="1">
          <a:off x="13703300" y="5693537"/>
          <a:ext cx="889000" cy="7218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34</xdr:row>
      <xdr:rowOff>7442</xdr:rowOff>
    </xdr:from>
    <xdr:to>
      <xdr:col>76</xdr:col>
      <xdr:colOff>165100</xdr:colOff>
      <xdr:row>34</xdr:row>
      <xdr:rowOff>109042</xdr:rowOff>
    </xdr:to>
    <xdr:sp macro="" textlink="">
      <xdr:nvSpPr>
        <xdr:cNvPr id="510" name="フローチャート: 判断 509">
          <a:extLst>
            <a:ext uri="{FF2B5EF4-FFF2-40B4-BE49-F238E27FC236}">
              <a16:creationId xmlns:a16="http://schemas.microsoft.com/office/drawing/2014/main" id="{00000000-0008-0000-0600-0000FE010000}"/>
            </a:ext>
          </a:extLst>
        </xdr:cNvPr>
        <xdr:cNvSpPr/>
      </xdr:nvSpPr>
      <xdr:spPr>
        <a:xfrm>
          <a:off x="14541500" y="58367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100169</xdr:rowOff>
    </xdr:from>
    <xdr:ext cx="534377" cy="259045"/>
    <xdr:sp macro="" textlink="">
      <xdr:nvSpPr>
        <xdr:cNvPr id="511" name="テキスト ボックス 510">
          <a:extLst>
            <a:ext uri="{FF2B5EF4-FFF2-40B4-BE49-F238E27FC236}">
              <a16:creationId xmlns:a16="http://schemas.microsoft.com/office/drawing/2014/main" id="{00000000-0008-0000-0600-0000FF010000}"/>
            </a:ext>
          </a:extLst>
        </xdr:cNvPr>
        <xdr:cNvSpPr txBox="1"/>
      </xdr:nvSpPr>
      <xdr:spPr>
        <a:xfrm>
          <a:off x="14325111" y="59294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71730</xdr:rowOff>
    </xdr:from>
    <xdr:to>
      <xdr:col>71</xdr:col>
      <xdr:colOff>177800</xdr:colOff>
      <xdr:row>38</xdr:row>
      <xdr:rowOff>60299</xdr:rowOff>
    </xdr:to>
    <xdr:cxnSp macro="">
      <xdr:nvCxnSpPr>
        <xdr:cNvPr id="512" name="直線コネクタ 511">
          <a:extLst>
            <a:ext uri="{FF2B5EF4-FFF2-40B4-BE49-F238E27FC236}">
              <a16:creationId xmlns:a16="http://schemas.microsoft.com/office/drawing/2014/main" id="{00000000-0008-0000-0600-000000020000}"/>
            </a:ext>
          </a:extLst>
        </xdr:cNvPr>
        <xdr:cNvCxnSpPr/>
      </xdr:nvCxnSpPr>
      <xdr:spPr>
        <a:xfrm flipV="1">
          <a:off x="12814300" y="6415380"/>
          <a:ext cx="889000" cy="1600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16053</xdr:rowOff>
    </xdr:from>
    <xdr:to>
      <xdr:col>72</xdr:col>
      <xdr:colOff>38100</xdr:colOff>
      <xdr:row>37</xdr:row>
      <xdr:rowOff>117653</xdr:rowOff>
    </xdr:to>
    <xdr:sp macro="" textlink="">
      <xdr:nvSpPr>
        <xdr:cNvPr id="513" name="フローチャート: 判断 512">
          <a:extLst>
            <a:ext uri="{FF2B5EF4-FFF2-40B4-BE49-F238E27FC236}">
              <a16:creationId xmlns:a16="http://schemas.microsoft.com/office/drawing/2014/main" id="{00000000-0008-0000-0600-000001020000}"/>
            </a:ext>
          </a:extLst>
        </xdr:cNvPr>
        <xdr:cNvSpPr/>
      </xdr:nvSpPr>
      <xdr:spPr>
        <a:xfrm>
          <a:off x="13652500" y="63597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35</xdr:row>
      <xdr:rowOff>134180</xdr:rowOff>
    </xdr:from>
    <xdr:ext cx="469744" cy="259045"/>
    <xdr:sp macro="" textlink="">
      <xdr:nvSpPr>
        <xdr:cNvPr id="514" name="テキスト ボックス 513">
          <a:extLst>
            <a:ext uri="{FF2B5EF4-FFF2-40B4-BE49-F238E27FC236}">
              <a16:creationId xmlns:a16="http://schemas.microsoft.com/office/drawing/2014/main" id="{00000000-0008-0000-0600-000002020000}"/>
            </a:ext>
          </a:extLst>
        </xdr:cNvPr>
        <xdr:cNvSpPr txBox="1"/>
      </xdr:nvSpPr>
      <xdr:spPr>
        <a:xfrm>
          <a:off x="13468428" y="61349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147422</xdr:rowOff>
    </xdr:from>
    <xdr:to>
      <xdr:col>67</xdr:col>
      <xdr:colOff>101600</xdr:colOff>
      <xdr:row>37</xdr:row>
      <xdr:rowOff>77572</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2763500" y="6319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35</xdr:row>
      <xdr:rowOff>94099</xdr:rowOff>
    </xdr:from>
    <xdr:ext cx="469744" cy="259045"/>
    <xdr:sp macro="" textlink="">
      <xdr:nvSpPr>
        <xdr:cNvPr id="516" name="テキスト ボックス 515">
          <a:extLst>
            <a:ext uri="{FF2B5EF4-FFF2-40B4-BE49-F238E27FC236}">
              <a16:creationId xmlns:a16="http://schemas.microsoft.com/office/drawing/2014/main" id="{00000000-0008-0000-0600-000004020000}"/>
            </a:ext>
          </a:extLst>
        </xdr:cNvPr>
        <xdr:cNvSpPr txBox="1"/>
      </xdr:nvSpPr>
      <xdr:spPr>
        <a:xfrm>
          <a:off x="12579428" y="60948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7" name="テキスト ボックス 516">
          <a:extLst>
            <a:ext uri="{FF2B5EF4-FFF2-40B4-BE49-F238E27FC236}">
              <a16:creationId xmlns:a16="http://schemas.microsoft.com/office/drawing/2014/main" id="{00000000-0008-0000-0600-000005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600-000008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17272</xdr:rowOff>
    </xdr:from>
    <xdr:to>
      <xdr:col>85</xdr:col>
      <xdr:colOff>177800</xdr:colOff>
      <xdr:row>37</xdr:row>
      <xdr:rowOff>118872</xdr:rowOff>
    </xdr:to>
    <xdr:sp macro="" textlink="">
      <xdr:nvSpPr>
        <xdr:cNvPr id="522" name="楕円 521">
          <a:extLst>
            <a:ext uri="{FF2B5EF4-FFF2-40B4-BE49-F238E27FC236}">
              <a16:creationId xmlns:a16="http://schemas.microsoft.com/office/drawing/2014/main" id="{00000000-0008-0000-0600-00000A020000}"/>
            </a:ext>
          </a:extLst>
        </xdr:cNvPr>
        <xdr:cNvSpPr/>
      </xdr:nvSpPr>
      <xdr:spPr>
        <a:xfrm>
          <a:off x="16268700" y="6360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103649</xdr:rowOff>
    </xdr:from>
    <xdr:ext cx="469744" cy="259045"/>
    <xdr:sp macro="" textlink="">
      <xdr:nvSpPr>
        <xdr:cNvPr id="523" name="災害復旧事業費該当値テキスト">
          <a:extLst>
            <a:ext uri="{FF2B5EF4-FFF2-40B4-BE49-F238E27FC236}">
              <a16:creationId xmlns:a16="http://schemas.microsoft.com/office/drawing/2014/main" id="{00000000-0008-0000-0600-00000B020000}"/>
            </a:ext>
          </a:extLst>
        </xdr:cNvPr>
        <xdr:cNvSpPr txBox="1"/>
      </xdr:nvSpPr>
      <xdr:spPr>
        <a:xfrm>
          <a:off x="16370300" y="62758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30</xdr:row>
      <xdr:rowOff>127457</xdr:rowOff>
    </xdr:from>
    <xdr:to>
      <xdr:col>81</xdr:col>
      <xdr:colOff>101600</xdr:colOff>
      <xdr:row>31</xdr:row>
      <xdr:rowOff>57607</xdr:rowOff>
    </xdr:to>
    <xdr:sp macro="" textlink="">
      <xdr:nvSpPr>
        <xdr:cNvPr id="524" name="楕円 523">
          <a:extLst>
            <a:ext uri="{FF2B5EF4-FFF2-40B4-BE49-F238E27FC236}">
              <a16:creationId xmlns:a16="http://schemas.microsoft.com/office/drawing/2014/main" id="{00000000-0008-0000-0600-00000C020000}"/>
            </a:ext>
          </a:extLst>
        </xdr:cNvPr>
        <xdr:cNvSpPr/>
      </xdr:nvSpPr>
      <xdr:spPr>
        <a:xfrm>
          <a:off x="15430500" y="5270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29</xdr:row>
      <xdr:rowOff>74134</xdr:rowOff>
    </xdr:from>
    <xdr:ext cx="534377"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5201411" y="50461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32</xdr:row>
      <xdr:rowOff>156337</xdr:rowOff>
    </xdr:from>
    <xdr:to>
      <xdr:col>76</xdr:col>
      <xdr:colOff>165100</xdr:colOff>
      <xdr:row>33</xdr:row>
      <xdr:rowOff>86487</xdr:rowOff>
    </xdr:to>
    <xdr:sp macro="" textlink="">
      <xdr:nvSpPr>
        <xdr:cNvPr id="526" name="楕円 525">
          <a:extLst>
            <a:ext uri="{FF2B5EF4-FFF2-40B4-BE49-F238E27FC236}">
              <a16:creationId xmlns:a16="http://schemas.microsoft.com/office/drawing/2014/main" id="{00000000-0008-0000-0600-00000E020000}"/>
            </a:ext>
          </a:extLst>
        </xdr:cNvPr>
        <xdr:cNvSpPr/>
      </xdr:nvSpPr>
      <xdr:spPr>
        <a:xfrm>
          <a:off x="14541500" y="56427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31</xdr:row>
      <xdr:rowOff>103014</xdr:rowOff>
    </xdr:from>
    <xdr:ext cx="534377"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4325111" y="54179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20930</xdr:rowOff>
    </xdr:from>
    <xdr:to>
      <xdr:col>72</xdr:col>
      <xdr:colOff>38100</xdr:colOff>
      <xdr:row>37</xdr:row>
      <xdr:rowOff>122530</xdr:rowOff>
    </xdr:to>
    <xdr:sp macro="" textlink="">
      <xdr:nvSpPr>
        <xdr:cNvPr id="528" name="楕円 527">
          <a:extLst>
            <a:ext uri="{FF2B5EF4-FFF2-40B4-BE49-F238E27FC236}">
              <a16:creationId xmlns:a16="http://schemas.microsoft.com/office/drawing/2014/main" id="{00000000-0008-0000-0600-000010020000}"/>
            </a:ext>
          </a:extLst>
        </xdr:cNvPr>
        <xdr:cNvSpPr/>
      </xdr:nvSpPr>
      <xdr:spPr>
        <a:xfrm>
          <a:off x="13652500" y="6364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37</xdr:row>
      <xdr:rowOff>113657</xdr:rowOff>
    </xdr:from>
    <xdr:ext cx="469744" cy="259045"/>
    <xdr:sp macro="" textlink="">
      <xdr:nvSpPr>
        <xdr:cNvPr id="529" name="テキスト ボックス 528">
          <a:extLst>
            <a:ext uri="{FF2B5EF4-FFF2-40B4-BE49-F238E27FC236}">
              <a16:creationId xmlns:a16="http://schemas.microsoft.com/office/drawing/2014/main" id="{00000000-0008-0000-0600-000011020000}"/>
            </a:ext>
          </a:extLst>
        </xdr:cNvPr>
        <xdr:cNvSpPr txBox="1"/>
      </xdr:nvSpPr>
      <xdr:spPr>
        <a:xfrm>
          <a:off x="13468428" y="64573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9499</xdr:rowOff>
    </xdr:from>
    <xdr:to>
      <xdr:col>67</xdr:col>
      <xdr:colOff>101600</xdr:colOff>
      <xdr:row>38</xdr:row>
      <xdr:rowOff>111099</xdr:rowOff>
    </xdr:to>
    <xdr:sp macro="" textlink="">
      <xdr:nvSpPr>
        <xdr:cNvPr id="530" name="楕円 529">
          <a:extLst>
            <a:ext uri="{FF2B5EF4-FFF2-40B4-BE49-F238E27FC236}">
              <a16:creationId xmlns:a16="http://schemas.microsoft.com/office/drawing/2014/main" id="{00000000-0008-0000-0600-000012020000}"/>
            </a:ext>
          </a:extLst>
        </xdr:cNvPr>
        <xdr:cNvSpPr/>
      </xdr:nvSpPr>
      <xdr:spPr>
        <a:xfrm>
          <a:off x="12763500" y="6524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102226</xdr:rowOff>
    </xdr:from>
    <xdr:ext cx="469744" cy="259045"/>
    <xdr:sp macro="" textlink="">
      <xdr:nvSpPr>
        <xdr:cNvPr id="531" name="テキスト ボックス 530">
          <a:extLst>
            <a:ext uri="{FF2B5EF4-FFF2-40B4-BE49-F238E27FC236}">
              <a16:creationId xmlns:a16="http://schemas.microsoft.com/office/drawing/2014/main" id="{00000000-0008-0000-0600-000013020000}"/>
            </a:ext>
          </a:extLst>
        </xdr:cNvPr>
        <xdr:cNvSpPr txBox="1"/>
      </xdr:nvSpPr>
      <xdr:spPr>
        <a:xfrm>
          <a:off x="12579428" y="66173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2" name="正方形/長方形 531">
          <a:extLst>
            <a:ext uri="{FF2B5EF4-FFF2-40B4-BE49-F238E27FC236}">
              <a16:creationId xmlns:a16="http://schemas.microsoft.com/office/drawing/2014/main" id="{00000000-0008-0000-0600-000014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3" name="正方形/長方形 532">
          <a:extLst>
            <a:ext uri="{FF2B5EF4-FFF2-40B4-BE49-F238E27FC236}">
              <a16:creationId xmlns:a16="http://schemas.microsoft.com/office/drawing/2014/main" id="{00000000-0008-0000-0600-000015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4" name="正方形/長方形 533">
          <a:extLst>
            <a:ext uri="{FF2B5EF4-FFF2-40B4-BE49-F238E27FC236}">
              <a16:creationId xmlns:a16="http://schemas.microsoft.com/office/drawing/2014/main" id="{00000000-0008-0000-0600-000016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5" name="正方形/長方形 534">
          <a:extLst>
            <a:ext uri="{FF2B5EF4-FFF2-40B4-BE49-F238E27FC236}">
              <a16:creationId xmlns:a16="http://schemas.microsoft.com/office/drawing/2014/main" id="{00000000-0008-0000-0600-000017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6" name="正方形/長方形 535">
          <a:extLst>
            <a:ext uri="{FF2B5EF4-FFF2-40B4-BE49-F238E27FC236}">
              <a16:creationId xmlns:a16="http://schemas.microsoft.com/office/drawing/2014/main" id="{00000000-0008-0000-0600-000018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39" name="直線コネクタ 538">
          <a:extLst>
            <a:ext uri="{FF2B5EF4-FFF2-40B4-BE49-F238E27FC236}">
              <a16:creationId xmlns:a16="http://schemas.microsoft.com/office/drawing/2014/main" id="{00000000-0008-0000-0600-00001B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0" name="直線コネクタ 539">
          <a:extLst>
            <a:ext uri="{FF2B5EF4-FFF2-40B4-BE49-F238E27FC236}">
              <a16:creationId xmlns:a16="http://schemas.microsoft.com/office/drawing/2014/main" id="{00000000-0008-0000-0600-00001C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1" name="テキスト ボックス 540">
          <a:extLst>
            <a:ext uri="{FF2B5EF4-FFF2-40B4-BE49-F238E27FC236}">
              <a16:creationId xmlns:a16="http://schemas.microsoft.com/office/drawing/2014/main" id="{00000000-0008-0000-0600-00001D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2" name="直線コネクタ 541">
          <a:extLst>
            <a:ext uri="{FF2B5EF4-FFF2-40B4-BE49-F238E27FC236}">
              <a16:creationId xmlns:a16="http://schemas.microsoft.com/office/drawing/2014/main" id="{00000000-0008-0000-0600-00001E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3" name="テキスト ボックス 542">
          <a:extLst>
            <a:ext uri="{FF2B5EF4-FFF2-40B4-BE49-F238E27FC236}">
              <a16:creationId xmlns:a16="http://schemas.microsoft.com/office/drawing/2014/main" id="{00000000-0008-0000-0600-00001F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4" name="失業対策事業費グラフ枠">
          <a:extLst>
            <a:ext uri="{FF2B5EF4-FFF2-40B4-BE49-F238E27FC236}">
              <a16:creationId xmlns:a16="http://schemas.microsoft.com/office/drawing/2014/main" id="{00000000-0008-0000-0600-000020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45" name="直線コネクタ 544">
          <a:extLst>
            <a:ext uri="{FF2B5EF4-FFF2-40B4-BE49-F238E27FC236}">
              <a16:creationId xmlns:a16="http://schemas.microsoft.com/office/drawing/2014/main" id="{00000000-0008-0000-0600-000021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46" name="失業対策事業費最小値テキスト">
          <a:extLst>
            <a:ext uri="{FF2B5EF4-FFF2-40B4-BE49-F238E27FC236}">
              <a16:creationId xmlns:a16="http://schemas.microsoft.com/office/drawing/2014/main" id="{00000000-0008-0000-0600-000022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48" name="失業対策事業費最大値テキスト">
          <a:extLst>
            <a:ext uri="{FF2B5EF4-FFF2-40B4-BE49-F238E27FC236}">
              <a16:creationId xmlns:a16="http://schemas.microsoft.com/office/drawing/2014/main" id="{00000000-0008-0000-0600-000024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1" name="失業対策事業費平均値テキスト">
          <a:extLst>
            <a:ext uri="{FF2B5EF4-FFF2-40B4-BE49-F238E27FC236}">
              <a16:creationId xmlns:a16="http://schemas.microsoft.com/office/drawing/2014/main" id="{00000000-0008-0000-0600-000027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2" name="フローチャート: 判断 551">
          <a:extLst>
            <a:ext uri="{FF2B5EF4-FFF2-40B4-BE49-F238E27FC236}">
              <a16:creationId xmlns:a16="http://schemas.microsoft.com/office/drawing/2014/main" id="{00000000-0008-0000-0600-000028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3" name="直線コネクタ 552">
          <a:extLst>
            <a:ext uri="{FF2B5EF4-FFF2-40B4-BE49-F238E27FC236}">
              <a16:creationId xmlns:a16="http://schemas.microsoft.com/office/drawing/2014/main" id="{00000000-0008-0000-0600-000029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4" name="フローチャート: 判断 553">
          <a:extLst>
            <a:ext uri="{FF2B5EF4-FFF2-40B4-BE49-F238E27FC236}">
              <a16:creationId xmlns:a16="http://schemas.microsoft.com/office/drawing/2014/main" id="{00000000-0008-0000-0600-00002A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55" name="テキスト ボックス 554">
          <a:extLst>
            <a:ext uri="{FF2B5EF4-FFF2-40B4-BE49-F238E27FC236}">
              <a16:creationId xmlns:a16="http://schemas.microsoft.com/office/drawing/2014/main" id="{00000000-0008-0000-0600-00002B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57" name="フローチャート: 判断 556">
          <a:extLst>
            <a:ext uri="{FF2B5EF4-FFF2-40B4-BE49-F238E27FC236}">
              <a16:creationId xmlns:a16="http://schemas.microsoft.com/office/drawing/2014/main" id="{00000000-0008-0000-0600-00002D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58" name="テキスト ボックス 557">
          <a:extLst>
            <a:ext uri="{FF2B5EF4-FFF2-40B4-BE49-F238E27FC236}">
              <a16:creationId xmlns:a16="http://schemas.microsoft.com/office/drawing/2014/main" id="{00000000-0008-0000-0600-00002E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59" name="直線コネクタ 558">
          <a:extLst>
            <a:ext uri="{FF2B5EF4-FFF2-40B4-BE49-F238E27FC236}">
              <a16:creationId xmlns:a16="http://schemas.microsoft.com/office/drawing/2014/main" id="{00000000-0008-0000-0600-00002F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0" name="フローチャート: 判断 559">
          <a:extLst>
            <a:ext uri="{FF2B5EF4-FFF2-40B4-BE49-F238E27FC236}">
              <a16:creationId xmlns:a16="http://schemas.microsoft.com/office/drawing/2014/main" id="{00000000-0008-0000-0600-000030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1" name="テキスト ボックス 560">
          <a:extLst>
            <a:ext uri="{FF2B5EF4-FFF2-40B4-BE49-F238E27FC236}">
              <a16:creationId xmlns:a16="http://schemas.microsoft.com/office/drawing/2014/main" id="{00000000-0008-0000-0600-000031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3" name="テキスト ボックス 562">
          <a:extLst>
            <a:ext uri="{FF2B5EF4-FFF2-40B4-BE49-F238E27FC236}">
              <a16:creationId xmlns:a16="http://schemas.microsoft.com/office/drawing/2014/main" id="{00000000-0008-0000-0600-000033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4" name="テキスト ボックス 563">
          <a:extLst>
            <a:ext uri="{FF2B5EF4-FFF2-40B4-BE49-F238E27FC236}">
              <a16:creationId xmlns:a16="http://schemas.microsoft.com/office/drawing/2014/main" id="{00000000-0008-0000-0600-000034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67" name="テキスト ボックス 566">
          <a:extLst>
            <a:ext uri="{FF2B5EF4-FFF2-40B4-BE49-F238E27FC236}">
              <a16:creationId xmlns:a16="http://schemas.microsoft.com/office/drawing/2014/main" id="{00000000-0008-0000-0600-000037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69" name="楕円 568">
          <a:extLst>
            <a:ext uri="{FF2B5EF4-FFF2-40B4-BE49-F238E27FC236}">
              <a16:creationId xmlns:a16="http://schemas.microsoft.com/office/drawing/2014/main" id="{00000000-0008-0000-0600-000039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0" name="失業対策事業費該当値テキスト">
          <a:extLst>
            <a:ext uri="{FF2B5EF4-FFF2-40B4-BE49-F238E27FC236}">
              <a16:creationId xmlns:a16="http://schemas.microsoft.com/office/drawing/2014/main" id="{00000000-0008-0000-0600-00003A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1" name="楕円 570">
          <a:extLst>
            <a:ext uri="{FF2B5EF4-FFF2-40B4-BE49-F238E27FC236}">
              <a16:creationId xmlns:a16="http://schemas.microsoft.com/office/drawing/2014/main" id="{00000000-0008-0000-0600-00003B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3" name="楕円 572">
          <a:extLst>
            <a:ext uri="{FF2B5EF4-FFF2-40B4-BE49-F238E27FC236}">
              <a16:creationId xmlns:a16="http://schemas.microsoft.com/office/drawing/2014/main" id="{00000000-0008-0000-0600-00003D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75" name="楕円 574">
          <a:extLst>
            <a:ext uri="{FF2B5EF4-FFF2-40B4-BE49-F238E27FC236}">
              <a16:creationId xmlns:a16="http://schemas.microsoft.com/office/drawing/2014/main" id="{00000000-0008-0000-0600-00003F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76" name="テキスト ボックス 575">
          <a:extLst>
            <a:ext uri="{FF2B5EF4-FFF2-40B4-BE49-F238E27FC236}">
              <a16:creationId xmlns:a16="http://schemas.microsoft.com/office/drawing/2014/main" id="{00000000-0008-0000-0600-000040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77" name="楕円 576">
          <a:extLst>
            <a:ext uri="{FF2B5EF4-FFF2-40B4-BE49-F238E27FC236}">
              <a16:creationId xmlns:a16="http://schemas.microsoft.com/office/drawing/2014/main" id="{00000000-0008-0000-0600-000041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78" name="テキスト ボックス 577">
          <a:extLst>
            <a:ext uri="{FF2B5EF4-FFF2-40B4-BE49-F238E27FC236}">
              <a16:creationId xmlns:a16="http://schemas.microsoft.com/office/drawing/2014/main" id="{00000000-0008-0000-0600-000042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79" name="正方形/長方形 578">
          <a:extLst>
            <a:ext uri="{FF2B5EF4-FFF2-40B4-BE49-F238E27FC236}">
              <a16:creationId xmlns:a16="http://schemas.microsoft.com/office/drawing/2014/main" id="{00000000-0008-0000-0600-000043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0" name="正方形/長方形 579">
          <a:extLst>
            <a:ext uri="{FF2B5EF4-FFF2-40B4-BE49-F238E27FC236}">
              <a16:creationId xmlns:a16="http://schemas.microsoft.com/office/drawing/2014/main" id="{00000000-0008-0000-0600-000044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1" name="正方形/長方形 580">
          <a:extLst>
            <a:ext uri="{FF2B5EF4-FFF2-40B4-BE49-F238E27FC236}">
              <a16:creationId xmlns:a16="http://schemas.microsoft.com/office/drawing/2014/main" id="{00000000-0008-0000-0600-000045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2" name="正方形/長方形 581">
          <a:extLst>
            <a:ext uri="{FF2B5EF4-FFF2-40B4-BE49-F238E27FC236}">
              <a16:creationId xmlns:a16="http://schemas.microsoft.com/office/drawing/2014/main" id="{00000000-0008-0000-0600-000046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3" name="正方形/長方形 582">
          <a:extLst>
            <a:ext uri="{FF2B5EF4-FFF2-40B4-BE49-F238E27FC236}">
              <a16:creationId xmlns:a16="http://schemas.microsoft.com/office/drawing/2014/main" id="{00000000-0008-0000-0600-000047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86" name="直線コネクタ 585">
          <a:extLst>
            <a:ext uri="{FF2B5EF4-FFF2-40B4-BE49-F238E27FC236}">
              <a16:creationId xmlns:a16="http://schemas.microsoft.com/office/drawing/2014/main" id="{00000000-0008-0000-0600-00004A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87" name="テキスト ボックス 586">
          <a:extLst>
            <a:ext uri="{FF2B5EF4-FFF2-40B4-BE49-F238E27FC236}">
              <a16:creationId xmlns:a16="http://schemas.microsoft.com/office/drawing/2014/main" id="{00000000-0008-0000-0600-00004B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88" name="直線コネクタ 587">
          <a:extLst>
            <a:ext uri="{FF2B5EF4-FFF2-40B4-BE49-F238E27FC236}">
              <a16:creationId xmlns:a16="http://schemas.microsoft.com/office/drawing/2014/main" id="{00000000-0008-0000-0600-00004C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89" name="テキスト ボックス 588">
          <a:extLst>
            <a:ext uri="{FF2B5EF4-FFF2-40B4-BE49-F238E27FC236}">
              <a16:creationId xmlns:a16="http://schemas.microsoft.com/office/drawing/2014/main" id="{00000000-0008-0000-0600-00004D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0" name="直線コネクタ 589">
          <a:extLst>
            <a:ext uri="{FF2B5EF4-FFF2-40B4-BE49-F238E27FC236}">
              <a16:creationId xmlns:a16="http://schemas.microsoft.com/office/drawing/2014/main" id="{00000000-0008-0000-0600-00004E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75</xdr:row>
      <xdr:rowOff>54627</xdr:rowOff>
    </xdr:from>
    <xdr:ext cx="595419" cy="259045"/>
    <xdr:sp macro="" textlink="">
      <xdr:nvSpPr>
        <xdr:cNvPr id="591" name="テキスト ボックス 590">
          <a:extLst>
            <a:ext uri="{FF2B5EF4-FFF2-40B4-BE49-F238E27FC236}">
              <a16:creationId xmlns:a16="http://schemas.microsoft.com/office/drawing/2014/main" id="{00000000-0008-0000-0600-00004F020000}"/>
            </a:ext>
          </a:extLst>
        </xdr:cNvPr>
        <xdr:cNvSpPr txBox="1"/>
      </xdr:nvSpPr>
      <xdr:spPr>
        <a:xfrm>
          <a:off x="11850581" y="12913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2" name="直線コネクタ 591">
          <a:extLst>
            <a:ext uri="{FF2B5EF4-FFF2-40B4-BE49-F238E27FC236}">
              <a16:creationId xmlns:a16="http://schemas.microsoft.com/office/drawing/2014/main" id="{00000000-0008-0000-0600-000050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72</xdr:row>
      <xdr:rowOff>111777</xdr:rowOff>
    </xdr:from>
    <xdr:ext cx="595419" cy="259045"/>
    <xdr:sp macro="" textlink="">
      <xdr:nvSpPr>
        <xdr:cNvPr id="593" name="テキスト ボックス 592">
          <a:extLst>
            <a:ext uri="{FF2B5EF4-FFF2-40B4-BE49-F238E27FC236}">
              <a16:creationId xmlns:a16="http://schemas.microsoft.com/office/drawing/2014/main" id="{00000000-0008-0000-0600-000051020000}"/>
            </a:ext>
          </a:extLst>
        </xdr:cNvPr>
        <xdr:cNvSpPr txBox="1"/>
      </xdr:nvSpPr>
      <xdr:spPr>
        <a:xfrm>
          <a:off x="11850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594" name="直線コネクタ 593">
          <a:extLst>
            <a:ext uri="{FF2B5EF4-FFF2-40B4-BE49-F238E27FC236}">
              <a16:creationId xmlns:a16="http://schemas.microsoft.com/office/drawing/2014/main" id="{00000000-0008-0000-0600-000052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595" name="テキスト ボックス 594">
          <a:extLst>
            <a:ext uri="{FF2B5EF4-FFF2-40B4-BE49-F238E27FC236}">
              <a16:creationId xmlns:a16="http://schemas.microsoft.com/office/drawing/2014/main" id="{00000000-0008-0000-0600-000053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596" name="直線コネクタ 595">
          <a:extLst>
            <a:ext uri="{FF2B5EF4-FFF2-40B4-BE49-F238E27FC236}">
              <a16:creationId xmlns:a16="http://schemas.microsoft.com/office/drawing/2014/main" id="{00000000-0008-0000-0600-000054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597" name="テキスト ボックス 596">
          <a:extLst>
            <a:ext uri="{FF2B5EF4-FFF2-40B4-BE49-F238E27FC236}">
              <a16:creationId xmlns:a16="http://schemas.microsoft.com/office/drawing/2014/main" id="{00000000-0008-0000-0600-000055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598" name="公債費グラフ枠">
          <a:extLst>
            <a:ext uri="{FF2B5EF4-FFF2-40B4-BE49-F238E27FC236}">
              <a16:creationId xmlns:a16="http://schemas.microsoft.com/office/drawing/2014/main" id="{00000000-0008-0000-0600-000056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156297</xdr:rowOff>
    </xdr:from>
    <xdr:to>
      <xdr:col>85</xdr:col>
      <xdr:colOff>126364</xdr:colOff>
      <xdr:row>77</xdr:row>
      <xdr:rowOff>82869</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flipV="1">
          <a:off x="16317595" y="12500697"/>
          <a:ext cx="1269" cy="7838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86696</xdr:rowOff>
    </xdr:from>
    <xdr:ext cx="534377" cy="259045"/>
    <xdr:sp macro="" textlink="">
      <xdr:nvSpPr>
        <xdr:cNvPr id="600" name="公債費最小値テキスト">
          <a:extLst>
            <a:ext uri="{FF2B5EF4-FFF2-40B4-BE49-F238E27FC236}">
              <a16:creationId xmlns:a16="http://schemas.microsoft.com/office/drawing/2014/main" id="{00000000-0008-0000-0600-000058020000}"/>
            </a:ext>
          </a:extLst>
        </xdr:cNvPr>
        <xdr:cNvSpPr txBox="1"/>
      </xdr:nvSpPr>
      <xdr:spPr>
        <a:xfrm>
          <a:off x="16370300" y="13288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94,993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82869</xdr:rowOff>
    </xdr:from>
    <xdr:to>
      <xdr:col>86</xdr:col>
      <xdr:colOff>25400</xdr:colOff>
      <xdr:row>77</xdr:row>
      <xdr:rowOff>82869</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6230600" y="132845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102974</xdr:rowOff>
    </xdr:from>
    <xdr:ext cx="599010" cy="259045"/>
    <xdr:sp macro="" textlink="">
      <xdr:nvSpPr>
        <xdr:cNvPr id="602" name="公債費最大値テキスト">
          <a:extLst>
            <a:ext uri="{FF2B5EF4-FFF2-40B4-BE49-F238E27FC236}">
              <a16:creationId xmlns:a16="http://schemas.microsoft.com/office/drawing/2014/main" id="{00000000-0008-0000-0600-00005A020000}"/>
            </a:ext>
          </a:extLst>
        </xdr:cNvPr>
        <xdr:cNvSpPr txBox="1"/>
      </xdr:nvSpPr>
      <xdr:spPr>
        <a:xfrm>
          <a:off x="16370300" y="12275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112,137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156297</xdr:rowOff>
    </xdr:from>
    <xdr:to>
      <xdr:col>86</xdr:col>
      <xdr:colOff>25400</xdr:colOff>
      <xdr:row>72</xdr:row>
      <xdr:rowOff>156297</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6230600" y="125006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76</xdr:row>
      <xdr:rowOff>146146</xdr:rowOff>
    </xdr:from>
    <xdr:to>
      <xdr:col>85</xdr:col>
      <xdr:colOff>127000</xdr:colOff>
      <xdr:row>77</xdr:row>
      <xdr:rowOff>82869</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a:off x="15481300" y="13176346"/>
          <a:ext cx="838200" cy="1081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98107</xdr:rowOff>
    </xdr:from>
    <xdr:ext cx="599010" cy="259045"/>
    <xdr:sp macro="" textlink="">
      <xdr:nvSpPr>
        <xdr:cNvPr id="605" name="公債費平均値テキスト">
          <a:extLst>
            <a:ext uri="{FF2B5EF4-FFF2-40B4-BE49-F238E27FC236}">
              <a16:creationId xmlns:a16="http://schemas.microsoft.com/office/drawing/2014/main" id="{00000000-0008-0000-0600-00005D020000}"/>
            </a:ext>
          </a:extLst>
        </xdr:cNvPr>
        <xdr:cNvSpPr txBox="1"/>
      </xdr:nvSpPr>
      <xdr:spPr>
        <a:xfrm>
          <a:off x="16370300" y="1278540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101,549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75230</xdr:rowOff>
    </xdr:from>
    <xdr:to>
      <xdr:col>85</xdr:col>
      <xdr:colOff>177800</xdr:colOff>
      <xdr:row>76</xdr:row>
      <xdr:rowOff>5380</xdr:rowOff>
    </xdr:to>
    <xdr:sp macro="" textlink="">
      <xdr:nvSpPr>
        <xdr:cNvPr id="606" name="フローチャート: 判断 605">
          <a:extLst>
            <a:ext uri="{FF2B5EF4-FFF2-40B4-BE49-F238E27FC236}">
              <a16:creationId xmlns:a16="http://schemas.microsoft.com/office/drawing/2014/main" id="{00000000-0008-0000-0600-00005E020000}"/>
            </a:ext>
          </a:extLst>
        </xdr:cNvPr>
        <xdr:cNvSpPr/>
      </xdr:nvSpPr>
      <xdr:spPr>
        <a:xfrm>
          <a:off x="16268700" y="1293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74</xdr:row>
      <xdr:rowOff>2266</xdr:rowOff>
    </xdr:from>
    <xdr:to>
      <xdr:col>81</xdr:col>
      <xdr:colOff>50800</xdr:colOff>
      <xdr:row>76</xdr:row>
      <xdr:rowOff>146146</xdr:rowOff>
    </xdr:to>
    <xdr:cxnSp macro="">
      <xdr:nvCxnSpPr>
        <xdr:cNvPr id="607" name="直線コネクタ 606">
          <a:extLst>
            <a:ext uri="{FF2B5EF4-FFF2-40B4-BE49-F238E27FC236}">
              <a16:creationId xmlns:a16="http://schemas.microsoft.com/office/drawing/2014/main" id="{00000000-0008-0000-0600-00005F020000}"/>
            </a:ext>
          </a:extLst>
        </xdr:cNvPr>
        <xdr:cNvCxnSpPr/>
      </xdr:nvCxnSpPr>
      <xdr:spPr>
        <a:xfrm>
          <a:off x="14592300" y="12689566"/>
          <a:ext cx="889000" cy="486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74</xdr:row>
      <xdr:rowOff>120035</xdr:rowOff>
    </xdr:from>
    <xdr:to>
      <xdr:col>81</xdr:col>
      <xdr:colOff>101600</xdr:colOff>
      <xdr:row>75</xdr:row>
      <xdr:rowOff>50185</xdr:rowOff>
    </xdr:to>
    <xdr:sp macro="" textlink="">
      <xdr:nvSpPr>
        <xdr:cNvPr id="608" name="フローチャート: 判断 607">
          <a:extLst>
            <a:ext uri="{FF2B5EF4-FFF2-40B4-BE49-F238E27FC236}">
              <a16:creationId xmlns:a16="http://schemas.microsoft.com/office/drawing/2014/main" id="{00000000-0008-0000-0600-000060020000}"/>
            </a:ext>
          </a:extLst>
        </xdr:cNvPr>
        <xdr:cNvSpPr/>
      </xdr:nvSpPr>
      <xdr:spPr>
        <a:xfrm>
          <a:off x="15430500" y="128073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73</xdr:row>
      <xdr:rowOff>66712</xdr:rowOff>
    </xdr:from>
    <xdr:ext cx="599010" cy="259045"/>
    <xdr:sp macro="" textlink="">
      <xdr:nvSpPr>
        <xdr:cNvPr id="609" name="テキスト ボックス 608">
          <a:extLst>
            <a:ext uri="{FF2B5EF4-FFF2-40B4-BE49-F238E27FC236}">
              <a16:creationId xmlns:a16="http://schemas.microsoft.com/office/drawing/2014/main" id="{00000000-0008-0000-0600-000061020000}"/>
            </a:ext>
          </a:extLst>
        </xdr:cNvPr>
        <xdr:cNvSpPr txBox="1"/>
      </xdr:nvSpPr>
      <xdr:spPr>
        <a:xfrm>
          <a:off x="15169095" y="125825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104,319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71</xdr:row>
      <xdr:rowOff>136316</xdr:rowOff>
    </xdr:from>
    <xdr:to>
      <xdr:col>76</xdr:col>
      <xdr:colOff>114300</xdr:colOff>
      <xdr:row>74</xdr:row>
      <xdr:rowOff>2266</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3703300" y="12309266"/>
          <a:ext cx="889000" cy="380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81493</xdr:rowOff>
    </xdr:from>
    <xdr:to>
      <xdr:col>76</xdr:col>
      <xdr:colOff>165100</xdr:colOff>
      <xdr:row>74</xdr:row>
      <xdr:rowOff>11643</xdr:rowOff>
    </xdr:to>
    <xdr:sp macro="" textlink="">
      <xdr:nvSpPr>
        <xdr:cNvPr id="611" name="フローチャート: 判断 610">
          <a:extLst>
            <a:ext uri="{FF2B5EF4-FFF2-40B4-BE49-F238E27FC236}">
              <a16:creationId xmlns:a16="http://schemas.microsoft.com/office/drawing/2014/main" id="{00000000-0008-0000-0600-000063020000}"/>
            </a:ext>
          </a:extLst>
        </xdr:cNvPr>
        <xdr:cNvSpPr/>
      </xdr:nvSpPr>
      <xdr:spPr>
        <a:xfrm>
          <a:off x="14541500" y="12597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72</xdr:row>
      <xdr:rowOff>28170</xdr:rowOff>
    </xdr:from>
    <xdr:ext cx="599010" cy="259045"/>
    <xdr:sp macro="" textlink="">
      <xdr:nvSpPr>
        <xdr:cNvPr id="612" name="テキスト ボックス 611">
          <a:extLst>
            <a:ext uri="{FF2B5EF4-FFF2-40B4-BE49-F238E27FC236}">
              <a16:creationId xmlns:a16="http://schemas.microsoft.com/office/drawing/2014/main" id="{00000000-0008-0000-0600-000064020000}"/>
            </a:ext>
          </a:extLst>
        </xdr:cNvPr>
        <xdr:cNvSpPr txBox="1"/>
      </xdr:nvSpPr>
      <xdr:spPr>
        <a:xfrm>
          <a:off x="14292795" y="123725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108,912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71</xdr:row>
      <xdr:rowOff>136316</xdr:rowOff>
    </xdr:from>
    <xdr:to>
      <xdr:col>71</xdr:col>
      <xdr:colOff>177800</xdr:colOff>
      <xdr:row>73</xdr:row>
      <xdr:rowOff>100701</xdr:rowOff>
    </xdr:to>
    <xdr:cxnSp macro="">
      <xdr:nvCxnSpPr>
        <xdr:cNvPr id="613" name="直線コネクタ 612">
          <a:extLst>
            <a:ext uri="{FF2B5EF4-FFF2-40B4-BE49-F238E27FC236}">
              <a16:creationId xmlns:a16="http://schemas.microsoft.com/office/drawing/2014/main" id="{00000000-0008-0000-0600-000065020000}"/>
            </a:ext>
          </a:extLst>
        </xdr:cNvPr>
        <xdr:cNvCxnSpPr/>
      </xdr:nvCxnSpPr>
      <xdr:spPr>
        <a:xfrm flipV="1">
          <a:off x="12814300" y="12309266"/>
          <a:ext cx="889000" cy="307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71</xdr:row>
      <xdr:rowOff>19726</xdr:rowOff>
    </xdr:from>
    <xdr:to>
      <xdr:col>72</xdr:col>
      <xdr:colOff>38100</xdr:colOff>
      <xdr:row>71</xdr:row>
      <xdr:rowOff>121326</xdr:rowOff>
    </xdr:to>
    <xdr:sp macro="" textlink="">
      <xdr:nvSpPr>
        <xdr:cNvPr id="614" name="フローチャート: 判断 613">
          <a:extLst>
            <a:ext uri="{FF2B5EF4-FFF2-40B4-BE49-F238E27FC236}">
              <a16:creationId xmlns:a16="http://schemas.microsoft.com/office/drawing/2014/main" id="{00000000-0008-0000-0600-000066020000}"/>
            </a:ext>
          </a:extLst>
        </xdr:cNvPr>
        <xdr:cNvSpPr/>
      </xdr:nvSpPr>
      <xdr:spPr>
        <a:xfrm>
          <a:off x="13652500" y="12192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69</xdr:row>
      <xdr:rowOff>137853</xdr:rowOff>
    </xdr:from>
    <xdr:ext cx="599010" cy="259045"/>
    <xdr:sp macro="" textlink="">
      <xdr:nvSpPr>
        <xdr:cNvPr id="615" name="テキスト ボックス 614">
          <a:extLst>
            <a:ext uri="{FF2B5EF4-FFF2-40B4-BE49-F238E27FC236}">
              <a16:creationId xmlns:a16="http://schemas.microsoft.com/office/drawing/2014/main" id="{00000000-0008-0000-0600-000067020000}"/>
            </a:ext>
          </a:extLst>
        </xdr:cNvPr>
        <xdr:cNvSpPr txBox="1"/>
      </xdr:nvSpPr>
      <xdr:spPr>
        <a:xfrm>
          <a:off x="13403795" y="1196790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117,763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78156</xdr:rowOff>
    </xdr:from>
    <xdr:to>
      <xdr:col>67</xdr:col>
      <xdr:colOff>101600</xdr:colOff>
      <xdr:row>75</xdr:row>
      <xdr:rowOff>8306</xdr:rowOff>
    </xdr:to>
    <xdr:sp macro="" textlink="">
      <xdr:nvSpPr>
        <xdr:cNvPr id="616" name="フローチャート: 判断 615">
          <a:extLst>
            <a:ext uri="{FF2B5EF4-FFF2-40B4-BE49-F238E27FC236}">
              <a16:creationId xmlns:a16="http://schemas.microsoft.com/office/drawing/2014/main" id="{00000000-0008-0000-0600-000068020000}"/>
            </a:ext>
          </a:extLst>
        </xdr:cNvPr>
        <xdr:cNvSpPr/>
      </xdr:nvSpPr>
      <xdr:spPr>
        <a:xfrm>
          <a:off x="12763500" y="12765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74</xdr:row>
      <xdr:rowOff>170883</xdr:rowOff>
    </xdr:from>
    <xdr:ext cx="599010" cy="259045"/>
    <xdr:sp macro="" textlink="">
      <xdr:nvSpPr>
        <xdr:cNvPr id="617" name="テキスト ボックス 616">
          <a:extLst>
            <a:ext uri="{FF2B5EF4-FFF2-40B4-BE49-F238E27FC236}">
              <a16:creationId xmlns:a16="http://schemas.microsoft.com/office/drawing/2014/main" id="{00000000-0008-0000-0600-000069020000}"/>
            </a:ext>
          </a:extLst>
        </xdr:cNvPr>
        <xdr:cNvSpPr txBox="1"/>
      </xdr:nvSpPr>
      <xdr:spPr>
        <a:xfrm>
          <a:off x="12514795" y="128581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105,235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18" name="テキスト ボックス 617">
          <a:extLst>
            <a:ext uri="{FF2B5EF4-FFF2-40B4-BE49-F238E27FC236}">
              <a16:creationId xmlns:a16="http://schemas.microsoft.com/office/drawing/2014/main" id="{00000000-0008-0000-0600-00006A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1" name="テキスト ボックス 620">
          <a:extLst>
            <a:ext uri="{FF2B5EF4-FFF2-40B4-BE49-F238E27FC236}">
              <a16:creationId xmlns:a16="http://schemas.microsoft.com/office/drawing/2014/main" id="{00000000-0008-0000-0600-00006D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32069</xdr:rowOff>
    </xdr:from>
    <xdr:to>
      <xdr:col>85</xdr:col>
      <xdr:colOff>177800</xdr:colOff>
      <xdr:row>77</xdr:row>
      <xdr:rowOff>133669</xdr:rowOff>
    </xdr:to>
    <xdr:sp macro="" textlink="">
      <xdr:nvSpPr>
        <xdr:cNvPr id="623" name="楕円 622">
          <a:extLst>
            <a:ext uri="{FF2B5EF4-FFF2-40B4-BE49-F238E27FC236}">
              <a16:creationId xmlns:a16="http://schemas.microsoft.com/office/drawing/2014/main" id="{00000000-0008-0000-0600-00006F020000}"/>
            </a:ext>
          </a:extLst>
        </xdr:cNvPr>
        <xdr:cNvSpPr/>
      </xdr:nvSpPr>
      <xdr:spPr>
        <a:xfrm>
          <a:off x="16268700" y="132337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118446</xdr:rowOff>
    </xdr:from>
    <xdr:ext cx="534377" cy="259045"/>
    <xdr:sp macro="" textlink="">
      <xdr:nvSpPr>
        <xdr:cNvPr id="624" name="公債費該当値テキスト">
          <a:extLst>
            <a:ext uri="{FF2B5EF4-FFF2-40B4-BE49-F238E27FC236}">
              <a16:creationId xmlns:a16="http://schemas.microsoft.com/office/drawing/2014/main" id="{00000000-0008-0000-0600-000070020000}"/>
            </a:ext>
          </a:extLst>
        </xdr:cNvPr>
        <xdr:cNvSpPr txBox="1"/>
      </xdr:nvSpPr>
      <xdr:spPr>
        <a:xfrm>
          <a:off x="16370300" y="131486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76</xdr:row>
      <xdr:rowOff>95346</xdr:rowOff>
    </xdr:from>
    <xdr:to>
      <xdr:col>81</xdr:col>
      <xdr:colOff>101600</xdr:colOff>
      <xdr:row>77</xdr:row>
      <xdr:rowOff>25496</xdr:rowOff>
    </xdr:to>
    <xdr:sp macro="" textlink="">
      <xdr:nvSpPr>
        <xdr:cNvPr id="625" name="楕円 624">
          <a:extLst>
            <a:ext uri="{FF2B5EF4-FFF2-40B4-BE49-F238E27FC236}">
              <a16:creationId xmlns:a16="http://schemas.microsoft.com/office/drawing/2014/main" id="{00000000-0008-0000-0600-000071020000}"/>
            </a:ext>
          </a:extLst>
        </xdr:cNvPr>
        <xdr:cNvSpPr/>
      </xdr:nvSpPr>
      <xdr:spPr>
        <a:xfrm>
          <a:off x="15430500" y="131255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16623</xdr:rowOff>
    </xdr:from>
    <xdr:ext cx="534377"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5201411" y="13218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97,359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73</xdr:row>
      <xdr:rowOff>122916</xdr:rowOff>
    </xdr:from>
    <xdr:to>
      <xdr:col>76</xdr:col>
      <xdr:colOff>165100</xdr:colOff>
      <xdr:row>74</xdr:row>
      <xdr:rowOff>53066</xdr:rowOff>
    </xdr:to>
    <xdr:sp macro="" textlink="">
      <xdr:nvSpPr>
        <xdr:cNvPr id="627" name="楕円 626">
          <a:extLst>
            <a:ext uri="{FF2B5EF4-FFF2-40B4-BE49-F238E27FC236}">
              <a16:creationId xmlns:a16="http://schemas.microsoft.com/office/drawing/2014/main" id="{00000000-0008-0000-0600-000073020000}"/>
            </a:ext>
          </a:extLst>
        </xdr:cNvPr>
        <xdr:cNvSpPr/>
      </xdr:nvSpPr>
      <xdr:spPr>
        <a:xfrm>
          <a:off x="14541500" y="126387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74</xdr:row>
      <xdr:rowOff>44193</xdr:rowOff>
    </xdr:from>
    <xdr:ext cx="59901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4292795" y="127314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71</xdr:row>
      <xdr:rowOff>85516</xdr:rowOff>
    </xdr:from>
    <xdr:to>
      <xdr:col>72</xdr:col>
      <xdr:colOff>38100</xdr:colOff>
      <xdr:row>72</xdr:row>
      <xdr:rowOff>15666</xdr:rowOff>
    </xdr:to>
    <xdr:sp macro="" textlink="">
      <xdr:nvSpPr>
        <xdr:cNvPr id="629" name="楕円 628">
          <a:extLst>
            <a:ext uri="{FF2B5EF4-FFF2-40B4-BE49-F238E27FC236}">
              <a16:creationId xmlns:a16="http://schemas.microsoft.com/office/drawing/2014/main" id="{00000000-0008-0000-0600-000075020000}"/>
            </a:ext>
          </a:extLst>
        </xdr:cNvPr>
        <xdr:cNvSpPr/>
      </xdr:nvSpPr>
      <xdr:spPr>
        <a:xfrm>
          <a:off x="13652500" y="1225846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72</xdr:row>
      <xdr:rowOff>6793</xdr:rowOff>
    </xdr:from>
    <xdr:ext cx="599010" cy="259045"/>
    <xdr:sp macro="" textlink="">
      <xdr:nvSpPr>
        <xdr:cNvPr id="630" name="テキスト ボックス 629">
          <a:extLst>
            <a:ext uri="{FF2B5EF4-FFF2-40B4-BE49-F238E27FC236}">
              <a16:creationId xmlns:a16="http://schemas.microsoft.com/office/drawing/2014/main" id="{00000000-0008-0000-0600-000076020000}"/>
            </a:ext>
          </a:extLst>
        </xdr:cNvPr>
        <xdr:cNvSpPr txBox="1"/>
      </xdr:nvSpPr>
      <xdr:spPr>
        <a:xfrm>
          <a:off x="13403795" y="123511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73</xdr:row>
      <xdr:rowOff>49901</xdr:rowOff>
    </xdr:from>
    <xdr:to>
      <xdr:col>67</xdr:col>
      <xdr:colOff>101600</xdr:colOff>
      <xdr:row>73</xdr:row>
      <xdr:rowOff>151501</xdr:rowOff>
    </xdr:to>
    <xdr:sp macro="" textlink="">
      <xdr:nvSpPr>
        <xdr:cNvPr id="631" name="楕円 630">
          <a:extLst>
            <a:ext uri="{FF2B5EF4-FFF2-40B4-BE49-F238E27FC236}">
              <a16:creationId xmlns:a16="http://schemas.microsoft.com/office/drawing/2014/main" id="{00000000-0008-0000-0600-000077020000}"/>
            </a:ext>
          </a:extLst>
        </xdr:cNvPr>
        <xdr:cNvSpPr/>
      </xdr:nvSpPr>
      <xdr:spPr>
        <a:xfrm>
          <a:off x="12763500" y="125657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71</xdr:row>
      <xdr:rowOff>168028</xdr:rowOff>
    </xdr:from>
    <xdr:ext cx="599010" cy="259045"/>
    <xdr:sp macro="" textlink="">
      <xdr:nvSpPr>
        <xdr:cNvPr id="632" name="テキスト ボックス 631">
          <a:extLst>
            <a:ext uri="{FF2B5EF4-FFF2-40B4-BE49-F238E27FC236}">
              <a16:creationId xmlns:a16="http://schemas.microsoft.com/office/drawing/2014/main" id="{00000000-0008-0000-0600-000078020000}"/>
            </a:ext>
          </a:extLst>
        </xdr:cNvPr>
        <xdr:cNvSpPr txBox="1"/>
      </xdr:nvSpPr>
      <xdr:spPr>
        <a:xfrm>
          <a:off x="12514795" y="123409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3" name="正方形/長方形 632">
          <a:extLst>
            <a:ext uri="{FF2B5EF4-FFF2-40B4-BE49-F238E27FC236}">
              <a16:creationId xmlns:a16="http://schemas.microsoft.com/office/drawing/2014/main" id="{00000000-0008-0000-0600-000079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4" name="正方形/長方形 633">
          <a:extLst>
            <a:ext uri="{FF2B5EF4-FFF2-40B4-BE49-F238E27FC236}">
              <a16:creationId xmlns:a16="http://schemas.microsoft.com/office/drawing/2014/main" id="{00000000-0008-0000-0600-00007A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35" name="正方形/長方形 634">
          <a:extLst>
            <a:ext uri="{FF2B5EF4-FFF2-40B4-BE49-F238E27FC236}">
              <a16:creationId xmlns:a16="http://schemas.microsoft.com/office/drawing/2014/main" id="{00000000-0008-0000-0600-00007B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36" name="正方形/長方形 635">
          <a:extLst>
            <a:ext uri="{FF2B5EF4-FFF2-40B4-BE49-F238E27FC236}">
              <a16:creationId xmlns:a16="http://schemas.microsoft.com/office/drawing/2014/main" id="{00000000-0008-0000-0600-00007C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37" name="正方形/長方形 636">
          <a:extLst>
            <a:ext uri="{FF2B5EF4-FFF2-40B4-BE49-F238E27FC236}">
              <a16:creationId xmlns:a16="http://schemas.microsoft.com/office/drawing/2014/main" id="{00000000-0008-0000-0600-00007D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38" name="正方形/長方形 637">
          <a:extLst>
            <a:ext uri="{FF2B5EF4-FFF2-40B4-BE49-F238E27FC236}">
              <a16:creationId xmlns:a16="http://schemas.microsoft.com/office/drawing/2014/main" id="{00000000-0008-0000-0600-00007E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0" name="直線コネクタ 639">
          <a:extLst>
            <a:ext uri="{FF2B5EF4-FFF2-40B4-BE49-F238E27FC236}">
              <a16:creationId xmlns:a16="http://schemas.microsoft.com/office/drawing/2014/main" id="{00000000-0008-0000-0600-000080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41" name="直線コネクタ 640">
          <a:extLst>
            <a:ext uri="{FF2B5EF4-FFF2-40B4-BE49-F238E27FC236}">
              <a16:creationId xmlns:a16="http://schemas.microsoft.com/office/drawing/2014/main" id="{00000000-0008-0000-0600-000081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42" name="テキスト ボックス 641">
          <a:extLst>
            <a:ext uri="{FF2B5EF4-FFF2-40B4-BE49-F238E27FC236}">
              <a16:creationId xmlns:a16="http://schemas.microsoft.com/office/drawing/2014/main" id="{00000000-0008-0000-0600-000082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43" name="直線コネクタ 642">
          <a:extLst>
            <a:ext uri="{FF2B5EF4-FFF2-40B4-BE49-F238E27FC236}">
              <a16:creationId xmlns:a16="http://schemas.microsoft.com/office/drawing/2014/main" id="{00000000-0008-0000-0600-000083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44" name="テキスト ボックス 643">
          <a:extLst>
            <a:ext uri="{FF2B5EF4-FFF2-40B4-BE49-F238E27FC236}">
              <a16:creationId xmlns:a16="http://schemas.microsoft.com/office/drawing/2014/main" id="{00000000-0008-0000-0600-000084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45" name="直線コネクタ 644">
          <a:extLst>
            <a:ext uri="{FF2B5EF4-FFF2-40B4-BE49-F238E27FC236}">
              <a16:creationId xmlns:a16="http://schemas.microsoft.com/office/drawing/2014/main" id="{00000000-0008-0000-0600-000085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48" name="テキスト ボックス 647">
          <a:extLst>
            <a:ext uri="{FF2B5EF4-FFF2-40B4-BE49-F238E27FC236}">
              <a16:creationId xmlns:a16="http://schemas.microsoft.com/office/drawing/2014/main" id="{00000000-0008-0000-0600-000088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49" name="直線コネクタ 648">
          <a:extLst>
            <a:ext uri="{FF2B5EF4-FFF2-40B4-BE49-F238E27FC236}">
              <a16:creationId xmlns:a16="http://schemas.microsoft.com/office/drawing/2014/main" id="{00000000-0008-0000-0600-00008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0" name="テキスト ボックス 649">
          <a:extLst>
            <a:ext uri="{FF2B5EF4-FFF2-40B4-BE49-F238E27FC236}">
              <a16:creationId xmlns:a16="http://schemas.microsoft.com/office/drawing/2014/main" id="{00000000-0008-0000-0600-00008A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1" name="積立金グラフ枠">
          <a:extLst>
            <a:ext uri="{FF2B5EF4-FFF2-40B4-BE49-F238E27FC236}">
              <a16:creationId xmlns:a16="http://schemas.microsoft.com/office/drawing/2014/main" id="{00000000-0008-0000-0600-00008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170379</xdr:rowOff>
    </xdr:from>
    <xdr:to>
      <xdr:col>85</xdr:col>
      <xdr:colOff>126364</xdr:colOff>
      <xdr:row>95</xdr:row>
      <xdr:rowOff>16484</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flipV="1">
          <a:off x="16317595" y="15772329"/>
          <a:ext cx="1269" cy="5319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20311</xdr:rowOff>
    </xdr:from>
    <xdr:ext cx="534377" cy="259045"/>
    <xdr:sp macro="" textlink="">
      <xdr:nvSpPr>
        <xdr:cNvPr id="653" name="積立金最小値テキスト">
          <a:extLst>
            <a:ext uri="{FF2B5EF4-FFF2-40B4-BE49-F238E27FC236}">
              <a16:creationId xmlns:a16="http://schemas.microsoft.com/office/drawing/2014/main" id="{00000000-0008-0000-0600-00008D020000}"/>
            </a:ext>
          </a:extLst>
        </xdr:cNvPr>
        <xdr:cNvSpPr txBox="1"/>
      </xdr:nvSpPr>
      <xdr:spPr>
        <a:xfrm>
          <a:off x="16370300" y="163080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13,945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95</xdr:row>
      <xdr:rowOff>16484</xdr:rowOff>
    </xdr:from>
    <xdr:to>
      <xdr:col>86</xdr:col>
      <xdr:colOff>25400</xdr:colOff>
      <xdr:row>95</xdr:row>
      <xdr:rowOff>16484</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6230600" y="163042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117056</xdr:rowOff>
    </xdr:from>
    <xdr:ext cx="534377" cy="259045"/>
    <xdr:sp macro="" textlink="">
      <xdr:nvSpPr>
        <xdr:cNvPr id="655" name="積立金最大値テキスト">
          <a:extLst>
            <a:ext uri="{FF2B5EF4-FFF2-40B4-BE49-F238E27FC236}">
              <a16:creationId xmlns:a16="http://schemas.microsoft.com/office/drawing/2014/main" id="{00000000-0008-0000-0600-00008F020000}"/>
            </a:ext>
          </a:extLst>
        </xdr:cNvPr>
        <xdr:cNvSpPr txBox="1"/>
      </xdr:nvSpPr>
      <xdr:spPr>
        <a:xfrm>
          <a:off x="16370300" y="155475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25,579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170379</xdr:rowOff>
    </xdr:from>
    <xdr:to>
      <xdr:col>86</xdr:col>
      <xdr:colOff>25400</xdr:colOff>
      <xdr:row>91</xdr:row>
      <xdr:rowOff>170379</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6230600" y="157723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91</xdr:row>
      <xdr:rowOff>170379</xdr:rowOff>
    </xdr:from>
    <xdr:to>
      <xdr:col>85</xdr:col>
      <xdr:colOff>127000</xdr:colOff>
      <xdr:row>97</xdr:row>
      <xdr:rowOff>57221</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flipV="1">
          <a:off x="15481300" y="15772329"/>
          <a:ext cx="838200" cy="915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93</xdr:row>
      <xdr:rowOff>91147</xdr:rowOff>
    </xdr:from>
    <xdr:ext cx="534377" cy="259045"/>
    <xdr:sp macro="" textlink="">
      <xdr:nvSpPr>
        <xdr:cNvPr id="658" name="積立金平均値テキスト">
          <a:extLst>
            <a:ext uri="{FF2B5EF4-FFF2-40B4-BE49-F238E27FC236}">
              <a16:creationId xmlns:a16="http://schemas.microsoft.com/office/drawing/2014/main" id="{00000000-0008-0000-0600-000092020000}"/>
            </a:ext>
          </a:extLst>
        </xdr:cNvPr>
        <xdr:cNvSpPr txBox="1"/>
      </xdr:nvSpPr>
      <xdr:spPr>
        <a:xfrm>
          <a:off x="16370300" y="1603599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18,229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93</xdr:row>
      <xdr:rowOff>112720</xdr:rowOff>
    </xdr:from>
    <xdr:to>
      <xdr:col>85</xdr:col>
      <xdr:colOff>177800</xdr:colOff>
      <xdr:row>94</xdr:row>
      <xdr:rowOff>42870</xdr:rowOff>
    </xdr:to>
    <xdr:sp macro="" textlink="">
      <xdr:nvSpPr>
        <xdr:cNvPr id="659" name="フローチャート: 判断 658">
          <a:extLst>
            <a:ext uri="{FF2B5EF4-FFF2-40B4-BE49-F238E27FC236}">
              <a16:creationId xmlns:a16="http://schemas.microsoft.com/office/drawing/2014/main" id="{00000000-0008-0000-0600-000093020000}"/>
            </a:ext>
          </a:extLst>
        </xdr:cNvPr>
        <xdr:cNvSpPr/>
      </xdr:nvSpPr>
      <xdr:spPr>
        <a:xfrm>
          <a:off x="16268700" y="160575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57221</xdr:rowOff>
    </xdr:from>
    <xdr:to>
      <xdr:col>81</xdr:col>
      <xdr:colOff>50800</xdr:colOff>
      <xdr:row>97</xdr:row>
      <xdr:rowOff>115514</xdr:rowOff>
    </xdr:to>
    <xdr:cxnSp macro="">
      <xdr:nvCxnSpPr>
        <xdr:cNvPr id="660" name="直線コネクタ 659">
          <a:extLst>
            <a:ext uri="{FF2B5EF4-FFF2-40B4-BE49-F238E27FC236}">
              <a16:creationId xmlns:a16="http://schemas.microsoft.com/office/drawing/2014/main" id="{00000000-0008-0000-0600-000094020000}"/>
            </a:ext>
          </a:extLst>
        </xdr:cNvPr>
        <xdr:cNvCxnSpPr/>
      </xdr:nvCxnSpPr>
      <xdr:spPr>
        <a:xfrm flipV="1">
          <a:off x="14592300" y="16687871"/>
          <a:ext cx="889000" cy="582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153045</xdr:rowOff>
    </xdr:from>
    <xdr:to>
      <xdr:col>81</xdr:col>
      <xdr:colOff>101600</xdr:colOff>
      <xdr:row>97</xdr:row>
      <xdr:rowOff>83195</xdr:rowOff>
    </xdr:to>
    <xdr:sp macro="" textlink="">
      <xdr:nvSpPr>
        <xdr:cNvPr id="661" name="フローチャート: 判断 660">
          <a:extLst>
            <a:ext uri="{FF2B5EF4-FFF2-40B4-BE49-F238E27FC236}">
              <a16:creationId xmlns:a16="http://schemas.microsoft.com/office/drawing/2014/main" id="{00000000-0008-0000-0600-000095020000}"/>
            </a:ext>
          </a:extLst>
        </xdr:cNvPr>
        <xdr:cNvSpPr/>
      </xdr:nvSpPr>
      <xdr:spPr>
        <a:xfrm>
          <a:off x="15430500" y="16612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95</xdr:row>
      <xdr:rowOff>99722</xdr:rowOff>
    </xdr:from>
    <xdr:ext cx="469744" cy="259045"/>
    <xdr:sp macro="" textlink="">
      <xdr:nvSpPr>
        <xdr:cNvPr id="662" name="テキスト ボックス 661">
          <a:extLst>
            <a:ext uri="{FF2B5EF4-FFF2-40B4-BE49-F238E27FC236}">
              <a16:creationId xmlns:a16="http://schemas.microsoft.com/office/drawing/2014/main" id="{00000000-0008-0000-0600-000096020000}"/>
            </a:ext>
          </a:extLst>
        </xdr:cNvPr>
        <xdr:cNvSpPr txBox="1"/>
      </xdr:nvSpPr>
      <xdr:spPr>
        <a:xfrm>
          <a:off x="15233728" y="163874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96</xdr:row>
      <xdr:rowOff>105821</xdr:rowOff>
    </xdr:from>
    <xdr:to>
      <xdr:col>76</xdr:col>
      <xdr:colOff>114300</xdr:colOff>
      <xdr:row>97</xdr:row>
      <xdr:rowOff>115514</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a:off x="13703300" y="16565021"/>
          <a:ext cx="889000" cy="181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78978</xdr:rowOff>
    </xdr:from>
    <xdr:to>
      <xdr:col>76</xdr:col>
      <xdr:colOff>165100</xdr:colOff>
      <xdr:row>97</xdr:row>
      <xdr:rowOff>9128</xdr:rowOff>
    </xdr:to>
    <xdr:sp macro="" textlink="">
      <xdr:nvSpPr>
        <xdr:cNvPr id="664" name="フローチャート: 判断 663">
          <a:extLst>
            <a:ext uri="{FF2B5EF4-FFF2-40B4-BE49-F238E27FC236}">
              <a16:creationId xmlns:a16="http://schemas.microsoft.com/office/drawing/2014/main" id="{00000000-0008-0000-0600-000098020000}"/>
            </a:ext>
          </a:extLst>
        </xdr:cNvPr>
        <xdr:cNvSpPr/>
      </xdr:nvSpPr>
      <xdr:spPr>
        <a:xfrm>
          <a:off x="14541500" y="165381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25655</xdr:rowOff>
    </xdr:from>
    <xdr:ext cx="469744" cy="259045"/>
    <xdr:sp macro="" textlink="">
      <xdr:nvSpPr>
        <xdr:cNvPr id="665" name="テキスト ボックス 664">
          <a:extLst>
            <a:ext uri="{FF2B5EF4-FFF2-40B4-BE49-F238E27FC236}">
              <a16:creationId xmlns:a16="http://schemas.microsoft.com/office/drawing/2014/main" id="{00000000-0008-0000-0600-000099020000}"/>
            </a:ext>
          </a:extLst>
        </xdr:cNvPr>
        <xdr:cNvSpPr txBox="1"/>
      </xdr:nvSpPr>
      <xdr:spPr>
        <a:xfrm>
          <a:off x="14357428" y="163134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95</xdr:row>
      <xdr:rowOff>119309</xdr:rowOff>
    </xdr:from>
    <xdr:to>
      <xdr:col>71</xdr:col>
      <xdr:colOff>177800</xdr:colOff>
      <xdr:row>96</xdr:row>
      <xdr:rowOff>105821</xdr:rowOff>
    </xdr:to>
    <xdr:cxnSp macro="">
      <xdr:nvCxnSpPr>
        <xdr:cNvPr id="666" name="直線コネクタ 665">
          <a:extLst>
            <a:ext uri="{FF2B5EF4-FFF2-40B4-BE49-F238E27FC236}">
              <a16:creationId xmlns:a16="http://schemas.microsoft.com/office/drawing/2014/main" id="{00000000-0008-0000-0600-00009A020000}"/>
            </a:ext>
          </a:extLst>
        </xdr:cNvPr>
        <xdr:cNvCxnSpPr/>
      </xdr:nvCxnSpPr>
      <xdr:spPr>
        <a:xfrm>
          <a:off x="12814300" y="16407059"/>
          <a:ext cx="889000" cy="1579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86796</xdr:rowOff>
    </xdr:from>
    <xdr:to>
      <xdr:col>72</xdr:col>
      <xdr:colOff>38100</xdr:colOff>
      <xdr:row>97</xdr:row>
      <xdr:rowOff>16946</xdr:rowOff>
    </xdr:to>
    <xdr:sp macro="" textlink="">
      <xdr:nvSpPr>
        <xdr:cNvPr id="667" name="フローチャート: 判断 666">
          <a:extLst>
            <a:ext uri="{FF2B5EF4-FFF2-40B4-BE49-F238E27FC236}">
              <a16:creationId xmlns:a16="http://schemas.microsoft.com/office/drawing/2014/main" id="{00000000-0008-0000-0600-00009B020000}"/>
            </a:ext>
          </a:extLst>
        </xdr:cNvPr>
        <xdr:cNvSpPr/>
      </xdr:nvSpPr>
      <xdr:spPr>
        <a:xfrm>
          <a:off x="13652500" y="165459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8073</xdr:rowOff>
    </xdr:from>
    <xdr:ext cx="469744" cy="259045"/>
    <xdr:sp macro="" textlink="">
      <xdr:nvSpPr>
        <xdr:cNvPr id="668" name="テキスト ボックス 667">
          <a:extLst>
            <a:ext uri="{FF2B5EF4-FFF2-40B4-BE49-F238E27FC236}">
              <a16:creationId xmlns:a16="http://schemas.microsoft.com/office/drawing/2014/main" id="{00000000-0008-0000-0600-00009C020000}"/>
            </a:ext>
          </a:extLst>
        </xdr:cNvPr>
        <xdr:cNvSpPr txBox="1"/>
      </xdr:nvSpPr>
      <xdr:spPr>
        <a:xfrm>
          <a:off x="13468428" y="166387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95027</xdr:rowOff>
    </xdr:from>
    <xdr:to>
      <xdr:col>67</xdr:col>
      <xdr:colOff>101600</xdr:colOff>
      <xdr:row>96</xdr:row>
      <xdr:rowOff>25177</xdr:rowOff>
    </xdr:to>
    <xdr:sp macro="" textlink="">
      <xdr:nvSpPr>
        <xdr:cNvPr id="669" name="フローチャート: 判断 668">
          <a:extLst>
            <a:ext uri="{FF2B5EF4-FFF2-40B4-BE49-F238E27FC236}">
              <a16:creationId xmlns:a16="http://schemas.microsoft.com/office/drawing/2014/main" id="{00000000-0008-0000-0600-00009D020000}"/>
            </a:ext>
          </a:extLst>
        </xdr:cNvPr>
        <xdr:cNvSpPr/>
      </xdr:nvSpPr>
      <xdr:spPr>
        <a:xfrm>
          <a:off x="12763500" y="163827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96</xdr:row>
      <xdr:rowOff>16304</xdr:rowOff>
    </xdr:from>
    <xdr:ext cx="534377" cy="259045"/>
    <xdr:sp macro="" textlink="">
      <xdr:nvSpPr>
        <xdr:cNvPr id="670" name="テキスト ボックス 669">
          <a:extLst>
            <a:ext uri="{FF2B5EF4-FFF2-40B4-BE49-F238E27FC236}">
              <a16:creationId xmlns:a16="http://schemas.microsoft.com/office/drawing/2014/main" id="{00000000-0008-0000-0600-00009E020000}"/>
            </a:ext>
          </a:extLst>
        </xdr:cNvPr>
        <xdr:cNvSpPr txBox="1"/>
      </xdr:nvSpPr>
      <xdr:spPr>
        <a:xfrm>
          <a:off x="12547111" y="16475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1" name="テキスト ボックス 670">
          <a:extLst>
            <a:ext uri="{FF2B5EF4-FFF2-40B4-BE49-F238E27FC236}">
              <a16:creationId xmlns:a16="http://schemas.microsoft.com/office/drawing/2014/main" id="{00000000-0008-0000-0600-00009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2" name="テキスト ボックス 671">
          <a:extLst>
            <a:ext uri="{FF2B5EF4-FFF2-40B4-BE49-F238E27FC236}">
              <a16:creationId xmlns:a16="http://schemas.microsoft.com/office/drawing/2014/main" id="{00000000-0008-0000-0600-0000A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74" name="テキスト ボックス 673">
          <a:extLst>
            <a:ext uri="{FF2B5EF4-FFF2-40B4-BE49-F238E27FC236}">
              <a16:creationId xmlns:a16="http://schemas.microsoft.com/office/drawing/2014/main" id="{00000000-0008-0000-0600-0000A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75" name="テキスト ボックス 674">
          <a:extLst>
            <a:ext uri="{FF2B5EF4-FFF2-40B4-BE49-F238E27FC236}">
              <a16:creationId xmlns:a16="http://schemas.microsoft.com/office/drawing/2014/main" id="{00000000-0008-0000-0600-0000A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91</xdr:row>
      <xdr:rowOff>119579</xdr:rowOff>
    </xdr:from>
    <xdr:to>
      <xdr:col>85</xdr:col>
      <xdr:colOff>177800</xdr:colOff>
      <xdr:row>92</xdr:row>
      <xdr:rowOff>49729</xdr:rowOff>
    </xdr:to>
    <xdr:sp macro="" textlink="">
      <xdr:nvSpPr>
        <xdr:cNvPr id="676" name="楕円 675">
          <a:extLst>
            <a:ext uri="{FF2B5EF4-FFF2-40B4-BE49-F238E27FC236}">
              <a16:creationId xmlns:a16="http://schemas.microsoft.com/office/drawing/2014/main" id="{00000000-0008-0000-0600-0000A4020000}"/>
            </a:ext>
          </a:extLst>
        </xdr:cNvPr>
        <xdr:cNvSpPr/>
      </xdr:nvSpPr>
      <xdr:spPr>
        <a:xfrm>
          <a:off x="16268700" y="157215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91</xdr:row>
      <xdr:rowOff>72606</xdr:rowOff>
    </xdr:from>
    <xdr:ext cx="534377" cy="259045"/>
    <xdr:sp macro="" textlink="">
      <xdr:nvSpPr>
        <xdr:cNvPr id="677" name="積立金該当値テキスト">
          <a:extLst>
            <a:ext uri="{FF2B5EF4-FFF2-40B4-BE49-F238E27FC236}">
              <a16:creationId xmlns:a16="http://schemas.microsoft.com/office/drawing/2014/main" id="{00000000-0008-0000-0600-0000A5020000}"/>
            </a:ext>
          </a:extLst>
        </xdr:cNvPr>
        <xdr:cNvSpPr txBox="1"/>
      </xdr:nvSpPr>
      <xdr:spPr>
        <a:xfrm>
          <a:off x="16370300" y="156745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25,579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6421</xdr:rowOff>
    </xdr:from>
    <xdr:to>
      <xdr:col>81</xdr:col>
      <xdr:colOff>101600</xdr:colOff>
      <xdr:row>97</xdr:row>
      <xdr:rowOff>108021</xdr:rowOff>
    </xdr:to>
    <xdr:sp macro="" textlink="">
      <xdr:nvSpPr>
        <xdr:cNvPr id="678" name="楕円 677">
          <a:extLst>
            <a:ext uri="{FF2B5EF4-FFF2-40B4-BE49-F238E27FC236}">
              <a16:creationId xmlns:a16="http://schemas.microsoft.com/office/drawing/2014/main" id="{00000000-0008-0000-0600-0000A6020000}"/>
            </a:ext>
          </a:extLst>
        </xdr:cNvPr>
        <xdr:cNvSpPr/>
      </xdr:nvSpPr>
      <xdr:spPr>
        <a:xfrm>
          <a:off x="15430500" y="166370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99148</xdr:rowOff>
    </xdr:from>
    <xdr:ext cx="469744"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5233728" y="16729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64714</xdr:rowOff>
    </xdr:from>
    <xdr:to>
      <xdr:col>76</xdr:col>
      <xdr:colOff>165100</xdr:colOff>
      <xdr:row>97</xdr:row>
      <xdr:rowOff>166314</xdr:rowOff>
    </xdr:to>
    <xdr:sp macro="" textlink="">
      <xdr:nvSpPr>
        <xdr:cNvPr id="680" name="楕円 679">
          <a:extLst>
            <a:ext uri="{FF2B5EF4-FFF2-40B4-BE49-F238E27FC236}">
              <a16:creationId xmlns:a16="http://schemas.microsoft.com/office/drawing/2014/main" id="{00000000-0008-0000-0600-0000A8020000}"/>
            </a:ext>
          </a:extLst>
        </xdr:cNvPr>
        <xdr:cNvSpPr/>
      </xdr:nvSpPr>
      <xdr:spPr>
        <a:xfrm>
          <a:off x="14541500" y="166953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157441</xdr:rowOff>
    </xdr:from>
    <xdr:ext cx="469744"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4357428" y="167880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55021</xdr:rowOff>
    </xdr:from>
    <xdr:to>
      <xdr:col>72</xdr:col>
      <xdr:colOff>38100</xdr:colOff>
      <xdr:row>96</xdr:row>
      <xdr:rowOff>156621</xdr:rowOff>
    </xdr:to>
    <xdr:sp macro="" textlink="">
      <xdr:nvSpPr>
        <xdr:cNvPr id="682" name="楕円 681">
          <a:extLst>
            <a:ext uri="{FF2B5EF4-FFF2-40B4-BE49-F238E27FC236}">
              <a16:creationId xmlns:a16="http://schemas.microsoft.com/office/drawing/2014/main" id="{00000000-0008-0000-0600-0000AA020000}"/>
            </a:ext>
          </a:extLst>
        </xdr:cNvPr>
        <xdr:cNvSpPr/>
      </xdr:nvSpPr>
      <xdr:spPr>
        <a:xfrm>
          <a:off x="13652500" y="165142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1698</xdr:rowOff>
    </xdr:from>
    <xdr:ext cx="469744" cy="259045"/>
    <xdr:sp macro="" textlink="">
      <xdr:nvSpPr>
        <xdr:cNvPr id="683" name="テキスト ボックス 682">
          <a:extLst>
            <a:ext uri="{FF2B5EF4-FFF2-40B4-BE49-F238E27FC236}">
              <a16:creationId xmlns:a16="http://schemas.microsoft.com/office/drawing/2014/main" id="{00000000-0008-0000-0600-0000AB020000}"/>
            </a:ext>
          </a:extLst>
        </xdr:cNvPr>
        <xdr:cNvSpPr txBox="1"/>
      </xdr:nvSpPr>
      <xdr:spPr>
        <a:xfrm>
          <a:off x="13468428" y="162894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68509</xdr:rowOff>
    </xdr:from>
    <xdr:to>
      <xdr:col>67</xdr:col>
      <xdr:colOff>101600</xdr:colOff>
      <xdr:row>95</xdr:row>
      <xdr:rowOff>170109</xdr:rowOff>
    </xdr:to>
    <xdr:sp macro="" textlink="">
      <xdr:nvSpPr>
        <xdr:cNvPr id="684" name="楕円 683">
          <a:extLst>
            <a:ext uri="{FF2B5EF4-FFF2-40B4-BE49-F238E27FC236}">
              <a16:creationId xmlns:a16="http://schemas.microsoft.com/office/drawing/2014/main" id="{00000000-0008-0000-0600-0000AC020000}"/>
            </a:ext>
          </a:extLst>
        </xdr:cNvPr>
        <xdr:cNvSpPr/>
      </xdr:nvSpPr>
      <xdr:spPr>
        <a:xfrm>
          <a:off x="12763500" y="163562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94</xdr:row>
      <xdr:rowOff>15186</xdr:rowOff>
    </xdr:from>
    <xdr:ext cx="534377" cy="259045"/>
    <xdr:sp macro="" textlink="">
      <xdr:nvSpPr>
        <xdr:cNvPr id="685" name="テキスト ボックス 684">
          <a:extLst>
            <a:ext uri="{FF2B5EF4-FFF2-40B4-BE49-F238E27FC236}">
              <a16:creationId xmlns:a16="http://schemas.microsoft.com/office/drawing/2014/main" id="{00000000-0008-0000-0600-0000AD020000}"/>
            </a:ext>
          </a:extLst>
        </xdr:cNvPr>
        <xdr:cNvSpPr txBox="1"/>
      </xdr:nvSpPr>
      <xdr:spPr>
        <a:xfrm>
          <a:off x="12547111" y="161314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86" name="正方形/長方形 685">
          <a:extLst>
            <a:ext uri="{FF2B5EF4-FFF2-40B4-BE49-F238E27FC236}">
              <a16:creationId xmlns:a16="http://schemas.microsoft.com/office/drawing/2014/main" id="{00000000-0008-0000-0600-0000A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87" name="正方形/長方形 686">
          <a:extLst>
            <a:ext uri="{FF2B5EF4-FFF2-40B4-BE49-F238E27FC236}">
              <a16:creationId xmlns:a16="http://schemas.microsoft.com/office/drawing/2014/main" id="{00000000-0008-0000-0600-0000A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88" name="正方形/長方形 687">
          <a:extLst>
            <a:ext uri="{FF2B5EF4-FFF2-40B4-BE49-F238E27FC236}">
              <a16:creationId xmlns:a16="http://schemas.microsoft.com/office/drawing/2014/main" id="{00000000-0008-0000-0600-0000B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89" name="正方形/長方形 688">
          <a:extLst>
            <a:ext uri="{FF2B5EF4-FFF2-40B4-BE49-F238E27FC236}">
              <a16:creationId xmlns:a16="http://schemas.microsoft.com/office/drawing/2014/main" id="{00000000-0008-0000-0600-0000B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0" name="正方形/長方形 689">
          <a:extLst>
            <a:ext uri="{FF2B5EF4-FFF2-40B4-BE49-F238E27FC236}">
              <a16:creationId xmlns:a16="http://schemas.microsoft.com/office/drawing/2014/main" id="{00000000-0008-0000-0600-0000B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1" name="正方形/長方形 690">
          <a:extLst>
            <a:ext uri="{FF2B5EF4-FFF2-40B4-BE49-F238E27FC236}">
              <a16:creationId xmlns:a16="http://schemas.microsoft.com/office/drawing/2014/main" id="{00000000-0008-0000-0600-0000B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3" name="直線コネクタ 692">
          <a:extLst>
            <a:ext uri="{FF2B5EF4-FFF2-40B4-BE49-F238E27FC236}">
              <a16:creationId xmlns:a16="http://schemas.microsoft.com/office/drawing/2014/main" id="{00000000-0008-0000-0600-0000B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694" name="直線コネクタ 693">
          <a:extLst>
            <a:ext uri="{FF2B5EF4-FFF2-40B4-BE49-F238E27FC236}">
              <a16:creationId xmlns:a16="http://schemas.microsoft.com/office/drawing/2014/main" id="{00000000-0008-0000-0600-0000B6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695" name="テキスト ボックス 694">
          <a:extLst>
            <a:ext uri="{FF2B5EF4-FFF2-40B4-BE49-F238E27FC236}">
              <a16:creationId xmlns:a16="http://schemas.microsoft.com/office/drawing/2014/main" id="{00000000-0008-0000-0600-0000B7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696" name="直線コネクタ 695">
          <a:extLst>
            <a:ext uri="{FF2B5EF4-FFF2-40B4-BE49-F238E27FC236}">
              <a16:creationId xmlns:a16="http://schemas.microsoft.com/office/drawing/2014/main" id="{00000000-0008-0000-0600-0000B8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698" name="直線コネクタ 697">
          <a:extLst>
            <a:ext uri="{FF2B5EF4-FFF2-40B4-BE49-F238E27FC236}">
              <a16:creationId xmlns:a16="http://schemas.microsoft.com/office/drawing/2014/main" id="{00000000-0008-0000-0600-0000BA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699" name="テキスト ボックス 698">
          <a:extLst>
            <a:ext uri="{FF2B5EF4-FFF2-40B4-BE49-F238E27FC236}">
              <a16:creationId xmlns:a16="http://schemas.microsoft.com/office/drawing/2014/main" id="{00000000-0008-0000-0600-0000BB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00" name="直線コネクタ 699">
          <a:extLst>
            <a:ext uri="{FF2B5EF4-FFF2-40B4-BE49-F238E27FC236}">
              <a16:creationId xmlns:a16="http://schemas.microsoft.com/office/drawing/2014/main" id="{00000000-0008-0000-0600-0000BC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01" name="テキスト ボックス 700">
          <a:extLst>
            <a:ext uri="{FF2B5EF4-FFF2-40B4-BE49-F238E27FC236}">
              <a16:creationId xmlns:a16="http://schemas.microsoft.com/office/drawing/2014/main" id="{00000000-0008-0000-0600-0000BD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02" name="直線コネクタ 701">
          <a:extLst>
            <a:ext uri="{FF2B5EF4-FFF2-40B4-BE49-F238E27FC236}">
              <a16:creationId xmlns:a16="http://schemas.microsoft.com/office/drawing/2014/main" id="{00000000-0008-0000-0600-0000BE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92727</xdr:rowOff>
    </xdr:from>
    <xdr:ext cx="467179" cy="259045"/>
    <xdr:sp macro="" textlink="">
      <xdr:nvSpPr>
        <xdr:cNvPr id="703" name="テキスト ボックス 702">
          <a:extLst>
            <a:ext uri="{FF2B5EF4-FFF2-40B4-BE49-F238E27FC236}">
              <a16:creationId xmlns:a16="http://schemas.microsoft.com/office/drawing/2014/main" id="{00000000-0008-0000-0600-0000BF020000}"/>
            </a:ext>
          </a:extLst>
        </xdr:cNvPr>
        <xdr:cNvSpPr txBox="1"/>
      </xdr:nvSpPr>
      <xdr:spPr>
        <a:xfrm>
          <a:off x="17820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04" name="直線コネクタ 703">
          <a:extLst>
            <a:ext uri="{FF2B5EF4-FFF2-40B4-BE49-F238E27FC236}">
              <a16:creationId xmlns:a16="http://schemas.microsoft.com/office/drawing/2014/main" id="{00000000-0008-0000-0600-0000C0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05" name="テキスト ボックス 704">
          <a:extLst>
            <a:ext uri="{FF2B5EF4-FFF2-40B4-BE49-F238E27FC236}">
              <a16:creationId xmlns:a16="http://schemas.microsoft.com/office/drawing/2014/main" id="{00000000-0008-0000-0600-0000C1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06" name="投資及び出資金グラフ枠">
          <a:extLst>
            <a:ext uri="{FF2B5EF4-FFF2-40B4-BE49-F238E27FC236}">
              <a16:creationId xmlns:a16="http://schemas.microsoft.com/office/drawing/2014/main" id="{00000000-0008-0000-0600-0000C2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35</xdr:row>
      <xdr:rowOff>34290</xdr:rowOff>
    </xdr:from>
    <xdr:to>
      <xdr:col>116</xdr:col>
      <xdr:colOff>62864</xdr:colOff>
      <xdr:row>39</xdr:row>
      <xdr:rowOff>44450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flipV="1">
          <a:off x="22159595" y="6035040"/>
          <a:ext cx="1269" cy="6959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08" name="投資及び出資金最小値テキスト">
          <a:extLst>
            <a:ext uri="{FF2B5EF4-FFF2-40B4-BE49-F238E27FC236}">
              <a16:creationId xmlns:a16="http://schemas.microsoft.com/office/drawing/2014/main" id="{00000000-0008-0000-0600-0000C4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152417</xdr:rowOff>
    </xdr:from>
    <xdr:ext cx="378565" cy="259045"/>
    <xdr:sp macro="" textlink="">
      <xdr:nvSpPr>
        <xdr:cNvPr id="710" name="投資及び出資金最大値テキスト">
          <a:extLst>
            <a:ext uri="{FF2B5EF4-FFF2-40B4-BE49-F238E27FC236}">
              <a16:creationId xmlns:a16="http://schemas.microsoft.com/office/drawing/2014/main" id="{00000000-0008-0000-0600-0000C6020000}"/>
            </a:ext>
          </a:extLst>
        </xdr:cNvPr>
        <xdr:cNvSpPr txBox="1"/>
      </xdr:nvSpPr>
      <xdr:spPr>
        <a:xfrm>
          <a:off x="22212300" y="58102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35</xdr:row>
      <xdr:rowOff>34290</xdr:rowOff>
    </xdr:from>
    <xdr:to>
      <xdr:col>116</xdr:col>
      <xdr:colOff>152400</xdr:colOff>
      <xdr:row>35</xdr:row>
      <xdr:rowOff>34290</xdr:rowOff>
    </xdr:to>
    <xdr:cxnSp macro="">
      <xdr:nvCxnSpPr>
        <xdr:cNvPr id="711" name="直線コネクタ 710">
          <a:extLst>
            <a:ext uri="{FF2B5EF4-FFF2-40B4-BE49-F238E27FC236}">
              <a16:creationId xmlns:a16="http://schemas.microsoft.com/office/drawing/2014/main" id="{00000000-0008-0000-0600-0000C7020000}"/>
            </a:ext>
          </a:extLst>
        </xdr:cNvPr>
        <xdr:cNvCxnSpPr/>
      </xdr:nvCxnSpPr>
      <xdr:spPr>
        <a:xfrm>
          <a:off x="22072600" y="60350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31</xdr:row>
      <xdr:rowOff>24130</xdr:rowOff>
    </xdr:from>
    <xdr:to>
      <xdr:col>116</xdr:col>
      <xdr:colOff>63500</xdr:colOff>
      <xdr:row>35</xdr:row>
      <xdr:rowOff>34290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21323300" y="5339080"/>
          <a:ext cx="838200" cy="695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113047</xdr:rowOff>
    </xdr:from>
    <xdr:ext cx="378565" cy="259045"/>
    <xdr:sp macro="" textlink="">
      <xdr:nvSpPr>
        <xdr:cNvPr id="713" name="投資及び出資金平均値テキスト">
          <a:extLst>
            <a:ext uri="{FF2B5EF4-FFF2-40B4-BE49-F238E27FC236}">
              <a16:creationId xmlns:a16="http://schemas.microsoft.com/office/drawing/2014/main" id="{00000000-0008-0000-0600-0000C9020000}"/>
            </a:ext>
          </a:extLst>
        </xdr:cNvPr>
        <xdr:cNvSpPr txBox="1"/>
      </xdr:nvSpPr>
      <xdr:spPr>
        <a:xfrm>
          <a:off x="22212300" y="645669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134620</xdr:rowOff>
    </xdr:from>
    <xdr:to>
      <xdr:col>116</xdr:col>
      <xdr:colOff>114300</xdr:colOff>
      <xdr:row>38</xdr:row>
      <xdr:rowOff>64770</xdr:rowOff>
    </xdr:to>
    <xdr:sp macro="" textlink="">
      <xdr:nvSpPr>
        <xdr:cNvPr id="714" name="フローチャート: 判断 713">
          <a:extLst>
            <a:ext uri="{FF2B5EF4-FFF2-40B4-BE49-F238E27FC236}">
              <a16:creationId xmlns:a16="http://schemas.microsoft.com/office/drawing/2014/main" id="{00000000-0008-0000-0600-0000CA020000}"/>
            </a:ext>
          </a:extLst>
        </xdr:cNvPr>
        <xdr:cNvSpPr/>
      </xdr:nvSpPr>
      <xdr:spPr>
        <a:xfrm>
          <a:off x="22110700" y="64782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31</xdr:row>
      <xdr:rowOff>24130</xdr:rowOff>
    </xdr:from>
    <xdr:to>
      <xdr:col>111</xdr:col>
      <xdr:colOff>177800</xdr:colOff>
      <xdr:row>35</xdr:row>
      <xdr:rowOff>33020</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flipV="1">
          <a:off x="20434300" y="5339080"/>
          <a:ext cx="889000" cy="694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35</xdr:row>
      <xdr:rowOff>6350</xdr:rowOff>
    </xdr:from>
    <xdr:to>
      <xdr:col>112</xdr:col>
      <xdr:colOff>38100</xdr:colOff>
      <xdr:row>35</xdr:row>
      <xdr:rowOff>107950</xdr:rowOff>
    </xdr:to>
    <xdr:sp macro="" textlink="">
      <xdr:nvSpPr>
        <xdr:cNvPr id="716" name="フローチャート: 判断 715">
          <a:extLst>
            <a:ext uri="{FF2B5EF4-FFF2-40B4-BE49-F238E27FC236}">
              <a16:creationId xmlns:a16="http://schemas.microsoft.com/office/drawing/2014/main" id="{00000000-0008-0000-0600-0000CC020000}"/>
            </a:ext>
          </a:extLst>
        </xdr:cNvPr>
        <xdr:cNvSpPr/>
      </xdr:nvSpPr>
      <xdr:spPr>
        <a:xfrm>
          <a:off x="21272500" y="6007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35</xdr:row>
      <xdr:rowOff>99077</xdr:rowOff>
    </xdr:from>
    <xdr:ext cx="378565" cy="259045"/>
    <xdr:sp macro="" textlink="">
      <xdr:nvSpPr>
        <xdr:cNvPr id="717" name="テキスト ボックス 716">
          <a:extLst>
            <a:ext uri="{FF2B5EF4-FFF2-40B4-BE49-F238E27FC236}">
              <a16:creationId xmlns:a16="http://schemas.microsoft.com/office/drawing/2014/main" id="{00000000-0008-0000-0600-0000CD020000}"/>
            </a:ext>
          </a:extLst>
        </xdr:cNvPr>
        <xdr:cNvSpPr txBox="1"/>
      </xdr:nvSpPr>
      <xdr:spPr>
        <a:xfrm>
          <a:off x="21121317" y="609982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35</xdr:row>
      <xdr:rowOff>33020</xdr:rowOff>
    </xdr:from>
    <xdr:to>
      <xdr:col>107</xdr:col>
      <xdr:colOff>50800</xdr:colOff>
      <xdr:row>35</xdr:row>
      <xdr:rowOff>55880</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flipV="1">
          <a:off x="19545300" y="603377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130810</xdr:rowOff>
    </xdr:from>
    <xdr:to>
      <xdr:col>107</xdr:col>
      <xdr:colOff>101600</xdr:colOff>
      <xdr:row>38</xdr:row>
      <xdr:rowOff>60960</xdr:rowOff>
    </xdr:to>
    <xdr:sp macro="" textlink="">
      <xdr:nvSpPr>
        <xdr:cNvPr id="719" name="フローチャート: 判断 718">
          <a:extLst>
            <a:ext uri="{FF2B5EF4-FFF2-40B4-BE49-F238E27FC236}">
              <a16:creationId xmlns:a16="http://schemas.microsoft.com/office/drawing/2014/main" id="{00000000-0008-0000-0600-0000CF020000}"/>
            </a:ext>
          </a:extLst>
        </xdr:cNvPr>
        <xdr:cNvSpPr/>
      </xdr:nvSpPr>
      <xdr:spPr>
        <a:xfrm>
          <a:off x="20383500" y="6474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38</xdr:row>
      <xdr:rowOff>52087</xdr:rowOff>
    </xdr:from>
    <xdr:ext cx="378565"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20245017" y="65671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35</xdr:row>
      <xdr:rowOff>55880</xdr:rowOff>
    </xdr:from>
    <xdr:to>
      <xdr:col>102</xdr:col>
      <xdr:colOff>114300</xdr:colOff>
      <xdr:row>35</xdr:row>
      <xdr:rowOff>129540</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flipV="1">
          <a:off x="18656300" y="6056630"/>
          <a:ext cx="889000" cy="73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132080</xdr:rowOff>
    </xdr:from>
    <xdr:to>
      <xdr:col>102</xdr:col>
      <xdr:colOff>165100</xdr:colOff>
      <xdr:row>38</xdr:row>
      <xdr:rowOff>62230</xdr:rowOff>
    </xdr:to>
    <xdr:sp macro="" textlink="">
      <xdr:nvSpPr>
        <xdr:cNvPr id="722" name="フローチャート: 判断 721">
          <a:extLst>
            <a:ext uri="{FF2B5EF4-FFF2-40B4-BE49-F238E27FC236}">
              <a16:creationId xmlns:a16="http://schemas.microsoft.com/office/drawing/2014/main" id="{00000000-0008-0000-0600-0000D2020000}"/>
            </a:ext>
          </a:extLst>
        </xdr:cNvPr>
        <xdr:cNvSpPr/>
      </xdr:nvSpPr>
      <xdr:spPr>
        <a:xfrm>
          <a:off x="19494500" y="6475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38</xdr:row>
      <xdr:rowOff>53357</xdr:rowOff>
    </xdr:from>
    <xdr:ext cx="378565" cy="259045"/>
    <xdr:sp macro="" textlink="">
      <xdr:nvSpPr>
        <xdr:cNvPr id="723" name="テキスト ボックス 722">
          <a:extLst>
            <a:ext uri="{FF2B5EF4-FFF2-40B4-BE49-F238E27FC236}">
              <a16:creationId xmlns:a16="http://schemas.microsoft.com/office/drawing/2014/main" id="{00000000-0008-0000-0600-0000D3020000}"/>
            </a:ext>
          </a:extLst>
        </xdr:cNvPr>
        <xdr:cNvSpPr txBox="1"/>
      </xdr:nvSpPr>
      <xdr:spPr>
        <a:xfrm>
          <a:off x="19356017" y="65684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140970</xdr:rowOff>
    </xdr:from>
    <xdr:to>
      <xdr:col>98</xdr:col>
      <xdr:colOff>38100</xdr:colOff>
      <xdr:row>38</xdr:row>
      <xdr:rowOff>71120</xdr:rowOff>
    </xdr:to>
    <xdr:sp macro="" textlink="">
      <xdr:nvSpPr>
        <xdr:cNvPr id="724" name="フローチャート: 判断 723">
          <a:extLst>
            <a:ext uri="{FF2B5EF4-FFF2-40B4-BE49-F238E27FC236}">
              <a16:creationId xmlns:a16="http://schemas.microsoft.com/office/drawing/2014/main" id="{00000000-0008-0000-0600-0000D4020000}"/>
            </a:ext>
          </a:extLst>
        </xdr:cNvPr>
        <xdr:cNvSpPr/>
      </xdr:nvSpPr>
      <xdr:spPr>
        <a:xfrm>
          <a:off x="18605500" y="6484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38</xdr:row>
      <xdr:rowOff>62247</xdr:rowOff>
    </xdr:from>
    <xdr:ext cx="378565" cy="259045"/>
    <xdr:sp macro="" textlink="">
      <xdr:nvSpPr>
        <xdr:cNvPr id="725" name="テキスト ボックス 724">
          <a:extLst>
            <a:ext uri="{FF2B5EF4-FFF2-40B4-BE49-F238E27FC236}">
              <a16:creationId xmlns:a16="http://schemas.microsoft.com/office/drawing/2014/main" id="{00000000-0008-0000-0600-0000D5020000}"/>
            </a:ext>
          </a:extLst>
        </xdr:cNvPr>
        <xdr:cNvSpPr txBox="1"/>
      </xdr:nvSpPr>
      <xdr:spPr>
        <a:xfrm>
          <a:off x="18467017" y="65773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27" name="テキスト ボックス 726">
          <a:extLst>
            <a:ext uri="{FF2B5EF4-FFF2-40B4-BE49-F238E27FC236}">
              <a16:creationId xmlns:a16="http://schemas.microsoft.com/office/drawing/2014/main" id="{00000000-0008-0000-0600-0000D7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154940</xdr:rowOff>
    </xdr:from>
    <xdr:to>
      <xdr:col>116</xdr:col>
      <xdr:colOff>114300</xdr:colOff>
      <xdr:row>35</xdr:row>
      <xdr:rowOff>85090</xdr:rowOff>
    </xdr:to>
    <xdr:sp macro="" textlink="">
      <xdr:nvSpPr>
        <xdr:cNvPr id="731" name="楕円 730">
          <a:extLst>
            <a:ext uri="{FF2B5EF4-FFF2-40B4-BE49-F238E27FC236}">
              <a16:creationId xmlns:a16="http://schemas.microsoft.com/office/drawing/2014/main" id="{00000000-0008-0000-0600-0000DB020000}"/>
            </a:ext>
          </a:extLst>
        </xdr:cNvPr>
        <xdr:cNvSpPr/>
      </xdr:nvSpPr>
      <xdr:spPr>
        <a:xfrm>
          <a:off x="22110700" y="5984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107967</xdr:rowOff>
    </xdr:from>
    <xdr:ext cx="378565" cy="259045"/>
    <xdr:sp macro="" textlink="">
      <xdr:nvSpPr>
        <xdr:cNvPr id="732" name="投資及び出資金該当値テキスト">
          <a:extLst>
            <a:ext uri="{FF2B5EF4-FFF2-40B4-BE49-F238E27FC236}">
              <a16:creationId xmlns:a16="http://schemas.microsoft.com/office/drawing/2014/main" id="{00000000-0008-0000-0600-0000DC020000}"/>
            </a:ext>
          </a:extLst>
        </xdr:cNvPr>
        <xdr:cNvSpPr txBox="1"/>
      </xdr:nvSpPr>
      <xdr:spPr>
        <a:xfrm>
          <a:off x="22212300" y="59372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30</xdr:row>
      <xdr:rowOff>144780</xdr:rowOff>
    </xdr:from>
    <xdr:to>
      <xdr:col>112</xdr:col>
      <xdr:colOff>38100</xdr:colOff>
      <xdr:row>31</xdr:row>
      <xdr:rowOff>74930</xdr:rowOff>
    </xdr:to>
    <xdr:sp macro="" textlink="">
      <xdr:nvSpPr>
        <xdr:cNvPr id="733" name="楕円 732">
          <a:extLst>
            <a:ext uri="{FF2B5EF4-FFF2-40B4-BE49-F238E27FC236}">
              <a16:creationId xmlns:a16="http://schemas.microsoft.com/office/drawing/2014/main" id="{00000000-0008-0000-0600-0000DD020000}"/>
            </a:ext>
          </a:extLst>
        </xdr:cNvPr>
        <xdr:cNvSpPr/>
      </xdr:nvSpPr>
      <xdr:spPr>
        <a:xfrm>
          <a:off x="21272500" y="5288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29</xdr:row>
      <xdr:rowOff>91457</xdr:rowOff>
    </xdr:from>
    <xdr:ext cx="469744"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21075728" y="50635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34</xdr:row>
      <xdr:rowOff>153670</xdr:rowOff>
    </xdr:from>
    <xdr:to>
      <xdr:col>107</xdr:col>
      <xdr:colOff>101600</xdr:colOff>
      <xdr:row>35</xdr:row>
      <xdr:rowOff>83820</xdr:rowOff>
    </xdr:to>
    <xdr:sp macro="" textlink="">
      <xdr:nvSpPr>
        <xdr:cNvPr id="735" name="楕円 734">
          <a:extLst>
            <a:ext uri="{FF2B5EF4-FFF2-40B4-BE49-F238E27FC236}">
              <a16:creationId xmlns:a16="http://schemas.microsoft.com/office/drawing/2014/main" id="{00000000-0008-0000-0600-0000DF020000}"/>
            </a:ext>
          </a:extLst>
        </xdr:cNvPr>
        <xdr:cNvSpPr/>
      </xdr:nvSpPr>
      <xdr:spPr>
        <a:xfrm>
          <a:off x="20383500" y="5982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33</xdr:row>
      <xdr:rowOff>100347</xdr:rowOff>
    </xdr:from>
    <xdr:ext cx="378565" cy="259045"/>
    <xdr:sp macro="" textlink="">
      <xdr:nvSpPr>
        <xdr:cNvPr id="736" name="テキスト ボックス 735">
          <a:extLst>
            <a:ext uri="{FF2B5EF4-FFF2-40B4-BE49-F238E27FC236}">
              <a16:creationId xmlns:a16="http://schemas.microsoft.com/office/drawing/2014/main" id="{00000000-0008-0000-0600-0000E0020000}"/>
            </a:ext>
          </a:extLst>
        </xdr:cNvPr>
        <xdr:cNvSpPr txBox="1"/>
      </xdr:nvSpPr>
      <xdr:spPr>
        <a:xfrm>
          <a:off x="20245017" y="57581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35</xdr:row>
      <xdr:rowOff>5080</xdr:rowOff>
    </xdr:from>
    <xdr:to>
      <xdr:col>102</xdr:col>
      <xdr:colOff>165100</xdr:colOff>
      <xdr:row>35</xdr:row>
      <xdr:rowOff>106680</xdr:rowOff>
    </xdr:to>
    <xdr:sp macro="" textlink="">
      <xdr:nvSpPr>
        <xdr:cNvPr id="737" name="楕円 736">
          <a:extLst>
            <a:ext uri="{FF2B5EF4-FFF2-40B4-BE49-F238E27FC236}">
              <a16:creationId xmlns:a16="http://schemas.microsoft.com/office/drawing/2014/main" id="{00000000-0008-0000-0600-0000E1020000}"/>
            </a:ext>
          </a:extLst>
        </xdr:cNvPr>
        <xdr:cNvSpPr/>
      </xdr:nvSpPr>
      <xdr:spPr>
        <a:xfrm>
          <a:off x="19494500" y="60058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33</xdr:row>
      <xdr:rowOff>123207</xdr:rowOff>
    </xdr:from>
    <xdr:ext cx="378565" cy="259045"/>
    <xdr:sp macro="" textlink="">
      <xdr:nvSpPr>
        <xdr:cNvPr id="738" name="テキスト ボックス 737">
          <a:extLst>
            <a:ext uri="{FF2B5EF4-FFF2-40B4-BE49-F238E27FC236}">
              <a16:creationId xmlns:a16="http://schemas.microsoft.com/office/drawing/2014/main" id="{00000000-0008-0000-0600-0000E2020000}"/>
            </a:ext>
          </a:extLst>
        </xdr:cNvPr>
        <xdr:cNvSpPr txBox="1"/>
      </xdr:nvSpPr>
      <xdr:spPr>
        <a:xfrm>
          <a:off x="19356017" y="57810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35</xdr:row>
      <xdr:rowOff>78740</xdr:rowOff>
    </xdr:from>
    <xdr:to>
      <xdr:col>98</xdr:col>
      <xdr:colOff>38100</xdr:colOff>
      <xdr:row>36</xdr:row>
      <xdr:rowOff>8890</xdr:rowOff>
    </xdr:to>
    <xdr:sp macro="" textlink="">
      <xdr:nvSpPr>
        <xdr:cNvPr id="739" name="楕円 738">
          <a:extLst>
            <a:ext uri="{FF2B5EF4-FFF2-40B4-BE49-F238E27FC236}">
              <a16:creationId xmlns:a16="http://schemas.microsoft.com/office/drawing/2014/main" id="{00000000-0008-0000-0600-0000E3020000}"/>
            </a:ext>
          </a:extLst>
        </xdr:cNvPr>
        <xdr:cNvSpPr/>
      </xdr:nvSpPr>
      <xdr:spPr>
        <a:xfrm>
          <a:off x="18605500" y="60794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34</xdr:row>
      <xdr:rowOff>25417</xdr:rowOff>
    </xdr:from>
    <xdr:ext cx="378565" cy="259045"/>
    <xdr:sp macro="" textlink="">
      <xdr:nvSpPr>
        <xdr:cNvPr id="740" name="テキスト ボックス 739">
          <a:extLst>
            <a:ext uri="{FF2B5EF4-FFF2-40B4-BE49-F238E27FC236}">
              <a16:creationId xmlns:a16="http://schemas.microsoft.com/office/drawing/2014/main" id="{00000000-0008-0000-0600-0000E4020000}"/>
            </a:ext>
          </a:extLst>
        </xdr:cNvPr>
        <xdr:cNvSpPr txBox="1"/>
      </xdr:nvSpPr>
      <xdr:spPr>
        <a:xfrm>
          <a:off x="18467017" y="58547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1" name="正方形/長方形 740">
          <a:extLst>
            <a:ext uri="{FF2B5EF4-FFF2-40B4-BE49-F238E27FC236}">
              <a16:creationId xmlns:a16="http://schemas.microsoft.com/office/drawing/2014/main" id="{00000000-0008-0000-0600-0000E5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2" name="正方形/長方形 741">
          <a:extLst>
            <a:ext uri="{FF2B5EF4-FFF2-40B4-BE49-F238E27FC236}">
              <a16:creationId xmlns:a16="http://schemas.microsoft.com/office/drawing/2014/main" id="{00000000-0008-0000-0600-0000E6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3" name="正方形/長方形 742">
          <a:extLst>
            <a:ext uri="{FF2B5EF4-FFF2-40B4-BE49-F238E27FC236}">
              <a16:creationId xmlns:a16="http://schemas.microsoft.com/office/drawing/2014/main" id="{00000000-0008-0000-0600-0000E7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44" name="正方形/長方形 743">
          <a:extLst>
            <a:ext uri="{FF2B5EF4-FFF2-40B4-BE49-F238E27FC236}">
              <a16:creationId xmlns:a16="http://schemas.microsoft.com/office/drawing/2014/main" id="{00000000-0008-0000-0600-0000E8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45" name="正方形/長方形 744">
          <a:extLst>
            <a:ext uri="{FF2B5EF4-FFF2-40B4-BE49-F238E27FC236}">
              <a16:creationId xmlns:a16="http://schemas.microsoft.com/office/drawing/2014/main" id="{00000000-0008-0000-0600-0000E9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46" name="正方形/長方形 745">
          <a:extLst>
            <a:ext uri="{FF2B5EF4-FFF2-40B4-BE49-F238E27FC236}">
              <a16:creationId xmlns:a16="http://schemas.microsoft.com/office/drawing/2014/main" id="{00000000-0008-0000-0600-0000EA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47" name="テキスト ボックス 746">
          <a:extLst>
            <a:ext uri="{FF2B5EF4-FFF2-40B4-BE49-F238E27FC236}">
              <a16:creationId xmlns:a16="http://schemas.microsoft.com/office/drawing/2014/main" id="{00000000-0008-0000-0600-0000EB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48" name="直線コネクタ 747">
          <a:extLst>
            <a:ext uri="{FF2B5EF4-FFF2-40B4-BE49-F238E27FC236}">
              <a16:creationId xmlns:a16="http://schemas.microsoft.com/office/drawing/2014/main" id="{00000000-0008-0000-0600-0000EC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58</xdr:row>
      <xdr:rowOff>139700</xdr:rowOff>
    </xdr:from>
    <xdr:to>
      <xdr:col>120</xdr:col>
      <xdr:colOff>114300</xdr:colOff>
      <xdr:row>58</xdr:row>
      <xdr:rowOff>139700</xdr:rowOff>
    </xdr:to>
    <xdr:cxnSp macro="">
      <xdr:nvCxnSpPr>
        <xdr:cNvPr id="749" name="直線コネクタ 748">
          <a:extLst>
            <a:ext uri="{FF2B5EF4-FFF2-40B4-BE49-F238E27FC236}">
              <a16:creationId xmlns:a16="http://schemas.microsoft.com/office/drawing/2014/main" id="{00000000-0008-0000-0600-0000ED020000}"/>
            </a:ext>
          </a:extLst>
        </xdr:cNvPr>
        <xdr:cNvCxnSpPr/>
      </xdr:nvCxnSpPr>
      <xdr:spPr>
        <a:xfrm>
          <a:off x="18288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57</xdr:row>
      <xdr:rowOff>168927</xdr:rowOff>
    </xdr:from>
    <xdr:ext cx="248786" cy="259045"/>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18039214" y="9941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25400</xdr:rowOff>
    </xdr:from>
    <xdr:to>
      <xdr:col>120</xdr:col>
      <xdr:colOff>114300</xdr:colOff>
      <xdr:row>56</xdr:row>
      <xdr:rowOff>25400</xdr:rowOff>
    </xdr:to>
    <xdr:cxnSp macro="">
      <xdr:nvCxnSpPr>
        <xdr:cNvPr id="751" name="直線コネクタ 750">
          <a:extLst>
            <a:ext uri="{FF2B5EF4-FFF2-40B4-BE49-F238E27FC236}">
              <a16:creationId xmlns:a16="http://schemas.microsoft.com/office/drawing/2014/main" id="{00000000-0008-0000-0600-0000EF020000}"/>
            </a:ext>
          </a:extLst>
        </xdr:cNvPr>
        <xdr:cNvCxnSpPr/>
      </xdr:nvCxnSpPr>
      <xdr:spPr>
        <a:xfrm>
          <a:off x="18288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55</xdr:row>
      <xdr:rowOff>54627</xdr:rowOff>
    </xdr:from>
    <xdr:ext cx="531299" cy="259045"/>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17756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82550</xdr:rowOff>
    </xdr:from>
    <xdr:to>
      <xdr:col>120</xdr:col>
      <xdr:colOff>114300</xdr:colOff>
      <xdr:row>53</xdr:row>
      <xdr:rowOff>82550</xdr:rowOff>
    </xdr:to>
    <xdr:cxnSp macro="">
      <xdr:nvCxnSpPr>
        <xdr:cNvPr id="753" name="直線コネクタ 752">
          <a:extLst>
            <a:ext uri="{FF2B5EF4-FFF2-40B4-BE49-F238E27FC236}">
              <a16:creationId xmlns:a16="http://schemas.microsoft.com/office/drawing/2014/main" id="{00000000-0008-0000-0600-0000F1020000}"/>
            </a:ext>
          </a:extLst>
        </xdr:cNvPr>
        <xdr:cNvCxnSpPr/>
      </xdr:nvCxnSpPr>
      <xdr:spPr>
        <a:xfrm>
          <a:off x="18288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52</xdr:row>
      <xdr:rowOff>111777</xdr:rowOff>
    </xdr:from>
    <xdr:ext cx="531299" cy="259045"/>
    <xdr:sp macro="" textlink="">
      <xdr:nvSpPr>
        <xdr:cNvPr id="754" name="テキスト ボックス 753">
          <a:extLst>
            <a:ext uri="{FF2B5EF4-FFF2-40B4-BE49-F238E27FC236}">
              <a16:creationId xmlns:a16="http://schemas.microsoft.com/office/drawing/2014/main" id="{00000000-0008-0000-0600-0000F2020000}"/>
            </a:ext>
          </a:extLst>
        </xdr:cNvPr>
        <xdr:cNvSpPr txBox="1"/>
      </xdr:nvSpPr>
      <xdr:spPr>
        <a:xfrm>
          <a:off x="17756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139700</xdr:rowOff>
    </xdr:from>
    <xdr:to>
      <xdr:col>120</xdr:col>
      <xdr:colOff>114300</xdr:colOff>
      <xdr:row>50</xdr:row>
      <xdr:rowOff>139700</xdr:rowOff>
    </xdr:to>
    <xdr:cxnSp macro="">
      <xdr:nvCxnSpPr>
        <xdr:cNvPr id="755" name="直線コネクタ 754">
          <a:extLst>
            <a:ext uri="{FF2B5EF4-FFF2-40B4-BE49-F238E27FC236}">
              <a16:creationId xmlns:a16="http://schemas.microsoft.com/office/drawing/2014/main" id="{00000000-0008-0000-0600-0000F3020000}"/>
            </a:ext>
          </a:extLst>
        </xdr:cNvPr>
        <xdr:cNvCxnSpPr/>
      </xdr:nvCxnSpPr>
      <xdr:spPr>
        <a:xfrm>
          <a:off x="18288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49</xdr:row>
      <xdr:rowOff>168927</xdr:rowOff>
    </xdr:from>
    <xdr:ext cx="531299" cy="259045"/>
    <xdr:sp macro="" textlink="">
      <xdr:nvSpPr>
        <xdr:cNvPr id="756" name="テキスト ボックス 755">
          <a:extLst>
            <a:ext uri="{FF2B5EF4-FFF2-40B4-BE49-F238E27FC236}">
              <a16:creationId xmlns:a16="http://schemas.microsoft.com/office/drawing/2014/main" id="{00000000-0008-0000-0600-0000F4020000}"/>
            </a:ext>
          </a:extLst>
        </xdr:cNvPr>
        <xdr:cNvSpPr txBox="1"/>
      </xdr:nvSpPr>
      <xdr:spPr>
        <a:xfrm>
          <a:off x="17756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57" name="直線コネクタ 756">
          <a:extLst>
            <a:ext uri="{FF2B5EF4-FFF2-40B4-BE49-F238E27FC236}">
              <a16:creationId xmlns:a16="http://schemas.microsoft.com/office/drawing/2014/main" id="{00000000-0008-0000-0600-0000F5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47</xdr:row>
      <xdr:rowOff>54627</xdr:rowOff>
    </xdr:from>
    <xdr:ext cx="531299" cy="259045"/>
    <xdr:sp macro="" textlink="">
      <xdr:nvSpPr>
        <xdr:cNvPr id="758" name="テキスト ボックス 757">
          <a:extLst>
            <a:ext uri="{FF2B5EF4-FFF2-40B4-BE49-F238E27FC236}">
              <a16:creationId xmlns:a16="http://schemas.microsoft.com/office/drawing/2014/main" id="{00000000-0008-0000-0600-0000F6020000}"/>
            </a:ext>
          </a:extLst>
        </xdr:cNvPr>
        <xdr:cNvSpPr txBox="1"/>
      </xdr:nvSpPr>
      <xdr:spPr>
        <a:xfrm>
          <a:off x="17756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59" name="貸付金グラフ枠">
          <a:extLst>
            <a:ext uri="{FF2B5EF4-FFF2-40B4-BE49-F238E27FC236}">
              <a16:creationId xmlns:a16="http://schemas.microsoft.com/office/drawing/2014/main" id="{00000000-0008-0000-0600-0000F7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100975</xdr:rowOff>
    </xdr:from>
    <xdr:to>
      <xdr:col>116</xdr:col>
      <xdr:colOff>62864</xdr:colOff>
      <xdr:row>58</xdr:row>
      <xdr:rowOff>79029</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flipV="1">
          <a:off x="22159595" y="8673475"/>
          <a:ext cx="1269" cy="134965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82856</xdr:rowOff>
    </xdr:from>
    <xdr:ext cx="469744" cy="259045"/>
    <xdr:sp macro="" textlink="">
      <xdr:nvSpPr>
        <xdr:cNvPr id="761" name="貸付金最小値テキスト">
          <a:extLst>
            <a:ext uri="{FF2B5EF4-FFF2-40B4-BE49-F238E27FC236}">
              <a16:creationId xmlns:a16="http://schemas.microsoft.com/office/drawing/2014/main" id="{00000000-0008-0000-0600-0000F9020000}"/>
            </a:ext>
          </a:extLst>
        </xdr:cNvPr>
        <xdr:cNvSpPr txBox="1"/>
      </xdr:nvSpPr>
      <xdr:spPr>
        <a:xfrm>
          <a:off x="22212300" y="100269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79029</xdr:rowOff>
    </xdr:from>
    <xdr:to>
      <xdr:col>116</xdr:col>
      <xdr:colOff>152400</xdr:colOff>
      <xdr:row>58</xdr:row>
      <xdr:rowOff>79029</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22072600" y="100231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47652</xdr:rowOff>
    </xdr:from>
    <xdr:ext cx="534377" cy="259045"/>
    <xdr:sp macro="" textlink="">
      <xdr:nvSpPr>
        <xdr:cNvPr id="763" name="貸付金最大値テキスト">
          <a:extLst>
            <a:ext uri="{FF2B5EF4-FFF2-40B4-BE49-F238E27FC236}">
              <a16:creationId xmlns:a16="http://schemas.microsoft.com/office/drawing/2014/main" id="{00000000-0008-0000-0600-0000FB020000}"/>
            </a:ext>
          </a:extLst>
        </xdr:cNvPr>
        <xdr:cNvSpPr txBox="1"/>
      </xdr:nvSpPr>
      <xdr:spPr>
        <a:xfrm>
          <a:off x="22212300" y="84487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61,694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100975</xdr:rowOff>
    </xdr:from>
    <xdr:to>
      <xdr:col>116</xdr:col>
      <xdr:colOff>152400</xdr:colOff>
      <xdr:row>50</xdr:row>
      <xdr:rowOff>100975</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22072600" y="86734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57</xdr:row>
      <xdr:rowOff>103649</xdr:rowOff>
    </xdr:from>
    <xdr:to>
      <xdr:col>116</xdr:col>
      <xdr:colOff>63500</xdr:colOff>
      <xdr:row>58</xdr:row>
      <xdr:rowOff>50912</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a:off x="21323300" y="9876299"/>
          <a:ext cx="838200" cy="1187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87089</xdr:rowOff>
    </xdr:from>
    <xdr:ext cx="534377" cy="259045"/>
    <xdr:sp macro="" textlink="">
      <xdr:nvSpPr>
        <xdr:cNvPr id="766" name="貸付金平均値テキスト">
          <a:extLst>
            <a:ext uri="{FF2B5EF4-FFF2-40B4-BE49-F238E27FC236}">
              <a16:creationId xmlns:a16="http://schemas.microsoft.com/office/drawing/2014/main" id="{00000000-0008-0000-0600-0000FE020000}"/>
            </a:ext>
          </a:extLst>
        </xdr:cNvPr>
        <xdr:cNvSpPr txBox="1"/>
      </xdr:nvSpPr>
      <xdr:spPr>
        <a:xfrm>
          <a:off x="22212300" y="93453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55</xdr:row>
      <xdr:rowOff>64212</xdr:rowOff>
    </xdr:from>
    <xdr:to>
      <xdr:col>116</xdr:col>
      <xdr:colOff>114300</xdr:colOff>
      <xdr:row>55</xdr:row>
      <xdr:rowOff>165812</xdr:rowOff>
    </xdr:to>
    <xdr:sp macro="" textlink="">
      <xdr:nvSpPr>
        <xdr:cNvPr id="767" name="フローチャート: 判断 766">
          <a:extLst>
            <a:ext uri="{FF2B5EF4-FFF2-40B4-BE49-F238E27FC236}">
              <a16:creationId xmlns:a16="http://schemas.microsoft.com/office/drawing/2014/main" id="{00000000-0008-0000-0600-0000FF020000}"/>
            </a:ext>
          </a:extLst>
        </xdr:cNvPr>
        <xdr:cNvSpPr/>
      </xdr:nvSpPr>
      <xdr:spPr>
        <a:xfrm>
          <a:off x="22110700" y="94939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103649</xdr:rowOff>
    </xdr:from>
    <xdr:to>
      <xdr:col>111</xdr:col>
      <xdr:colOff>177800</xdr:colOff>
      <xdr:row>58</xdr:row>
      <xdr:rowOff>30475</xdr:rowOff>
    </xdr:to>
    <xdr:cxnSp macro="">
      <xdr:nvCxnSpPr>
        <xdr:cNvPr id="768" name="直線コネクタ 767">
          <a:extLst>
            <a:ext uri="{FF2B5EF4-FFF2-40B4-BE49-F238E27FC236}">
              <a16:creationId xmlns:a16="http://schemas.microsoft.com/office/drawing/2014/main" id="{00000000-0008-0000-0600-000000030000}"/>
            </a:ext>
          </a:extLst>
        </xdr:cNvPr>
        <xdr:cNvCxnSpPr/>
      </xdr:nvCxnSpPr>
      <xdr:spPr>
        <a:xfrm flipV="1">
          <a:off x="20434300" y="9876299"/>
          <a:ext cx="889000" cy="982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56</xdr:row>
      <xdr:rowOff>67046</xdr:rowOff>
    </xdr:from>
    <xdr:to>
      <xdr:col>112</xdr:col>
      <xdr:colOff>38100</xdr:colOff>
      <xdr:row>56</xdr:row>
      <xdr:rowOff>168646</xdr:rowOff>
    </xdr:to>
    <xdr:sp macro="" textlink="">
      <xdr:nvSpPr>
        <xdr:cNvPr id="769" name="フローチャート: 判断 768">
          <a:extLst>
            <a:ext uri="{FF2B5EF4-FFF2-40B4-BE49-F238E27FC236}">
              <a16:creationId xmlns:a16="http://schemas.microsoft.com/office/drawing/2014/main" id="{00000000-0008-0000-0600-000001030000}"/>
            </a:ext>
          </a:extLst>
        </xdr:cNvPr>
        <xdr:cNvSpPr/>
      </xdr:nvSpPr>
      <xdr:spPr>
        <a:xfrm>
          <a:off x="21272500" y="96682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13723</xdr:rowOff>
    </xdr:from>
    <xdr:ext cx="534377" cy="259045"/>
    <xdr:sp macro="" textlink="">
      <xdr:nvSpPr>
        <xdr:cNvPr id="770" name="テキスト ボックス 769">
          <a:extLst>
            <a:ext uri="{FF2B5EF4-FFF2-40B4-BE49-F238E27FC236}">
              <a16:creationId xmlns:a16="http://schemas.microsoft.com/office/drawing/2014/main" id="{00000000-0008-0000-0600-000002030000}"/>
            </a:ext>
          </a:extLst>
        </xdr:cNvPr>
        <xdr:cNvSpPr txBox="1"/>
      </xdr:nvSpPr>
      <xdr:spPr>
        <a:xfrm>
          <a:off x="21043411" y="94434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17696</xdr:rowOff>
    </xdr:from>
    <xdr:to>
      <xdr:col>107</xdr:col>
      <xdr:colOff>50800</xdr:colOff>
      <xdr:row>58</xdr:row>
      <xdr:rowOff>30475</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19545300" y="9790346"/>
          <a:ext cx="889000" cy="1842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27155</xdr:rowOff>
    </xdr:from>
    <xdr:to>
      <xdr:col>107</xdr:col>
      <xdr:colOff>101600</xdr:colOff>
      <xdr:row>56</xdr:row>
      <xdr:rowOff>128755</xdr:rowOff>
    </xdr:to>
    <xdr:sp macro="" textlink="">
      <xdr:nvSpPr>
        <xdr:cNvPr id="772" name="フローチャート: 判断 771">
          <a:extLst>
            <a:ext uri="{FF2B5EF4-FFF2-40B4-BE49-F238E27FC236}">
              <a16:creationId xmlns:a16="http://schemas.microsoft.com/office/drawing/2014/main" id="{00000000-0008-0000-0600-000004030000}"/>
            </a:ext>
          </a:extLst>
        </xdr:cNvPr>
        <xdr:cNvSpPr/>
      </xdr:nvSpPr>
      <xdr:spPr>
        <a:xfrm>
          <a:off x="20383500" y="96283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54</xdr:row>
      <xdr:rowOff>145282</xdr:rowOff>
    </xdr:from>
    <xdr:ext cx="534377" cy="259045"/>
    <xdr:sp macro="" textlink="">
      <xdr:nvSpPr>
        <xdr:cNvPr id="773" name="テキスト ボックス 772">
          <a:extLst>
            <a:ext uri="{FF2B5EF4-FFF2-40B4-BE49-F238E27FC236}">
              <a16:creationId xmlns:a16="http://schemas.microsoft.com/office/drawing/2014/main" id="{00000000-0008-0000-0600-000005030000}"/>
            </a:ext>
          </a:extLst>
        </xdr:cNvPr>
        <xdr:cNvSpPr txBox="1"/>
      </xdr:nvSpPr>
      <xdr:spPr>
        <a:xfrm>
          <a:off x="20167111" y="94035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17,701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17696</xdr:rowOff>
    </xdr:from>
    <xdr:to>
      <xdr:col>102</xdr:col>
      <xdr:colOff>114300</xdr:colOff>
      <xdr:row>57</xdr:row>
      <xdr:rowOff>113365</xdr:rowOff>
    </xdr:to>
    <xdr:cxnSp macro="">
      <xdr:nvCxnSpPr>
        <xdr:cNvPr id="774" name="直線コネクタ 773">
          <a:extLst>
            <a:ext uri="{FF2B5EF4-FFF2-40B4-BE49-F238E27FC236}">
              <a16:creationId xmlns:a16="http://schemas.microsoft.com/office/drawing/2014/main" id="{00000000-0008-0000-0600-000006030000}"/>
            </a:ext>
          </a:extLst>
        </xdr:cNvPr>
        <xdr:cNvCxnSpPr/>
      </xdr:nvCxnSpPr>
      <xdr:spPr>
        <a:xfrm flipV="1">
          <a:off x="18656300" y="9790346"/>
          <a:ext cx="889000" cy="956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93861</xdr:rowOff>
    </xdr:from>
    <xdr:to>
      <xdr:col>102</xdr:col>
      <xdr:colOff>165100</xdr:colOff>
      <xdr:row>55</xdr:row>
      <xdr:rowOff>24011</xdr:rowOff>
    </xdr:to>
    <xdr:sp macro="" textlink="">
      <xdr:nvSpPr>
        <xdr:cNvPr id="775" name="フローチャート: 判断 774">
          <a:extLst>
            <a:ext uri="{FF2B5EF4-FFF2-40B4-BE49-F238E27FC236}">
              <a16:creationId xmlns:a16="http://schemas.microsoft.com/office/drawing/2014/main" id="{00000000-0008-0000-0600-000007030000}"/>
            </a:ext>
          </a:extLst>
        </xdr:cNvPr>
        <xdr:cNvSpPr/>
      </xdr:nvSpPr>
      <xdr:spPr>
        <a:xfrm>
          <a:off x="19494500" y="93521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53</xdr:row>
      <xdr:rowOff>40538</xdr:rowOff>
    </xdr:from>
    <xdr:ext cx="534377" cy="259045"/>
    <xdr:sp macro="" textlink="">
      <xdr:nvSpPr>
        <xdr:cNvPr id="776" name="テキスト ボックス 775">
          <a:extLst>
            <a:ext uri="{FF2B5EF4-FFF2-40B4-BE49-F238E27FC236}">
              <a16:creationId xmlns:a16="http://schemas.microsoft.com/office/drawing/2014/main" id="{00000000-0008-0000-0600-000008030000}"/>
            </a:ext>
          </a:extLst>
        </xdr:cNvPr>
        <xdr:cNvSpPr txBox="1"/>
      </xdr:nvSpPr>
      <xdr:spPr>
        <a:xfrm>
          <a:off x="19278111" y="91273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29,783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89220</xdr:rowOff>
    </xdr:from>
    <xdr:to>
      <xdr:col>98</xdr:col>
      <xdr:colOff>38100</xdr:colOff>
      <xdr:row>55</xdr:row>
      <xdr:rowOff>19370</xdr:rowOff>
    </xdr:to>
    <xdr:sp macro="" textlink="">
      <xdr:nvSpPr>
        <xdr:cNvPr id="777" name="フローチャート: 判断 776">
          <a:extLst>
            <a:ext uri="{FF2B5EF4-FFF2-40B4-BE49-F238E27FC236}">
              <a16:creationId xmlns:a16="http://schemas.microsoft.com/office/drawing/2014/main" id="{00000000-0008-0000-0600-000009030000}"/>
            </a:ext>
          </a:extLst>
        </xdr:cNvPr>
        <xdr:cNvSpPr/>
      </xdr:nvSpPr>
      <xdr:spPr>
        <a:xfrm>
          <a:off x="18605500" y="93475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53</xdr:row>
      <xdr:rowOff>35897</xdr:rowOff>
    </xdr:from>
    <xdr:ext cx="534377" cy="259045"/>
    <xdr:sp macro="" textlink="">
      <xdr:nvSpPr>
        <xdr:cNvPr id="778" name="テキスト ボックス 777">
          <a:extLst>
            <a:ext uri="{FF2B5EF4-FFF2-40B4-BE49-F238E27FC236}">
              <a16:creationId xmlns:a16="http://schemas.microsoft.com/office/drawing/2014/main" id="{00000000-0008-0000-0600-00000A030000}"/>
            </a:ext>
          </a:extLst>
        </xdr:cNvPr>
        <xdr:cNvSpPr txBox="1"/>
      </xdr:nvSpPr>
      <xdr:spPr>
        <a:xfrm>
          <a:off x="18389111" y="9122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79" name="テキスト ボックス 778">
          <a:extLst>
            <a:ext uri="{FF2B5EF4-FFF2-40B4-BE49-F238E27FC236}">
              <a16:creationId xmlns:a16="http://schemas.microsoft.com/office/drawing/2014/main" id="{00000000-0008-0000-0600-00000B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0" name="テキスト ボックス 779">
          <a:extLst>
            <a:ext uri="{FF2B5EF4-FFF2-40B4-BE49-F238E27FC236}">
              <a16:creationId xmlns:a16="http://schemas.microsoft.com/office/drawing/2014/main" id="{00000000-0008-0000-0600-00000C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2" name="テキスト ボックス 781">
          <a:extLst>
            <a:ext uri="{FF2B5EF4-FFF2-40B4-BE49-F238E27FC236}">
              <a16:creationId xmlns:a16="http://schemas.microsoft.com/office/drawing/2014/main" id="{00000000-0008-0000-0600-00000E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58</xdr:row>
      <xdr:rowOff>112</xdr:rowOff>
    </xdr:from>
    <xdr:to>
      <xdr:col>116</xdr:col>
      <xdr:colOff>114300</xdr:colOff>
      <xdr:row>58</xdr:row>
      <xdr:rowOff>101712</xdr:rowOff>
    </xdr:to>
    <xdr:sp macro="" textlink="">
      <xdr:nvSpPr>
        <xdr:cNvPr id="784" name="楕円 783">
          <a:extLst>
            <a:ext uri="{FF2B5EF4-FFF2-40B4-BE49-F238E27FC236}">
              <a16:creationId xmlns:a16="http://schemas.microsoft.com/office/drawing/2014/main" id="{00000000-0008-0000-0600-000010030000}"/>
            </a:ext>
          </a:extLst>
        </xdr:cNvPr>
        <xdr:cNvSpPr/>
      </xdr:nvSpPr>
      <xdr:spPr>
        <a:xfrm>
          <a:off x="22110700" y="9944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57</xdr:row>
      <xdr:rowOff>86489</xdr:rowOff>
    </xdr:from>
    <xdr:ext cx="469744" cy="259045"/>
    <xdr:sp macro="" textlink="">
      <xdr:nvSpPr>
        <xdr:cNvPr id="785" name="貸付金該当値テキスト">
          <a:extLst>
            <a:ext uri="{FF2B5EF4-FFF2-40B4-BE49-F238E27FC236}">
              <a16:creationId xmlns:a16="http://schemas.microsoft.com/office/drawing/2014/main" id="{00000000-0008-0000-0600-000011030000}"/>
            </a:ext>
          </a:extLst>
        </xdr:cNvPr>
        <xdr:cNvSpPr txBox="1"/>
      </xdr:nvSpPr>
      <xdr:spPr>
        <a:xfrm>
          <a:off x="22212300" y="98591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52849</xdr:rowOff>
    </xdr:from>
    <xdr:to>
      <xdr:col>112</xdr:col>
      <xdr:colOff>38100</xdr:colOff>
      <xdr:row>57</xdr:row>
      <xdr:rowOff>154449</xdr:rowOff>
    </xdr:to>
    <xdr:sp macro="" textlink="">
      <xdr:nvSpPr>
        <xdr:cNvPr id="786" name="楕円 785">
          <a:extLst>
            <a:ext uri="{FF2B5EF4-FFF2-40B4-BE49-F238E27FC236}">
              <a16:creationId xmlns:a16="http://schemas.microsoft.com/office/drawing/2014/main" id="{00000000-0008-0000-0600-000012030000}"/>
            </a:ext>
          </a:extLst>
        </xdr:cNvPr>
        <xdr:cNvSpPr/>
      </xdr:nvSpPr>
      <xdr:spPr>
        <a:xfrm>
          <a:off x="21272500" y="98254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57</xdr:row>
      <xdr:rowOff>145576</xdr:rowOff>
    </xdr:from>
    <xdr:ext cx="469744"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1075728" y="99182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151125</xdr:rowOff>
    </xdr:from>
    <xdr:to>
      <xdr:col>107</xdr:col>
      <xdr:colOff>101600</xdr:colOff>
      <xdr:row>58</xdr:row>
      <xdr:rowOff>81275</xdr:rowOff>
    </xdr:to>
    <xdr:sp macro="" textlink="">
      <xdr:nvSpPr>
        <xdr:cNvPr id="788" name="楕円 787">
          <a:extLst>
            <a:ext uri="{FF2B5EF4-FFF2-40B4-BE49-F238E27FC236}">
              <a16:creationId xmlns:a16="http://schemas.microsoft.com/office/drawing/2014/main" id="{00000000-0008-0000-0600-000014030000}"/>
            </a:ext>
          </a:extLst>
        </xdr:cNvPr>
        <xdr:cNvSpPr/>
      </xdr:nvSpPr>
      <xdr:spPr>
        <a:xfrm>
          <a:off x="20383500" y="9923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58</xdr:row>
      <xdr:rowOff>72402</xdr:rowOff>
    </xdr:from>
    <xdr:ext cx="469744"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20199428" y="100165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56</xdr:row>
      <xdr:rowOff>138346</xdr:rowOff>
    </xdr:from>
    <xdr:to>
      <xdr:col>102</xdr:col>
      <xdr:colOff>165100</xdr:colOff>
      <xdr:row>57</xdr:row>
      <xdr:rowOff>68496</xdr:rowOff>
    </xdr:to>
    <xdr:sp macro="" textlink="">
      <xdr:nvSpPr>
        <xdr:cNvPr id="790" name="楕円 789">
          <a:extLst>
            <a:ext uri="{FF2B5EF4-FFF2-40B4-BE49-F238E27FC236}">
              <a16:creationId xmlns:a16="http://schemas.microsoft.com/office/drawing/2014/main" id="{00000000-0008-0000-0600-000016030000}"/>
            </a:ext>
          </a:extLst>
        </xdr:cNvPr>
        <xdr:cNvSpPr/>
      </xdr:nvSpPr>
      <xdr:spPr>
        <a:xfrm>
          <a:off x="19494500" y="97395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59623</xdr:rowOff>
    </xdr:from>
    <xdr:ext cx="534377" cy="259045"/>
    <xdr:sp macro="" textlink="">
      <xdr:nvSpPr>
        <xdr:cNvPr id="791" name="テキスト ボックス 790">
          <a:extLst>
            <a:ext uri="{FF2B5EF4-FFF2-40B4-BE49-F238E27FC236}">
              <a16:creationId xmlns:a16="http://schemas.microsoft.com/office/drawing/2014/main" id="{00000000-0008-0000-0600-000017030000}"/>
            </a:ext>
          </a:extLst>
        </xdr:cNvPr>
        <xdr:cNvSpPr txBox="1"/>
      </xdr:nvSpPr>
      <xdr:spPr>
        <a:xfrm>
          <a:off x="19278111" y="98322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62565</xdr:rowOff>
    </xdr:from>
    <xdr:to>
      <xdr:col>98</xdr:col>
      <xdr:colOff>38100</xdr:colOff>
      <xdr:row>57</xdr:row>
      <xdr:rowOff>164165</xdr:rowOff>
    </xdr:to>
    <xdr:sp macro="" textlink="">
      <xdr:nvSpPr>
        <xdr:cNvPr id="792" name="楕円 791">
          <a:extLst>
            <a:ext uri="{FF2B5EF4-FFF2-40B4-BE49-F238E27FC236}">
              <a16:creationId xmlns:a16="http://schemas.microsoft.com/office/drawing/2014/main" id="{00000000-0008-0000-0600-000018030000}"/>
            </a:ext>
          </a:extLst>
        </xdr:cNvPr>
        <xdr:cNvSpPr/>
      </xdr:nvSpPr>
      <xdr:spPr>
        <a:xfrm>
          <a:off x="18605500" y="9835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57</xdr:row>
      <xdr:rowOff>155292</xdr:rowOff>
    </xdr:from>
    <xdr:ext cx="469744" cy="259045"/>
    <xdr:sp macro="" textlink="">
      <xdr:nvSpPr>
        <xdr:cNvPr id="793" name="テキスト ボックス 792">
          <a:extLst>
            <a:ext uri="{FF2B5EF4-FFF2-40B4-BE49-F238E27FC236}">
              <a16:creationId xmlns:a16="http://schemas.microsoft.com/office/drawing/2014/main" id="{00000000-0008-0000-0600-000019030000}"/>
            </a:ext>
          </a:extLst>
        </xdr:cNvPr>
        <xdr:cNvSpPr txBox="1"/>
      </xdr:nvSpPr>
      <xdr:spPr>
        <a:xfrm>
          <a:off x="18421428" y="99279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794" name="正方形/長方形 793">
          <a:extLst>
            <a:ext uri="{FF2B5EF4-FFF2-40B4-BE49-F238E27FC236}">
              <a16:creationId xmlns:a16="http://schemas.microsoft.com/office/drawing/2014/main" id="{00000000-0008-0000-0600-00001A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795" name="正方形/長方形 794">
          <a:extLst>
            <a:ext uri="{FF2B5EF4-FFF2-40B4-BE49-F238E27FC236}">
              <a16:creationId xmlns:a16="http://schemas.microsoft.com/office/drawing/2014/main" id="{00000000-0008-0000-0600-00001B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796" name="正方形/長方形 795">
          <a:extLst>
            <a:ext uri="{FF2B5EF4-FFF2-40B4-BE49-F238E27FC236}">
              <a16:creationId xmlns:a16="http://schemas.microsoft.com/office/drawing/2014/main" id="{00000000-0008-0000-0600-00001C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797" name="正方形/長方形 796">
          <a:extLst>
            <a:ext uri="{FF2B5EF4-FFF2-40B4-BE49-F238E27FC236}">
              <a16:creationId xmlns:a16="http://schemas.microsoft.com/office/drawing/2014/main" id="{00000000-0008-0000-0600-00001D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798" name="正方形/長方形 797">
          <a:extLst>
            <a:ext uri="{FF2B5EF4-FFF2-40B4-BE49-F238E27FC236}">
              <a16:creationId xmlns:a16="http://schemas.microsoft.com/office/drawing/2014/main" id="{00000000-0008-0000-0600-00001E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799" name="正方形/長方形 798">
          <a:extLst>
            <a:ext uri="{FF2B5EF4-FFF2-40B4-BE49-F238E27FC236}">
              <a16:creationId xmlns:a16="http://schemas.microsoft.com/office/drawing/2014/main" id="{00000000-0008-0000-0600-00001F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1" name="直線コネクタ 800">
          <a:extLst>
            <a:ext uri="{FF2B5EF4-FFF2-40B4-BE49-F238E27FC236}">
              <a16:creationId xmlns:a16="http://schemas.microsoft.com/office/drawing/2014/main" id="{00000000-0008-0000-0600-000021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02" name="直線コネクタ 801">
          <a:extLst>
            <a:ext uri="{FF2B5EF4-FFF2-40B4-BE49-F238E27FC236}">
              <a16:creationId xmlns:a16="http://schemas.microsoft.com/office/drawing/2014/main" id="{00000000-0008-0000-0600-000022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03" name="テキスト ボックス 802">
          <a:extLst>
            <a:ext uri="{FF2B5EF4-FFF2-40B4-BE49-F238E27FC236}">
              <a16:creationId xmlns:a16="http://schemas.microsoft.com/office/drawing/2014/main" id="{00000000-0008-0000-0600-000023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04" name="直線コネクタ 803">
          <a:extLst>
            <a:ext uri="{FF2B5EF4-FFF2-40B4-BE49-F238E27FC236}">
              <a16:creationId xmlns:a16="http://schemas.microsoft.com/office/drawing/2014/main" id="{00000000-0008-0000-0600-000024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06" name="直線コネクタ 805">
          <a:extLst>
            <a:ext uri="{FF2B5EF4-FFF2-40B4-BE49-F238E27FC236}">
              <a16:creationId xmlns:a16="http://schemas.microsoft.com/office/drawing/2014/main" id="{00000000-0008-0000-0600-000026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08" name="直線コネクタ 807">
          <a:extLst>
            <a:ext uri="{FF2B5EF4-FFF2-40B4-BE49-F238E27FC236}">
              <a16:creationId xmlns:a16="http://schemas.microsoft.com/office/drawing/2014/main" id="{00000000-0008-0000-0600-000028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09" name="テキスト ボックス 808">
          <a:extLst>
            <a:ext uri="{FF2B5EF4-FFF2-40B4-BE49-F238E27FC236}">
              <a16:creationId xmlns:a16="http://schemas.microsoft.com/office/drawing/2014/main" id="{00000000-0008-0000-0600-000029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10" name="直線コネクタ 809">
          <a:extLst>
            <a:ext uri="{FF2B5EF4-FFF2-40B4-BE49-F238E27FC236}">
              <a16:creationId xmlns:a16="http://schemas.microsoft.com/office/drawing/2014/main" id="{00000000-0008-0000-0600-00002A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11" name="テキスト ボックス 810">
          <a:extLst>
            <a:ext uri="{FF2B5EF4-FFF2-40B4-BE49-F238E27FC236}">
              <a16:creationId xmlns:a16="http://schemas.microsoft.com/office/drawing/2014/main" id="{00000000-0008-0000-0600-00002B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12" name="直線コネクタ 811">
          <a:extLst>
            <a:ext uri="{FF2B5EF4-FFF2-40B4-BE49-F238E27FC236}">
              <a16:creationId xmlns:a16="http://schemas.microsoft.com/office/drawing/2014/main" id="{00000000-0008-0000-0600-00002C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13" name="テキスト ボックス 812">
          <a:extLst>
            <a:ext uri="{FF2B5EF4-FFF2-40B4-BE49-F238E27FC236}">
              <a16:creationId xmlns:a16="http://schemas.microsoft.com/office/drawing/2014/main" id="{00000000-0008-0000-0600-00002D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14" name="繰出金グラフ枠">
          <a:extLst>
            <a:ext uri="{FF2B5EF4-FFF2-40B4-BE49-F238E27FC236}">
              <a16:creationId xmlns:a16="http://schemas.microsoft.com/office/drawing/2014/main" id="{00000000-0008-0000-0600-00002E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69024</xdr:rowOff>
    </xdr:from>
    <xdr:to>
      <xdr:col>116</xdr:col>
      <xdr:colOff>62864</xdr:colOff>
      <xdr:row>73</xdr:row>
      <xdr:rowOff>18923</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flipV="1">
          <a:off x="22159595" y="12241974"/>
          <a:ext cx="1269" cy="2927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22750</xdr:rowOff>
    </xdr:from>
    <xdr:ext cx="469744" cy="259045"/>
    <xdr:sp macro="" textlink="">
      <xdr:nvSpPr>
        <xdr:cNvPr id="816" name="繰出金最小値テキスト">
          <a:extLst>
            <a:ext uri="{FF2B5EF4-FFF2-40B4-BE49-F238E27FC236}">
              <a16:creationId xmlns:a16="http://schemas.microsoft.com/office/drawing/2014/main" id="{00000000-0008-0000-0600-000030030000}"/>
            </a:ext>
          </a:extLst>
        </xdr:cNvPr>
        <xdr:cNvSpPr txBox="1"/>
      </xdr:nvSpPr>
      <xdr:spPr>
        <a:xfrm>
          <a:off x="22212300" y="125386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5,534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73</xdr:row>
      <xdr:rowOff>18923</xdr:rowOff>
    </xdr:from>
    <xdr:to>
      <xdr:col>116</xdr:col>
      <xdr:colOff>152400</xdr:colOff>
      <xdr:row>73</xdr:row>
      <xdr:rowOff>18923</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22072600" y="125347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70</xdr:row>
      <xdr:rowOff>15701</xdr:rowOff>
    </xdr:from>
    <xdr:ext cx="469744" cy="259045"/>
    <xdr:sp macro="" textlink="">
      <xdr:nvSpPr>
        <xdr:cNvPr id="818" name="繰出金最大値テキスト">
          <a:extLst>
            <a:ext uri="{FF2B5EF4-FFF2-40B4-BE49-F238E27FC236}">
              <a16:creationId xmlns:a16="http://schemas.microsoft.com/office/drawing/2014/main" id="{00000000-0008-0000-0600-000032030000}"/>
            </a:ext>
          </a:extLst>
        </xdr:cNvPr>
        <xdr:cNvSpPr txBox="1"/>
      </xdr:nvSpPr>
      <xdr:spPr>
        <a:xfrm>
          <a:off x="22212300" y="1201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69024</xdr:rowOff>
    </xdr:from>
    <xdr:to>
      <xdr:col>116</xdr:col>
      <xdr:colOff>152400</xdr:colOff>
      <xdr:row>71</xdr:row>
      <xdr:rowOff>69024</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22072600" y="122419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71</xdr:row>
      <xdr:rowOff>156464</xdr:rowOff>
    </xdr:from>
    <xdr:to>
      <xdr:col>116</xdr:col>
      <xdr:colOff>63500</xdr:colOff>
      <xdr:row>72</xdr:row>
      <xdr:rowOff>66548</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a:off x="21323300" y="12329414"/>
          <a:ext cx="838200" cy="815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20337</xdr:rowOff>
    </xdr:from>
    <xdr:ext cx="469744" cy="259045"/>
    <xdr:sp macro="" textlink="">
      <xdr:nvSpPr>
        <xdr:cNvPr id="821" name="繰出金平均値テキスト">
          <a:extLst>
            <a:ext uri="{FF2B5EF4-FFF2-40B4-BE49-F238E27FC236}">
              <a16:creationId xmlns:a16="http://schemas.microsoft.com/office/drawing/2014/main" id="{00000000-0008-0000-0600-000035030000}"/>
            </a:ext>
          </a:extLst>
        </xdr:cNvPr>
        <xdr:cNvSpPr txBox="1"/>
      </xdr:nvSpPr>
      <xdr:spPr>
        <a:xfrm>
          <a:off x="22212300" y="1219328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71</xdr:row>
      <xdr:rowOff>168910</xdr:rowOff>
    </xdr:from>
    <xdr:to>
      <xdr:col>116</xdr:col>
      <xdr:colOff>114300</xdr:colOff>
      <xdr:row>72</xdr:row>
      <xdr:rowOff>99060</xdr:rowOff>
    </xdr:to>
    <xdr:sp macro="" textlink="">
      <xdr:nvSpPr>
        <xdr:cNvPr id="822" name="フローチャート: 判断 821">
          <a:extLst>
            <a:ext uri="{FF2B5EF4-FFF2-40B4-BE49-F238E27FC236}">
              <a16:creationId xmlns:a16="http://schemas.microsoft.com/office/drawing/2014/main" id="{00000000-0008-0000-0600-000036030000}"/>
            </a:ext>
          </a:extLst>
        </xdr:cNvPr>
        <xdr:cNvSpPr/>
      </xdr:nvSpPr>
      <xdr:spPr>
        <a:xfrm>
          <a:off x="22110700" y="123418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71</xdr:row>
      <xdr:rowOff>135699</xdr:rowOff>
    </xdr:from>
    <xdr:to>
      <xdr:col>111</xdr:col>
      <xdr:colOff>177800</xdr:colOff>
      <xdr:row>71</xdr:row>
      <xdr:rowOff>156464</xdr:rowOff>
    </xdr:to>
    <xdr:cxnSp macro="">
      <xdr:nvCxnSpPr>
        <xdr:cNvPr id="823" name="直線コネクタ 822">
          <a:extLst>
            <a:ext uri="{FF2B5EF4-FFF2-40B4-BE49-F238E27FC236}">
              <a16:creationId xmlns:a16="http://schemas.microsoft.com/office/drawing/2014/main" id="{00000000-0008-0000-0600-000037030000}"/>
            </a:ext>
          </a:extLst>
        </xdr:cNvPr>
        <xdr:cNvCxnSpPr/>
      </xdr:nvCxnSpPr>
      <xdr:spPr>
        <a:xfrm>
          <a:off x="20434300" y="12308649"/>
          <a:ext cx="889000" cy="207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71</xdr:row>
      <xdr:rowOff>2222</xdr:rowOff>
    </xdr:from>
    <xdr:to>
      <xdr:col>112</xdr:col>
      <xdr:colOff>38100</xdr:colOff>
      <xdr:row>71</xdr:row>
      <xdr:rowOff>103822</xdr:rowOff>
    </xdr:to>
    <xdr:sp macro="" textlink="">
      <xdr:nvSpPr>
        <xdr:cNvPr id="824" name="フローチャート: 判断 823">
          <a:extLst>
            <a:ext uri="{FF2B5EF4-FFF2-40B4-BE49-F238E27FC236}">
              <a16:creationId xmlns:a16="http://schemas.microsoft.com/office/drawing/2014/main" id="{00000000-0008-0000-0600-000038030000}"/>
            </a:ext>
          </a:extLst>
        </xdr:cNvPr>
        <xdr:cNvSpPr/>
      </xdr:nvSpPr>
      <xdr:spPr>
        <a:xfrm>
          <a:off x="21272500" y="121751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69</xdr:row>
      <xdr:rowOff>120349</xdr:rowOff>
    </xdr:from>
    <xdr:ext cx="469744" cy="259045"/>
    <xdr:sp macro="" textlink="">
      <xdr:nvSpPr>
        <xdr:cNvPr id="825" name="テキスト ボックス 824">
          <a:extLst>
            <a:ext uri="{FF2B5EF4-FFF2-40B4-BE49-F238E27FC236}">
              <a16:creationId xmlns:a16="http://schemas.microsoft.com/office/drawing/2014/main" id="{00000000-0008-0000-0600-000039030000}"/>
            </a:ext>
          </a:extLst>
        </xdr:cNvPr>
        <xdr:cNvSpPr txBox="1"/>
      </xdr:nvSpPr>
      <xdr:spPr>
        <a:xfrm>
          <a:off x="21075728" y="11950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71</xdr:row>
      <xdr:rowOff>135699</xdr:rowOff>
    </xdr:from>
    <xdr:to>
      <xdr:col>107</xdr:col>
      <xdr:colOff>50800</xdr:colOff>
      <xdr:row>78</xdr:row>
      <xdr:rowOff>17971</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flipV="1">
          <a:off x="19545300" y="12308649"/>
          <a:ext cx="889000" cy="10824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71</xdr:row>
      <xdr:rowOff>42990</xdr:rowOff>
    </xdr:from>
    <xdr:to>
      <xdr:col>107</xdr:col>
      <xdr:colOff>101600</xdr:colOff>
      <xdr:row>71</xdr:row>
      <xdr:rowOff>144590</xdr:rowOff>
    </xdr:to>
    <xdr:sp macro="" textlink="">
      <xdr:nvSpPr>
        <xdr:cNvPr id="827" name="フローチャート: 判断 826">
          <a:extLst>
            <a:ext uri="{FF2B5EF4-FFF2-40B4-BE49-F238E27FC236}">
              <a16:creationId xmlns:a16="http://schemas.microsoft.com/office/drawing/2014/main" id="{00000000-0008-0000-0600-00003B030000}"/>
            </a:ext>
          </a:extLst>
        </xdr:cNvPr>
        <xdr:cNvSpPr/>
      </xdr:nvSpPr>
      <xdr:spPr>
        <a:xfrm>
          <a:off x="20383500" y="1221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69</xdr:row>
      <xdr:rowOff>161117</xdr:rowOff>
    </xdr:from>
    <xdr:ext cx="469744" cy="259045"/>
    <xdr:sp macro="" textlink="">
      <xdr:nvSpPr>
        <xdr:cNvPr id="828" name="テキスト ボックス 827">
          <a:extLst>
            <a:ext uri="{FF2B5EF4-FFF2-40B4-BE49-F238E27FC236}">
              <a16:creationId xmlns:a16="http://schemas.microsoft.com/office/drawing/2014/main" id="{00000000-0008-0000-0600-00003C030000}"/>
            </a:ext>
          </a:extLst>
        </xdr:cNvPr>
        <xdr:cNvSpPr txBox="1"/>
      </xdr:nvSpPr>
      <xdr:spPr>
        <a:xfrm>
          <a:off x="20199428" y="11991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78</xdr:row>
      <xdr:rowOff>17971</xdr:rowOff>
    </xdr:from>
    <xdr:to>
      <xdr:col>102</xdr:col>
      <xdr:colOff>114300</xdr:colOff>
      <xdr:row>78</xdr:row>
      <xdr:rowOff>50927</xdr:rowOff>
    </xdr:to>
    <xdr:cxnSp macro="">
      <xdr:nvCxnSpPr>
        <xdr:cNvPr id="829" name="直線コネクタ 828">
          <a:extLst>
            <a:ext uri="{FF2B5EF4-FFF2-40B4-BE49-F238E27FC236}">
              <a16:creationId xmlns:a16="http://schemas.microsoft.com/office/drawing/2014/main" id="{00000000-0008-0000-0600-00003D030000}"/>
            </a:ext>
          </a:extLst>
        </xdr:cNvPr>
        <xdr:cNvCxnSpPr/>
      </xdr:nvCxnSpPr>
      <xdr:spPr>
        <a:xfrm flipV="1">
          <a:off x="18656300" y="13391071"/>
          <a:ext cx="889000" cy="329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77</xdr:row>
      <xdr:rowOff>155766</xdr:rowOff>
    </xdr:from>
    <xdr:to>
      <xdr:col>102</xdr:col>
      <xdr:colOff>165100</xdr:colOff>
      <xdr:row>78</xdr:row>
      <xdr:rowOff>85916</xdr:rowOff>
    </xdr:to>
    <xdr:sp macro="" textlink="">
      <xdr:nvSpPr>
        <xdr:cNvPr id="830" name="フローチャート: 判断 829">
          <a:extLst>
            <a:ext uri="{FF2B5EF4-FFF2-40B4-BE49-F238E27FC236}">
              <a16:creationId xmlns:a16="http://schemas.microsoft.com/office/drawing/2014/main" id="{00000000-0008-0000-0600-00003E030000}"/>
            </a:ext>
          </a:extLst>
        </xdr:cNvPr>
        <xdr:cNvSpPr/>
      </xdr:nvSpPr>
      <xdr:spPr>
        <a:xfrm>
          <a:off x="19494500" y="133574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78</xdr:row>
      <xdr:rowOff>77043</xdr:rowOff>
    </xdr:from>
    <xdr:ext cx="378565" cy="259045"/>
    <xdr:sp macro="" textlink="">
      <xdr:nvSpPr>
        <xdr:cNvPr id="831" name="テキスト ボックス 830">
          <a:extLst>
            <a:ext uri="{FF2B5EF4-FFF2-40B4-BE49-F238E27FC236}">
              <a16:creationId xmlns:a16="http://schemas.microsoft.com/office/drawing/2014/main" id="{00000000-0008-0000-0600-00003F030000}"/>
            </a:ext>
          </a:extLst>
        </xdr:cNvPr>
        <xdr:cNvSpPr txBox="1"/>
      </xdr:nvSpPr>
      <xdr:spPr>
        <a:xfrm>
          <a:off x="19356017" y="1345014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7365</xdr:rowOff>
    </xdr:from>
    <xdr:to>
      <xdr:col>98</xdr:col>
      <xdr:colOff>38100</xdr:colOff>
      <xdr:row>78</xdr:row>
      <xdr:rowOff>108965</xdr:rowOff>
    </xdr:to>
    <xdr:sp macro="" textlink="">
      <xdr:nvSpPr>
        <xdr:cNvPr id="832" name="フローチャート: 判断 831">
          <a:extLst>
            <a:ext uri="{FF2B5EF4-FFF2-40B4-BE49-F238E27FC236}">
              <a16:creationId xmlns:a16="http://schemas.microsoft.com/office/drawing/2014/main" id="{00000000-0008-0000-0600-000040030000}"/>
            </a:ext>
          </a:extLst>
        </xdr:cNvPr>
        <xdr:cNvSpPr/>
      </xdr:nvSpPr>
      <xdr:spPr>
        <a:xfrm>
          <a:off x="18605500" y="133804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78</xdr:row>
      <xdr:rowOff>100092</xdr:rowOff>
    </xdr:from>
    <xdr:ext cx="378565" cy="259045"/>
    <xdr:sp macro="" textlink="">
      <xdr:nvSpPr>
        <xdr:cNvPr id="833" name="テキスト ボックス 832">
          <a:extLst>
            <a:ext uri="{FF2B5EF4-FFF2-40B4-BE49-F238E27FC236}">
              <a16:creationId xmlns:a16="http://schemas.microsoft.com/office/drawing/2014/main" id="{00000000-0008-0000-0600-000041030000}"/>
            </a:ext>
          </a:extLst>
        </xdr:cNvPr>
        <xdr:cNvSpPr txBox="1"/>
      </xdr:nvSpPr>
      <xdr:spPr>
        <a:xfrm>
          <a:off x="18467017" y="134731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34" name="テキスト ボックス 833">
          <a:extLst>
            <a:ext uri="{FF2B5EF4-FFF2-40B4-BE49-F238E27FC236}">
              <a16:creationId xmlns:a16="http://schemas.microsoft.com/office/drawing/2014/main" id="{00000000-0008-0000-0600-000042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35" name="テキスト ボックス 834">
          <a:extLst>
            <a:ext uri="{FF2B5EF4-FFF2-40B4-BE49-F238E27FC236}">
              <a16:creationId xmlns:a16="http://schemas.microsoft.com/office/drawing/2014/main" id="{00000000-0008-0000-0600-000043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37" name="テキスト ボックス 836">
          <a:extLst>
            <a:ext uri="{FF2B5EF4-FFF2-40B4-BE49-F238E27FC236}">
              <a16:creationId xmlns:a16="http://schemas.microsoft.com/office/drawing/2014/main" id="{00000000-0008-0000-0600-000045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15748</xdr:rowOff>
    </xdr:from>
    <xdr:to>
      <xdr:col>116</xdr:col>
      <xdr:colOff>114300</xdr:colOff>
      <xdr:row>72</xdr:row>
      <xdr:rowOff>117348</xdr:rowOff>
    </xdr:to>
    <xdr:sp macro="" textlink="">
      <xdr:nvSpPr>
        <xdr:cNvPr id="839" name="楕円 838">
          <a:extLst>
            <a:ext uri="{FF2B5EF4-FFF2-40B4-BE49-F238E27FC236}">
              <a16:creationId xmlns:a16="http://schemas.microsoft.com/office/drawing/2014/main" id="{00000000-0008-0000-0600-000047030000}"/>
            </a:ext>
          </a:extLst>
        </xdr:cNvPr>
        <xdr:cNvSpPr/>
      </xdr:nvSpPr>
      <xdr:spPr>
        <a:xfrm>
          <a:off x="22110700" y="123601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71</xdr:row>
      <xdr:rowOff>147337</xdr:rowOff>
    </xdr:from>
    <xdr:ext cx="469744" cy="259045"/>
    <xdr:sp macro="" textlink="">
      <xdr:nvSpPr>
        <xdr:cNvPr id="840" name="繰出金該当値テキスト">
          <a:extLst>
            <a:ext uri="{FF2B5EF4-FFF2-40B4-BE49-F238E27FC236}">
              <a16:creationId xmlns:a16="http://schemas.microsoft.com/office/drawing/2014/main" id="{00000000-0008-0000-0600-000048030000}"/>
            </a:ext>
          </a:extLst>
        </xdr:cNvPr>
        <xdr:cNvSpPr txBox="1"/>
      </xdr:nvSpPr>
      <xdr:spPr>
        <a:xfrm>
          <a:off x="22212300" y="123202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71</xdr:row>
      <xdr:rowOff>105664</xdr:rowOff>
    </xdr:from>
    <xdr:to>
      <xdr:col>112</xdr:col>
      <xdr:colOff>38100</xdr:colOff>
      <xdr:row>72</xdr:row>
      <xdr:rowOff>35814</xdr:rowOff>
    </xdr:to>
    <xdr:sp macro="" textlink="">
      <xdr:nvSpPr>
        <xdr:cNvPr id="841" name="楕円 840">
          <a:extLst>
            <a:ext uri="{FF2B5EF4-FFF2-40B4-BE49-F238E27FC236}">
              <a16:creationId xmlns:a16="http://schemas.microsoft.com/office/drawing/2014/main" id="{00000000-0008-0000-0600-000049030000}"/>
            </a:ext>
          </a:extLst>
        </xdr:cNvPr>
        <xdr:cNvSpPr/>
      </xdr:nvSpPr>
      <xdr:spPr>
        <a:xfrm>
          <a:off x="21272500" y="12278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26941</xdr:rowOff>
    </xdr:from>
    <xdr:ext cx="469744"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1075728" y="123713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71</xdr:row>
      <xdr:rowOff>84899</xdr:rowOff>
    </xdr:from>
    <xdr:to>
      <xdr:col>107</xdr:col>
      <xdr:colOff>101600</xdr:colOff>
      <xdr:row>72</xdr:row>
      <xdr:rowOff>15049</xdr:rowOff>
    </xdr:to>
    <xdr:sp macro="" textlink="">
      <xdr:nvSpPr>
        <xdr:cNvPr id="843" name="楕円 842">
          <a:extLst>
            <a:ext uri="{FF2B5EF4-FFF2-40B4-BE49-F238E27FC236}">
              <a16:creationId xmlns:a16="http://schemas.microsoft.com/office/drawing/2014/main" id="{00000000-0008-0000-0600-00004B030000}"/>
            </a:ext>
          </a:extLst>
        </xdr:cNvPr>
        <xdr:cNvSpPr/>
      </xdr:nvSpPr>
      <xdr:spPr>
        <a:xfrm>
          <a:off x="20383500" y="122578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6176</xdr:rowOff>
    </xdr:from>
    <xdr:ext cx="469744"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20199428" y="12350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77</xdr:row>
      <xdr:rowOff>138621</xdr:rowOff>
    </xdr:from>
    <xdr:to>
      <xdr:col>102</xdr:col>
      <xdr:colOff>165100</xdr:colOff>
      <xdr:row>78</xdr:row>
      <xdr:rowOff>68771</xdr:rowOff>
    </xdr:to>
    <xdr:sp macro="" textlink="">
      <xdr:nvSpPr>
        <xdr:cNvPr id="845" name="楕円 844">
          <a:extLst>
            <a:ext uri="{FF2B5EF4-FFF2-40B4-BE49-F238E27FC236}">
              <a16:creationId xmlns:a16="http://schemas.microsoft.com/office/drawing/2014/main" id="{00000000-0008-0000-0600-00004D030000}"/>
            </a:ext>
          </a:extLst>
        </xdr:cNvPr>
        <xdr:cNvSpPr/>
      </xdr:nvSpPr>
      <xdr:spPr>
        <a:xfrm>
          <a:off x="19494500" y="133402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76</xdr:row>
      <xdr:rowOff>85298</xdr:rowOff>
    </xdr:from>
    <xdr:ext cx="469744" cy="259045"/>
    <xdr:sp macro="" textlink="">
      <xdr:nvSpPr>
        <xdr:cNvPr id="846" name="テキスト ボックス 845">
          <a:extLst>
            <a:ext uri="{FF2B5EF4-FFF2-40B4-BE49-F238E27FC236}">
              <a16:creationId xmlns:a16="http://schemas.microsoft.com/office/drawing/2014/main" id="{00000000-0008-0000-0600-00004E030000}"/>
            </a:ext>
          </a:extLst>
        </xdr:cNvPr>
        <xdr:cNvSpPr txBox="1"/>
      </xdr:nvSpPr>
      <xdr:spPr>
        <a:xfrm>
          <a:off x="19310428" y="131154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127</xdr:rowOff>
    </xdr:from>
    <xdr:to>
      <xdr:col>98</xdr:col>
      <xdr:colOff>38100</xdr:colOff>
      <xdr:row>78</xdr:row>
      <xdr:rowOff>101727</xdr:rowOff>
    </xdr:to>
    <xdr:sp macro="" textlink="">
      <xdr:nvSpPr>
        <xdr:cNvPr id="847" name="楕円 846">
          <a:extLst>
            <a:ext uri="{FF2B5EF4-FFF2-40B4-BE49-F238E27FC236}">
              <a16:creationId xmlns:a16="http://schemas.microsoft.com/office/drawing/2014/main" id="{00000000-0008-0000-0600-00004F030000}"/>
            </a:ext>
          </a:extLst>
        </xdr:cNvPr>
        <xdr:cNvSpPr/>
      </xdr:nvSpPr>
      <xdr:spPr>
        <a:xfrm>
          <a:off x="18605500" y="133732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76</xdr:row>
      <xdr:rowOff>118254</xdr:rowOff>
    </xdr:from>
    <xdr:ext cx="378565" cy="259045"/>
    <xdr:sp macro="" textlink="">
      <xdr:nvSpPr>
        <xdr:cNvPr id="848" name="テキスト ボックス 847">
          <a:extLst>
            <a:ext uri="{FF2B5EF4-FFF2-40B4-BE49-F238E27FC236}">
              <a16:creationId xmlns:a16="http://schemas.microsoft.com/office/drawing/2014/main" id="{00000000-0008-0000-0600-000050030000}"/>
            </a:ext>
          </a:extLst>
        </xdr:cNvPr>
        <xdr:cNvSpPr txBox="1"/>
      </xdr:nvSpPr>
      <xdr:spPr>
        <a:xfrm>
          <a:off x="18467017" y="131484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49" name="正方形/長方形 848">
          <a:extLst>
            <a:ext uri="{FF2B5EF4-FFF2-40B4-BE49-F238E27FC236}">
              <a16:creationId xmlns:a16="http://schemas.microsoft.com/office/drawing/2014/main" id="{00000000-0008-0000-0600-000051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0" name="正方形/長方形 849">
          <a:extLst>
            <a:ext uri="{FF2B5EF4-FFF2-40B4-BE49-F238E27FC236}">
              <a16:creationId xmlns:a16="http://schemas.microsoft.com/office/drawing/2014/main" id="{00000000-0008-0000-0600-000052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51" name="正方形/長方形 850">
          <a:extLst>
            <a:ext uri="{FF2B5EF4-FFF2-40B4-BE49-F238E27FC236}">
              <a16:creationId xmlns:a16="http://schemas.microsoft.com/office/drawing/2014/main" id="{00000000-0008-0000-0600-000053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52" name="正方形/長方形 851">
          <a:extLst>
            <a:ext uri="{FF2B5EF4-FFF2-40B4-BE49-F238E27FC236}">
              <a16:creationId xmlns:a16="http://schemas.microsoft.com/office/drawing/2014/main" id="{00000000-0008-0000-0600-000054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53" name="正方形/長方形 852">
          <a:extLst>
            <a:ext uri="{FF2B5EF4-FFF2-40B4-BE49-F238E27FC236}">
              <a16:creationId xmlns:a16="http://schemas.microsoft.com/office/drawing/2014/main" id="{00000000-0008-0000-0600-000055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54" name="正方形/長方形 853">
          <a:extLst>
            <a:ext uri="{FF2B5EF4-FFF2-40B4-BE49-F238E27FC236}">
              <a16:creationId xmlns:a16="http://schemas.microsoft.com/office/drawing/2014/main" id="{00000000-0008-0000-0600-000056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56" name="直線コネクタ 855">
          <a:extLst>
            <a:ext uri="{FF2B5EF4-FFF2-40B4-BE49-F238E27FC236}">
              <a16:creationId xmlns:a16="http://schemas.microsoft.com/office/drawing/2014/main" id="{00000000-0008-0000-0600-000058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57" name="直線コネクタ 856">
          <a:extLst>
            <a:ext uri="{FF2B5EF4-FFF2-40B4-BE49-F238E27FC236}">
              <a16:creationId xmlns:a16="http://schemas.microsoft.com/office/drawing/2014/main" id="{00000000-0008-0000-0600-000059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58" name="テキスト ボックス 857">
          <a:extLst>
            <a:ext uri="{FF2B5EF4-FFF2-40B4-BE49-F238E27FC236}">
              <a16:creationId xmlns:a16="http://schemas.microsoft.com/office/drawing/2014/main" id="{00000000-0008-0000-0600-00005A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59" name="直線コネクタ 858">
          <a:extLst>
            <a:ext uri="{FF2B5EF4-FFF2-40B4-BE49-F238E27FC236}">
              <a16:creationId xmlns:a16="http://schemas.microsoft.com/office/drawing/2014/main" id="{00000000-0008-0000-0600-00005B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61" name="前年度繰上充用金グラフ枠">
          <a:extLst>
            <a:ext uri="{FF2B5EF4-FFF2-40B4-BE49-F238E27FC236}">
              <a16:creationId xmlns:a16="http://schemas.microsoft.com/office/drawing/2014/main" id="{00000000-0008-0000-0600-00005D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62" name="直線コネクタ 861">
          <a:extLst>
            <a:ext uri="{FF2B5EF4-FFF2-40B4-BE49-F238E27FC236}">
              <a16:creationId xmlns:a16="http://schemas.microsoft.com/office/drawing/2014/main" id="{00000000-0008-0000-0600-00005E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63" name="前年度繰上充用金最小値テキスト">
          <a:extLst>
            <a:ext uri="{FF2B5EF4-FFF2-40B4-BE49-F238E27FC236}">
              <a16:creationId xmlns:a16="http://schemas.microsoft.com/office/drawing/2014/main" id="{00000000-0008-0000-0600-00005F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64" name="直線コネクタ 863">
          <a:extLst>
            <a:ext uri="{FF2B5EF4-FFF2-40B4-BE49-F238E27FC236}">
              <a16:creationId xmlns:a16="http://schemas.microsoft.com/office/drawing/2014/main" id="{00000000-0008-0000-0600-000060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65" name="前年度繰上充用金最大値テキスト">
          <a:extLst>
            <a:ext uri="{FF2B5EF4-FFF2-40B4-BE49-F238E27FC236}">
              <a16:creationId xmlns:a16="http://schemas.microsoft.com/office/drawing/2014/main" id="{00000000-0008-0000-0600-000061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66" name="直線コネクタ 865">
          <a:extLst>
            <a:ext uri="{FF2B5EF4-FFF2-40B4-BE49-F238E27FC236}">
              <a16:creationId xmlns:a16="http://schemas.microsoft.com/office/drawing/2014/main" id="{00000000-0008-0000-0600-000062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67" name="直線コネクタ 866">
          <a:extLst>
            <a:ext uri="{FF2B5EF4-FFF2-40B4-BE49-F238E27FC236}">
              <a16:creationId xmlns:a16="http://schemas.microsoft.com/office/drawing/2014/main" id="{00000000-0008-0000-0600-000063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68" name="前年度繰上充用金平均値テキスト">
          <a:extLst>
            <a:ext uri="{FF2B5EF4-FFF2-40B4-BE49-F238E27FC236}">
              <a16:creationId xmlns:a16="http://schemas.microsoft.com/office/drawing/2014/main" id="{00000000-0008-0000-0600-000064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69" name="フローチャート: 判断 868">
          <a:extLst>
            <a:ext uri="{FF2B5EF4-FFF2-40B4-BE49-F238E27FC236}">
              <a16:creationId xmlns:a16="http://schemas.microsoft.com/office/drawing/2014/main" id="{00000000-0008-0000-0600-000065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0" name="直線コネクタ 869">
          <a:extLst>
            <a:ext uri="{FF2B5EF4-FFF2-40B4-BE49-F238E27FC236}">
              <a16:creationId xmlns:a16="http://schemas.microsoft.com/office/drawing/2014/main" id="{00000000-0008-0000-0600-000066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71" name="フローチャート: 判断 870">
          <a:extLst>
            <a:ext uri="{FF2B5EF4-FFF2-40B4-BE49-F238E27FC236}">
              <a16:creationId xmlns:a16="http://schemas.microsoft.com/office/drawing/2014/main" id="{00000000-0008-0000-0600-000067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72" name="テキスト ボックス 871">
          <a:extLst>
            <a:ext uri="{FF2B5EF4-FFF2-40B4-BE49-F238E27FC236}">
              <a16:creationId xmlns:a16="http://schemas.microsoft.com/office/drawing/2014/main" id="{00000000-0008-0000-0600-000068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74" name="フローチャート: 判断 873">
          <a:extLst>
            <a:ext uri="{FF2B5EF4-FFF2-40B4-BE49-F238E27FC236}">
              <a16:creationId xmlns:a16="http://schemas.microsoft.com/office/drawing/2014/main" id="{00000000-0008-0000-0600-00006A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75" name="テキスト ボックス 874">
          <a:extLst>
            <a:ext uri="{FF2B5EF4-FFF2-40B4-BE49-F238E27FC236}">
              <a16:creationId xmlns:a16="http://schemas.microsoft.com/office/drawing/2014/main" id="{00000000-0008-0000-0600-00006B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76" name="直線コネクタ 875">
          <a:extLst>
            <a:ext uri="{FF2B5EF4-FFF2-40B4-BE49-F238E27FC236}">
              <a16:creationId xmlns:a16="http://schemas.microsoft.com/office/drawing/2014/main" id="{00000000-0008-0000-0600-00006C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77" name="フローチャート: 判断 876">
          <a:extLst>
            <a:ext uri="{FF2B5EF4-FFF2-40B4-BE49-F238E27FC236}">
              <a16:creationId xmlns:a16="http://schemas.microsoft.com/office/drawing/2014/main" id="{00000000-0008-0000-0600-00006D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78" name="テキスト ボックス 877">
          <a:extLst>
            <a:ext uri="{FF2B5EF4-FFF2-40B4-BE49-F238E27FC236}">
              <a16:creationId xmlns:a16="http://schemas.microsoft.com/office/drawing/2014/main" id="{00000000-0008-0000-0600-00006E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79" name="フローチャート: 判断 878">
          <a:extLst>
            <a:ext uri="{FF2B5EF4-FFF2-40B4-BE49-F238E27FC236}">
              <a16:creationId xmlns:a16="http://schemas.microsoft.com/office/drawing/2014/main" id="{00000000-0008-0000-0600-00006F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81" name="テキスト ボックス 880">
          <a:extLst>
            <a:ext uri="{FF2B5EF4-FFF2-40B4-BE49-F238E27FC236}">
              <a16:creationId xmlns:a16="http://schemas.microsoft.com/office/drawing/2014/main" id="{00000000-0008-0000-0600-000071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82" name="テキスト ボックス 881">
          <a:extLst>
            <a:ext uri="{FF2B5EF4-FFF2-40B4-BE49-F238E27FC236}">
              <a16:creationId xmlns:a16="http://schemas.microsoft.com/office/drawing/2014/main" id="{00000000-0008-0000-0600-000072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84" name="テキスト ボックス 883">
          <a:extLst>
            <a:ext uri="{FF2B5EF4-FFF2-40B4-BE49-F238E27FC236}">
              <a16:creationId xmlns:a16="http://schemas.microsoft.com/office/drawing/2014/main" id="{00000000-0008-0000-0600-000074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86" name="楕円 885">
          <a:extLst>
            <a:ext uri="{FF2B5EF4-FFF2-40B4-BE49-F238E27FC236}">
              <a16:creationId xmlns:a16="http://schemas.microsoft.com/office/drawing/2014/main" id="{00000000-0008-0000-0600-000076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87" name="前年度繰上充用金該当値テキスト">
          <a:extLst>
            <a:ext uri="{FF2B5EF4-FFF2-40B4-BE49-F238E27FC236}">
              <a16:creationId xmlns:a16="http://schemas.microsoft.com/office/drawing/2014/main" id="{00000000-0008-0000-0600-000077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88" name="楕円 887">
          <a:extLst>
            <a:ext uri="{FF2B5EF4-FFF2-40B4-BE49-F238E27FC236}">
              <a16:creationId xmlns:a16="http://schemas.microsoft.com/office/drawing/2014/main" id="{00000000-0008-0000-0600-000078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0" name="楕円 889">
          <a:extLst>
            <a:ext uri="{FF2B5EF4-FFF2-40B4-BE49-F238E27FC236}">
              <a16:creationId xmlns:a16="http://schemas.microsoft.com/office/drawing/2014/main" id="{00000000-0008-0000-0600-00007A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892" name="楕円 891">
          <a:extLst>
            <a:ext uri="{FF2B5EF4-FFF2-40B4-BE49-F238E27FC236}">
              <a16:creationId xmlns:a16="http://schemas.microsoft.com/office/drawing/2014/main" id="{00000000-0008-0000-0600-00007C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893" name="テキスト ボックス 892">
          <a:extLst>
            <a:ext uri="{FF2B5EF4-FFF2-40B4-BE49-F238E27FC236}">
              <a16:creationId xmlns:a16="http://schemas.microsoft.com/office/drawing/2014/main" id="{00000000-0008-0000-0600-00007D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4" name="楕円 893">
          <a:extLst>
            <a:ext uri="{FF2B5EF4-FFF2-40B4-BE49-F238E27FC236}">
              <a16:creationId xmlns:a16="http://schemas.microsoft.com/office/drawing/2014/main" id="{00000000-0008-0000-0600-00007E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895" name="テキスト ボックス 894">
          <a:extLst>
            <a:ext uri="{FF2B5EF4-FFF2-40B4-BE49-F238E27FC236}">
              <a16:creationId xmlns:a16="http://schemas.microsoft.com/office/drawing/2014/main" id="{00000000-0008-0000-0600-00007F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96" name="正方形/長方形 895">
          <a:extLst>
            <a:ext uri="{FF2B5EF4-FFF2-40B4-BE49-F238E27FC236}">
              <a16:creationId xmlns:a16="http://schemas.microsoft.com/office/drawing/2014/main" id="{00000000-0008-0000-0600-000080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97" name="正方形/長方形 896">
          <a:extLst>
            <a:ext uri="{FF2B5EF4-FFF2-40B4-BE49-F238E27FC236}">
              <a16:creationId xmlns:a16="http://schemas.microsoft.com/office/drawing/2014/main" id="{00000000-0008-0000-0600-000081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歳出決算総額は、住民一人当たり</a:t>
          </a:r>
          <a:r>
            <a:rPr kumimoji="1" lang="en-US" altLang="ja-JP" sz="1300">
              <a:latin typeface="ＭＳ Ｐゴシック" panose="020B0600070205080204" pitchFamily="50" charset="-128"/>
              <a:ea typeface="ＭＳ Ｐゴシック" panose="020B0600070205080204" pitchFamily="50" charset="-128"/>
            </a:rPr>
            <a:t>673</a:t>
          </a:r>
          <a:r>
            <a:rPr kumimoji="1" lang="ja-JP" altLang="en-US" sz="1300">
              <a:latin typeface="ＭＳ Ｐゴシック" panose="020B0600070205080204" pitchFamily="50" charset="-128"/>
              <a:ea typeface="ＭＳ Ｐゴシック" panose="020B0600070205080204" pitchFamily="50" charset="-128"/>
            </a:rPr>
            <a:t>千円となっている。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＜主な構成項目＞</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・補助費等は、住民一人当たり</a:t>
          </a:r>
          <a:r>
            <a:rPr kumimoji="1" lang="en-US" altLang="ja-JP" sz="1300">
              <a:latin typeface="ＭＳ Ｐゴシック" panose="020B0600070205080204" pitchFamily="50" charset="-128"/>
              <a:ea typeface="ＭＳ Ｐゴシック" panose="020B0600070205080204" pitchFamily="50" charset="-128"/>
            </a:rPr>
            <a:t>179</a:t>
          </a:r>
          <a:r>
            <a:rPr kumimoji="1" lang="ja-JP" altLang="en-US" sz="1300">
              <a:latin typeface="ＭＳ Ｐゴシック" panose="020B0600070205080204" pitchFamily="50" charset="-128"/>
              <a:ea typeface="ＭＳ Ｐゴシック" panose="020B0600070205080204" pitchFamily="50" charset="-128"/>
            </a:rPr>
            <a:t>千円となっており、新型コロナウイルス感染症対応のための医療体制整備や事業者支援などを積極的に行ったことにより増加しているものである。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・普通建設事業費は、住民一人当たり</a:t>
          </a:r>
          <a:r>
            <a:rPr kumimoji="1" lang="en-US" altLang="ja-JP" sz="1300">
              <a:latin typeface="ＭＳ Ｐゴシック" panose="020B0600070205080204" pitchFamily="50" charset="-128"/>
              <a:ea typeface="ＭＳ Ｐゴシック" panose="020B0600070205080204" pitchFamily="50" charset="-128"/>
            </a:rPr>
            <a:t>142</a:t>
          </a:r>
          <a:r>
            <a:rPr kumimoji="1" lang="ja-JP" altLang="en-US" sz="1300">
              <a:latin typeface="ＭＳ Ｐゴシック" panose="020B0600070205080204" pitchFamily="50" charset="-128"/>
              <a:ea typeface="ＭＳ Ｐゴシック" panose="020B0600070205080204" pitchFamily="50" charset="-128"/>
            </a:rPr>
            <a:t>千円となっており、前年度（令和元年度）より増加しているが、地域高規格道路の整備等によるものである。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・積立金は、住民一人当たり</a:t>
          </a:r>
          <a:r>
            <a:rPr kumimoji="1" lang="en-US" altLang="ja-JP" sz="1300">
              <a:latin typeface="ＭＳ Ｐゴシック" panose="020B0600070205080204" pitchFamily="50" charset="-128"/>
              <a:ea typeface="ＭＳ Ｐゴシック" panose="020B0600070205080204" pitchFamily="50" charset="-128"/>
            </a:rPr>
            <a:t>26</a:t>
          </a:r>
          <a:r>
            <a:rPr kumimoji="1" lang="ja-JP" altLang="en-US" sz="1300">
              <a:latin typeface="ＭＳ Ｐゴシック" panose="020B0600070205080204" pitchFamily="50" charset="-128"/>
              <a:ea typeface="ＭＳ Ｐゴシック" panose="020B0600070205080204" pitchFamily="50" charset="-128"/>
            </a:rPr>
            <a:t>千円となっており、前年度（令和元年度）より増加しているが、新型コロナウイルス感染症対応企業支援基金を創設し、積立を行ったことにより増加しているものである。</a:t>
          </a:r>
          <a:endParaRPr kumimoji="1" lang="en-US" altLang="ja-JP" sz="1300">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鳥取県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556,959
552,046
3,507.14
389,022,024
374,788,937
10,116,286
213,986,218
631,423,511</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10.3
134.6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Ｅ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Ｅ</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40</xdr:row>
      <xdr:rowOff>111777</xdr:rowOff>
    </xdr:from>
    <xdr:ext cx="467179"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294821" y="6969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37</xdr:row>
      <xdr:rowOff>168927</xdr:rowOff>
    </xdr:from>
    <xdr:ext cx="467179"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294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35</xdr:row>
      <xdr:rowOff>54627</xdr:rowOff>
    </xdr:from>
    <xdr:ext cx="467179"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294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33</xdr:row>
      <xdr:rowOff>9398</xdr:rowOff>
    </xdr:from>
    <xdr:to>
      <xdr:col>24</xdr:col>
      <xdr:colOff>62865</xdr:colOff>
      <xdr:row>38</xdr:row>
      <xdr:rowOff>16256</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667248"/>
          <a:ext cx="1270" cy="8641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38</xdr:row>
      <xdr:rowOff>20083</xdr:rowOff>
    </xdr:from>
    <xdr:ext cx="469744"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5351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38</xdr:row>
      <xdr:rowOff>16256</xdr:rowOff>
    </xdr:from>
    <xdr:to>
      <xdr:col>24</xdr:col>
      <xdr:colOff>152400</xdr:colOff>
      <xdr:row>38</xdr:row>
      <xdr:rowOff>16256</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53135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127525</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4424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9398</xdr:rowOff>
    </xdr:from>
    <xdr:to>
      <xdr:col>24</xdr:col>
      <xdr:colOff>152400</xdr:colOff>
      <xdr:row>33</xdr:row>
      <xdr:rowOff>9398</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6672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31</xdr:row>
      <xdr:rowOff>18542</xdr:rowOff>
    </xdr:from>
    <xdr:to>
      <xdr:col>24</xdr:col>
      <xdr:colOff>63500</xdr:colOff>
      <xdr:row>33</xdr:row>
      <xdr:rowOff>9398</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3797300" y="5333492"/>
          <a:ext cx="838200" cy="3337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133621</xdr:rowOff>
    </xdr:from>
    <xdr:ext cx="469744"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613437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155194</xdr:rowOff>
    </xdr:from>
    <xdr:to>
      <xdr:col>24</xdr:col>
      <xdr:colOff>114300</xdr:colOff>
      <xdr:row>36</xdr:row>
      <xdr:rowOff>85344</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1559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31</xdr:row>
      <xdr:rowOff>18542</xdr:rowOff>
    </xdr:from>
    <xdr:to>
      <xdr:col>19</xdr:col>
      <xdr:colOff>177800</xdr:colOff>
      <xdr:row>32</xdr:row>
      <xdr:rowOff>29972</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flipV="1">
          <a:off x="2908300" y="5333492"/>
          <a:ext cx="8890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33</xdr:row>
      <xdr:rowOff>82042</xdr:rowOff>
    </xdr:from>
    <xdr:to>
      <xdr:col>20</xdr:col>
      <xdr:colOff>38100</xdr:colOff>
      <xdr:row>34</xdr:row>
      <xdr:rowOff>12192</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5739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34</xdr:row>
      <xdr:rowOff>3319</xdr:rowOff>
    </xdr:from>
    <xdr:ext cx="469744"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49728" y="58326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29972</xdr:rowOff>
    </xdr:from>
    <xdr:to>
      <xdr:col>15</xdr:col>
      <xdr:colOff>50800</xdr:colOff>
      <xdr:row>32</xdr:row>
      <xdr:rowOff>34544</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5516372"/>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34</xdr:row>
      <xdr:rowOff>120904</xdr:rowOff>
    </xdr:from>
    <xdr:to>
      <xdr:col>15</xdr:col>
      <xdr:colOff>101600</xdr:colOff>
      <xdr:row>35</xdr:row>
      <xdr:rowOff>51054</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59502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35</xdr:row>
      <xdr:rowOff>42181</xdr:rowOff>
    </xdr:from>
    <xdr:ext cx="469744"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673428" y="60429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34544</xdr:rowOff>
    </xdr:from>
    <xdr:to>
      <xdr:col>10</xdr:col>
      <xdr:colOff>114300</xdr:colOff>
      <xdr:row>33</xdr:row>
      <xdr:rowOff>9398</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5520944"/>
          <a:ext cx="889000" cy="1463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31750</xdr:rowOff>
    </xdr:from>
    <xdr:to>
      <xdr:col>10</xdr:col>
      <xdr:colOff>165100</xdr:colOff>
      <xdr:row>35</xdr:row>
      <xdr:rowOff>133350</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032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35</xdr:row>
      <xdr:rowOff>124477</xdr:rowOff>
    </xdr:from>
    <xdr:ext cx="469744"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784428" y="6125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139192</xdr:rowOff>
    </xdr:from>
    <xdr:to>
      <xdr:col>6</xdr:col>
      <xdr:colOff>38100</xdr:colOff>
      <xdr:row>35</xdr:row>
      <xdr:rowOff>69342</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59684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35</xdr:row>
      <xdr:rowOff>60469</xdr:rowOff>
    </xdr:from>
    <xdr:ext cx="469744"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895428" y="60612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130048</xdr:rowOff>
    </xdr:from>
    <xdr:to>
      <xdr:col>24</xdr:col>
      <xdr:colOff>114300</xdr:colOff>
      <xdr:row>33</xdr:row>
      <xdr:rowOff>60198</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616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83075</xdr:rowOff>
    </xdr:from>
    <xdr:ext cx="469744"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5694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30</xdr:row>
      <xdr:rowOff>139192</xdr:rowOff>
    </xdr:from>
    <xdr:to>
      <xdr:col>20</xdr:col>
      <xdr:colOff>38100</xdr:colOff>
      <xdr:row>31</xdr:row>
      <xdr:rowOff>69342</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2826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29</xdr:row>
      <xdr:rowOff>85869</xdr:rowOff>
    </xdr:from>
    <xdr:ext cx="469744"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49728" y="50579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31</xdr:row>
      <xdr:rowOff>150622</xdr:rowOff>
    </xdr:from>
    <xdr:to>
      <xdr:col>15</xdr:col>
      <xdr:colOff>101600</xdr:colOff>
      <xdr:row>32</xdr:row>
      <xdr:rowOff>80772</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4655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30</xdr:row>
      <xdr:rowOff>97299</xdr:rowOff>
    </xdr:from>
    <xdr:ext cx="469744"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673428" y="5240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31</xdr:row>
      <xdr:rowOff>155194</xdr:rowOff>
    </xdr:from>
    <xdr:to>
      <xdr:col>10</xdr:col>
      <xdr:colOff>165100</xdr:colOff>
      <xdr:row>32</xdr:row>
      <xdr:rowOff>85344</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4701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30</xdr:row>
      <xdr:rowOff>101871</xdr:rowOff>
    </xdr:from>
    <xdr:ext cx="469744"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784428" y="52453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130048</xdr:rowOff>
    </xdr:from>
    <xdr:to>
      <xdr:col>6</xdr:col>
      <xdr:colOff>38100</xdr:colOff>
      <xdr:row>33</xdr:row>
      <xdr:rowOff>60198</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6164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31</xdr:row>
      <xdr:rowOff>76725</xdr:rowOff>
    </xdr:from>
    <xdr:ext cx="469744"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895428" y="53916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9" name="総務費グラフ枠">
          <a:extLst>
            <a:ext uri="{FF2B5EF4-FFF2-40B4-BE49-F238E27FC236}">
              <a16:creationId xmlns:a16="http://schemas.microsoft.com/office/drawing/2014/main" id="{00000000-0008-0000-0700-00006D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28296</xdr:rowOff>
    </xdr:from>
    <xdr:to>
      <xdr:col>24</xdr:col>
      <xdr:colOff>62865</xdr:colOff>
      <xdr:row>57</xdr:row>
      <xdr:rowOff>102743</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flipV="1">
          <a:off x="4633595" y="8600796"/>
          <a:ext cx="1270" cy="12745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106570</xdr:rowOff>
    </xdr:from>
    <xdr:ext cx="534377" cy="259045"/>
    <xdr:sp macro="" textlink="">
      <xdr:nvSpPr>
        <xdr:cNvPr id="111" name="総務費最小値テキスト">
          <a:extLst>
            <a:ext uri="{FF2B5EF4-FFF2-40B4-BE49-F238E27FC236}">
              <a16:creationId xmlns:a16="http://schemas.microsoft.com/office/drawing/2014/main" id="{00000000-0008-0000-0700-00006F000000}"/>
            </a:ext>
          </a:extLst>
        </xdr:cNvPr>
        <xdr:cNvSpPr txBox="1"/>
      </xdr:nvSpPr>
      <xdr:spPr>
        <a:xfrm>
          <a:off x="4686300" y="98792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28,735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102743</xdr:rowOff>
    </xdr:from>
    <xdr:to>
      <xdr:col>24</xdr:col>
      <xdr:colOff>152400</xdr:colOff>
      <xdr:row>57</xdr:row>
      <xdr:rowOff>102743</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98753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146423</xdr:rowOff>
    </xdr:from>
    <xdr:ext cx="534377" cy="259045"/>
    <xdr:sp macro="" textlink="">
      <xdr:nvSpPr>
        <xdr:cNvPr id="113" name="総務費最大値テキスト">
          <a:extLst>
            <a:ext uri="{FF2B5EF4-FFF2-40B4-BE49-F238E27FC236}">
              <a16:creationId xmlns:a16="http://schemas.microsoft.com/office/drawing/2014/main" id="{00000000-0008-0000-0700-000071000000}"/>
            </a:ext>
          </a:extLst>
        </xdr:cNvPr>
        <xdr:cNvSpPr txBox="1"/>
      </xdr:nvSpPr>
      <xdr:spPr>
        <a:xfrm>
          <a:off x="4686300" y="8376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28296</xdr:rowOff>
    </xdr:from>
    <xdr:to>
      <xdr:col>24</xdr:col>
      <xdr:colOff>152400</xdr:colOff>
      <xdr:row>50</xdr:row>
      <xdr:rowOff>28296</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a:off x="4546600" y="86007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50</xdr:row>
      <xdr:rowOff>28296</xdr:rowOff>
    </xdr:from>
    <xdr:to>
      <xdr:col>24</xdr:col>
      <xdr:colOff>63500</xdr:colOff>
      <xdr:row>50</xdr:row>
      <xdr:rowOff>155626</xdr:rowOff>
    </xdr:to>
    <xdr:cxnSp macro="">
      <xdr:nvCxnSpPr>
        <xdr:cNvPr id="115" name="直線コネクタ 114">
          <a:extLst>
            <a:ext uri="{FF2B5EF4-FFF2-40B4-BE49-F238E27FC236}">
              <a16:creationId xmlns:a16="http://schemas.microsoft.com/office/drawing/2014/main" id="{00000000-0008-0000-0700-000073000000}"/>
            </a:ext>
          </a:extLst>
        </xdr:cNvPr>
        <xdr:cNvCxnSpPr/>
      </xdr:nvCxnSpPr>
      <xdr:spPr>
        <a:xfrm flipV="1">
          <a:off x="3797300" y="8600796"/>
          <a:ext cx="838200" cy="1273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53</xdr:row>
      <xdr:rowOff>56354</xdr:rowOff>
    </xdr:from>
    <xdr:ext cx="534377" cy="259045"/>
    <xdr:sp macro="" textlink="">
      <xdr:nvSpPr>
        <xdr:cNvPr id="116" name="総務費平均値テキスト">
          <a:extLst>
            <a:ext uri="{FF2B5EF4-FFF2-40B4-BE49-F238E27FC236}">
              <a16:creationId xmlns:a16="http://schemas.microsoft.com/office/drawing/2014/main" id="{00000000-0008-0000-0700-000074000000}"/>
            </a:ext>
          </a:extLst>
        </xdr:cNvPr>
        <xdr:cNvSpPr txBox="1"/>
      </xdr:nvSpPr>
      <xdr:spPr>
        <a:xfrm>
          <a:off x="4686300" y="914320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37,394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77927</xdr:rowOff>
    </xdr:from>
    <xdr:to>
      <xdr:col>24</xdr:col>
      <xdr:colOff>114300</xdr:colOff>
      <xdr:row>54</xdr:row>
      <xdr:rowOff>8077</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4584700" y="91647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50</xdr:row>
      <xdr:rowOff>155626</xdr:rowOff>
    </xdr:from>
    <xdr:to>
      <xdr:col>19</xdr:col>
      <xdr:colOff>177800</xdr:colOff>
      <xdr:row>54</xdr:row>
      <xdr:rowOff>72263</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flipV="1">
          <a:off x="2908300" y="8728126"/>
          <a:ext cx="889000" cy="602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53</xdr:row>
      <xdr:rowOff>160604</xdr:rowOff>
    </xdr:from>
    <xdr:to>
      <xdr:col>20</xdr:col>
      <xdr:colOff>38100</xdr:colOff>
      <xdr:row>54</xdr:row>
      <xdr:rowOff>90754</xdr:rowOff>
    </xdr:to>
    <xdr:sp macro="" textlink="">
      <xdr:nvSpPr>
        <xdr:cNvPr id="119" name="フローチャート: 判断 118">
          <a:extLst>
            <a:ext uri="{FF2B5EF4-FFF2-40B4-BE49-F238E27FC236}">
              <a16:creationId xmlns:a16="http://schemas.microsoft.com/office/drawing/2014/main" id="{00000000-0008-0000-0700-000077000000}"/>
            </a:ext>
          </a:extLst>
        </xdr:cNvPr>
        <xdr:cNvSpPr/>
      </xdr:nvSpPr>
      <xdr:spPr>
        <a:xfrm>
          <a:off x="3746500" y="92474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81881</xdr:rowOff>
    </xdr:from>
    <xdr:ext cx="534377" cy="259045"/>
    <xdr:sp macro="" textlink="">
      <xdr:nvSpPr>
        <xdr:cNvPr id="120" name="テキスト ボックス 119">
          <a:extLst>
            <a:ext uri="{FF2B5EF4-FFF2-40B4-BE49-F238E27FC236}">
              <a16:creationId xmlns:a16="http://schemas.microsoft.com/office/drawing/2014/main" id="{00000000-0008-0000-0700-000078000000}"/>
            </a:ext>
          </a:extLst>
        </xdr:cNvPr>
        <xdr:cNvSpPr txBox="1"/>
      </xdr:nvSpPr>
      <xdr:spPr>
        <a:xfrm>
          <a:off x="3517411" y="93401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36,309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53</xdr:row>
      <xdr:rowOff>26009</xdr:rowOff>
    </xdr:from>
    <xdr:to>
      <xdr:col>15</xdr:col>
      <xdr:colOff>50800</xdr:colOff>
      <xdr:row>54</xdr:row>
      <xdr:rowOff>72263</xdr:rowOff>
    </xdr:to>
    <xdr:cxnSp macro="">
      <xdr:nvCxnSpPr>
        <xdr:cNvPr id="121" name="直線コネクタ 120">
          <a:extLst>
            <a:ext uri="{FF2B5EF4-FFF2-40B4-BE49-F238E27FC236}">
              <a16:creationId xmlns:a16="http://schemas.microsoft.com/office/drawing/2014/main" id="{00000000-0008-0000-0700-000079000000}"/>
            </a:ext>
          </a:extLst>
        </xdr:cNvPr>
        <xdr:cNvCxnSpPr/>
      </xdr:nvCxnSpPr>
      <xdr:spPr>
        <a:xfrm>
          <a:off x="2019300" y="9112859"/>
          <a:ext cx="889000" cy="2177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54</xdr:row>
      <xdr:rowOff>56744</xdr:rowOff>
    </xdr:from>
    <xdr:to>
      <xdr:col>15</xdr:col>
      <xdr:colOff>101600</xdr:colOff>
      <xdr:row>54</xdr:row>
      <xdr:rowOff>158344</xdr:rowOff>
    </xdr:to>
    <xdr:sp macro="" textlink="">
      <xdr:nvSpPr>
        <xdr:cNvPr id="122" name="フローチャート: 判断 121">
          <a:extLst>
            <a:ext uri="{FF2B5EF4-FFF2-40B4-BE49-F238E27FC236}">
              <a16:creationId xmlns:a16="http://schemas.microsoft.com/office/drawing/2014/main" id="{00000000-0008-0000-0700-00007A000000}"/>
            </a:ext>
          </a:extLst>
        </xdr:cNvPr>
        <xdr:cNvSpPr/>
      </xdr:nvSpPr>
      <xdr:spPr>
        <a:xfrm>
          <a:off x="2857500" y="93150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149471</xdr:rowOff>
    </xdr:from>
    <xdr:ext cx="534377" cy="259045"/>
    <xdr:sp macro="" textlink="">
      <xdr:nvSpPr>
        <xdr:cNvPr id="123" name="テキスト ボックス 122">
          <a:extLst>
            <a:ext uri="{FF2B5EF4-FFF2-40B4-BE49-F238E27FC236}">
              <a16:creationId xmlns:a16="http://schemas.microsoft.com/office/drawing/2014/main" id="{00000000-0008-0000-0700-00007B000000}"/>
            </a:ext>
          </a:extLst>
        </xdr:cNvPr>
        <xdr:cNvSpPr txBox="1"/>
      </xdr:nvSpPr>
      <xdr:spPr>
        <a:xfrm>
          <a:off x="2641111" y="9407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35,422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50</xdr:row>
      <xdr:rowOff>153112</xdr:rowOff>
    </xdr:from>
    <xdr:to>
      <xdr:col>10</xdr:col>
      <xdr:colOff>114300</xdr:colOff>
      <xdr:row>53</xdr:row>
      <xdr:rowOff>26009</xdr:rowOff>
    </xdr:to>
    <xdr:cxnSp macro="">
      <xdr:nvCxnSpPr>
        <xdr:cNvPr id="124" name="直線コネクタ 123">
          <a:extLst>
            <a:ext uri="{FF2B5EF4-FFF2-40B4-BE49-F238E27FC236}">
              <a16:creationId xmlns:a16="http://schemas.microsoft.com/office/drawing/2014/main" id="{00000000-0008-0000-0700-00007C000000}"/>
            </a:ext>
          </a:extLst>
        </xdr:cNvPr>
        <xdr:cNvCxnSpPr/>
      </xdr:nvCxnSpPr>
      <xdr:spPr>
        <a:xfrm>
          <a:off x="1130300" y="8725612"/>
          <a:ext cx="889000" cy="3872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54</xdr:row>
      <xdr:rowOff>168224</xdr:rowOff>
    </xdr:from>
    <xdr:to>
      <xdr:col>10</xdr:col>
      <xdr:colOff>165100</xdr:colOff>
      <xdr:row>55</xdr:row>
      <xdr:rowOff>98374</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968500" y="94265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89501</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1752111" y="95192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51</xdr:row>
      <xdr:rowOff>163957</xdr:rowOff>
    </xdr:from>
    <xdr:to>
      <xdr:col>6</xdr:col>
      <xdr:colOff>38100</xdr:colOff>
      <xdr:row>52</xdr:row>
      <xdr:rowOff>94107</xdr:rowOff>
    </xdr:to>
    <xdr:sp macro="" textlink="">
      <xdr:nvSpPr>
        <xdr:cNvPr id="127" name="フローチャート: 判断 126">
          <a:extLst>
            <a:ext uri="{FF2B5EF4-FFF2-40B4-BE49-F238E27FC236}">
              <a16:creationId xmlns:a16="http://schemas.microsoft.com/office/drawing/2014/main" id="{00000000-0008-0000-0700-00007F000000}"/>
            </a:ext>
          </a:extLst>
        </xdr:cNvPr>
        <xdr:cNvSpPr/>
      </xdr:nvSpPr>
      <xdr:spPr>
        <a:xfrm>
          <a:off x="1079500" y="8907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52</xdr:row>
      <xdr:rowOff>85234</xdr:rowOff>
    </xdr:from>
    <xdr:ext cx="534377"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863111" y="90006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40,765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49</xdr:row>
      <xdr:rowOff>148946</xdr:rowOff>
    </xdr:from>
    <xdr:to>
      <xdr:col>24</xdr:col>
      <xdr:colOff>114300</xdr:colOff>
      <xdr:row>50</xdr:row>
      <xdr:rowOff>79096</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4584700" y="85499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49</xdr:row>
      <xdr:rowOff>101973</xdr:rowOff>
    </xdr:from>
    <xdr:ext cx="534377" cy="259045"/>
    <xdr:sp macro="" textlink="">
      <xdr:nvSpPr>
        <xdr:cNvPr id="135" name="総務費該当値テキスト">
          <a:extLst>
            <a:ext uri="{FF2B5EF4-FFF2-40B4-BE49-F238E27FC236}">
              <a16:creationId xmlns:a16="http://schemas.microsoft.com/office/drawing/2014/main" id="{00000000-0008-0000-0700-000087000000}"/>
            </a:ext>
          </a:extLst>
        </xdr:cNvPr>
        <xdr:cNvSpPr txBox="1"/>
      </xdr:nvSpPr>
      <xdr:spPr>
        <a:xfrm>
          <a:off x="4686300" y="8503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45,462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50</xdr:row>
      <xdr:rowOff>104826</xdr:rowOff>
    </xdr:from>
    <xdr:to>
      <xdr:col>20</xdr:col>
      <xdr:colOff>38100</xdr:colOff>
      <xdr:row>51</xdr:row>
      <xdr:rowOff>34976</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3746500" y="86773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49</xdr:row>
      <xdr:rowOff>51503</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3517411" y="84525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54</xdr:row>
      <xdr:rowOff>21463</xdr:rowOff>
    </xdr:from>
    <xdr:to>
      <xdr:col>15</xdr:col>
      <xdr:colOff>101600</xdr:colOff>
      <xdr:row>54</xdr:row>
      <xdr:rowOff>123063</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2857500" y="92797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52</xdr:row>
      <xdr:rowOff>139590</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2641111" y="90549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35,885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52</xdr:row>
      <xdr:rowOff>146659</xdr:rowOff>
    </xdr:from>
    <xdr:to>
      <xdr:col>10</xdr:col>
      <xdr:colOff>165100</xdr:colOff>
      <xdr:row>53</xdr:row>
      <xdr:rowOff>76809</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968500" y="906205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51</xdr:row>
      <xdr:rowOff>93336</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1752111" y="88372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50</xdr:row>
      <xdr:rowOff>102312</xdr:rowOff>
    </xdr:from>
    <xdr:to>
      <xdr:col>6</xdr:col>
      <xdr:colOff>38100</xdr:colOff>
      <xdr:row>51</xdr:row>
      <xdr:rowOff>32462</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1079500" y="86748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49</xdr:row>
      <xdr:rowOff>48989</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863111" y="84500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43,824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139700</xdr:rowOff>
    </xdr:from>
    <xdr:to>
      <xdr:col>28</xdr:col>
      <xdr:colOff>114300</xdr:colOff>
      <xdr:row>78</xdr:row>
      <xdr:rowOff>139700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77</xdr:row>
      <xdr:rowOff>168927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76</xdr:row>
      <xdr:rowOff>25400</xdr:rowOff>
    </xdr:from>
    <xdr:to>
      <xdr:col>28</xdr:col>
      <xdr:colOff>114300</xdr:colOff>
      <xdr:row>76</xdr:row>
      <xdr:rowOff>25400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75</xdr:row>
      <xdr:rowOff>54627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73</xdr:row>
      <xdr:rowOff>82550</xdr:rowOff>
    </xdr:from>
    <xdr:to>
      <xdr:col>28</xdr:col>
      <xdr:colOff>114300</xdr:colOff>
      <xdr:row>73</xdr:row>
      <xdr:rowOff>82550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72</xdr:row>
      <xdr:rowOff>111777</xdr:rowOff>
    </xdr:from>
    <xdr:ext cx="59541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166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139700</xdr:rowOff>
    </xdr:from>
    <xdr:to>
      <xdr:col>28</xdr:col>
      <xdr:colOff>114300</xdr:colOff>
      <xdr:row>70</xdr:row>
      <xdr:rowOff>139700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168927</xdr:rowOff>
    </xdr:from>
    <xdr:ext cx="59541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166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3" name="民生費グラフ枠">
          <a:extLst>
            <a:ext uri="{FF2B5EF4-FFF2-40B4-BE49-F238E27FC236}">
              <a16:creationId xmlns:a16="http://schemas.microsoft.com/office/drawing/2014/main" id="{00000000-0008-0000-0700-0000A3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83693</xdr:rowOff>
    </xdr:from>
    <xdr:to>
      <xdr:col>24</xdr:col>
      <xdr:colOff>62865</xdr:colOff>
      <xdr:row>75</xdr:row>
      <xdr:rowOff>94574</xdr:rowOff>
    </xdr:to>
    <xdr:cxnSp macro="">
      <xdr:nvCxnSpPr>
        <xdr:cNvPr id="164" name="直線コネクタ 163">
          <a:extLst>
            <a:ext uri="{FF2B5EF4-FFF2-40B4-BE49-F238E27FC236}">
              <a16:creationId xmlns:a16="http://schemas.microsoft.com/office/drawing/2014/main" id="{00000000-0008-0000-0700-0000A4000000}"/>
            </a:ext>
          </a:extLst>
        </xdr:cNvPr>
        <xdr:cNvCxnSpPr/>
      </xdr:nvCxnSpPr>
      <xdr:spPr>
        <a:xfrm flipV="1">
          <a:off x="4633595" y="12085193"/>
          <a:ext cx="1270" cy="86813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98401</xdr:rowOff>
    </xdr:from>
    <xdr:ext cx="534377" cy="259045"/>
    <xdr:sp macro="" textlink="">
      <xdr:nvSpPr>
        <xdr:cNvPr id="165" name="民生費最小値テキスト">
          <a:extLst>
            <a:ext uri="{FF2B5EF4-FFF2-40B4-BE49-F238E27FC236}">
              <a16:creationId xmlns:a16="http://schemas.microsoft.com/office/drawing/2014/main" id="{00000000-0008-0000-0700-0000A5000000}"/>
            </a:ext>
          </a:extLst>
        </xdr:cNvPr>
        <xdr:cNvSpPr txBox="1"/>
      </xdr:nvSpPr>
      <xdr:spPr>
        <a:xfrm>
          <a:off x="4686300" y="129571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92,237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75</xdr:row>
      <xdr:rowOff>94574</xdr:rowOff>
    </xdr:from>
    <xdr:to>
      <xdr:col>24</xdr:col>
      <xdr:colOff>152400</xdr:colOff>
      <xdr:row>75</xdr:row>
      <xdr:rowOff>94574</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a:off x="4546600" y="129533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30370</xdr:rowOff>
    </xdr:from>
    <xdr:ext cx="599010" cy="259045"/>
    <xdr:sp macro="" textlink="">
      <xdr:nvSpPr>
        <xdr:cNvPr id="167" name="民生費最大値テキスト">
          <a:extLst>
            <a:ext uri="{FF2B5EF4-FFF2-40B4-BE49-F238E27FC236}">
              <a16:creationId xmlns:a16="http://schemas.microsoft.com/office/drawing/2014/main" id="{00000000-0008-0000-0700-0000A7000000}"/>
            </a:ext>
          </a:extLst>
        </xdr:cNvPr>
        <xdr:cNvSpPr txBox="1"/>
      </xdr:nvSpPr>
      <xdr:spPr>
        <a:xfrm>
          <a:off x="4686300" y="118604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111,225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83693</xdr:rowOff>
    </xdr:from>
    <xdr:to>
      <xdr:col>24</xdr:col>
      <xdr:colOff>152400</xdr:colOff>
      <xdr:row>70</xdr:row>
      <xdr:rowOff>83693</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208519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75</xdr:row>
      <xdr:rowOff>94574</xdr:rowOff>
    </xdr:from>
    <xdr:to>
      <xdr:col>24</xdr:col>
      <xdr:colOff>63500</xdr:colOff>
      <xdr:row>77</xdr:row>
      <xdr:rowOff>123927</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flipV="1">
          <a:off x="3797300" y="12953324"/>
          <a:ext cx="838200" cy="3722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72</xdr:row>
      <xdr:rowOff>77258</xdr:rowOff>
    </xdr:from>
    <xdr:ext cx="534377" cy="259045"/>
    <xdr:sp macro="" textlink="">
      <xdr:nvSpPr>
        <xdr:cNvPr id="170" name="民生費平均値テキスト">
          <a:extLst>
            <a:ext uri="{FF2B5EF4-FFF2-40B4-BE49-F238E27FC236}">
              <a16:creationId xmlns:a16="http://schemas.microsoft.com/office/drawing/2014/main" id="{00000000-0008-0000-0700-0000AA000000}"/>
            </a:ext>
          </a:extLst>
        </xdr:cNvPr>
        <xdr:cNvSpPr txBox="1"/>
      </xdr:nvSpPr>
      <xdr:spPr>
        <a:xfrm>
          <a:off x="4686300" y="124216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73</xdr:row>
      <xdr:rowOff>54381</xdr:rowOff>
    </xdr:from>
    <xdr:to>
      <xdr:col>24</xdr:col>
      <xdr:colOff>114300</xdr:colOff>
      <xdr:row>73</xdr:row>
      <xdr:rowOff>155981</xdr:rowOff>
    </xdr:to>
    <xdr:sp macro="" textlink="">
      <xdr:nvSpPr>
        <xdr:cNvPr id="171" name="フローチャート: 判断 170">
          <a:extLst>
            <a:ext uri="{FF2B5EF4-FFF2-40B4-BE49-F238E27FC236}">
              <a16:creationId xmlns:a16="http://schemas.microsoft.com/office/drawing/2014/main" id="{00000000-0008-0000-0700-0000AB000000}"/>
            </a:ext>
          </a:extLst>
        </xdr:cNvPr>
        <xdr:cNvSpPr/>
      </xdr:nvSpPr>
      <xdr:spPr>
        <a:xfrm>
          <a:off x="4584700" y="125702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77</xdr:row>
      <xdr:rowOff>123927</xdr:rowOff>
    </xdr:from>
    <xdr:to>
      <xdr:col>19</xdr:col>
      <xdr:colOff>177800</xdr:colOff>
      <xdr:row>78</xdr:row>
      <xdr:rowOff>105319</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2908300" y="13325577"/>
          <a:ext cx="889000" cy="1528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136860</xdr:rowOff>
    </xdr:from>
    <xdr:to>
      <xdr:col>20</xdr:col>
      <xdr:colOff>38100</xdr:colOff>
      <xdr:row>77</xdr:row>
      <xdr:rowOff>67010</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3746500" y="131670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83538</xdr:rowOff>
    </xdr:from>
    <xdr:ext cx="534377" cy="259045"/>
    <xdr:sp macro="" textlink="">
      <xdr:nvSpPr>
        <xdr:cNvPr id="174" name="テキスト ボックス 173">
          <a:extLst>
            <a:ext uri="{FF2B5EF4-FFF2-40B4-BE49-F238E27FC236}">
              <a16:creationId xmlns:a16="http://schemas.microsoft.com/office/drawing/2014/main" id="{00000000-0008-0000-0700-0000AE000000}"/>
            </a:ext>
          </a:extLst>
        </xdr:cNvPr>
        <xdr:cNvSpPr txBox="1"/>
      </xdr:nvSpPr>
      <xdr:spPr>
        <a:xfrm>
          <a:off x="3517411" y="129422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53884</xdr:rowOff>
    </xdr:from>
    <xdr:to>
      <xdr:col>15</xdr:col>
      <xdr:colOff>50800</xdr:colOff>
      <xdr:row>78</xdr:row>
      <xdr:rowOff>105319</xdr:rowOff>
    </xdr:to>
    <xdr:cxnSp macro="">
      <xdr:nvCxnSpPr>
        <xdr:cNvPr id="175" name="直線コネクタ 174">
          <a:extLst>
            <a:ext uri="{FF2B5EF4-FFF2-40B4-BE49-F238E27FC236}">
              <a16:creationId xmlns:a16="http://schemas.microsoft.com/office/drawing/2014/main" id="{00000000-0008-0000-0700-0000AF000000}"/>
            </a:ext>
          </a:extLst>
        </xdr:cNvPr>
        <xdr:cNvCxnSpPr/>
      </xdr:nvCxnSpPr>
      <xdr:spPr>
        <a:xfrm>
          <a:off x="2019300" y="13426984"/>
          <a:ext cx="889000" cy="51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140701</xdr:rowOff>
    </xdr:from>
    <xdr:to>
      <xdr:col>15</xdr:col>
      <xdr:colOff>101600</xdr:colOff>
      <xdr:row>78</xdr:row>
      <xdr:rowOff>70851</xdr:rowOff>
    </xdr:to>
    <xdr:sp macro="" textlink="">
      <xdr:nvSpPr>
        <xdr:cNvPr id="176" name="フローチャート: 判断 175">
          <a:extLst>
            <a:ext uri="{FF2B5EF4-FFF2-40B4-BE49-F238E27FC236}">
              <a16:creationId xmlns:a16="http://schemas.microsoft.com/office/drawing/2014/main" id="{00000000-0008-0000-0700-0000B0000000}"/>
            </a:ext>
          </a:extLst>
        </xdr:cNvPr>
        <xdr:cNvSpPr/>
      </xdr:nvSpPr>
      <xdr:spPr>
        <a:xfrm>
          <a:off x="2857500" y="133423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87378</xdr:rowOff>
    </xdr:from>
    <xdr:ext cx="534377" cy="259045"/>
    <xdr:sp macro="" textlink="">
      <xdr:nvSpPr>
        <xdr:cNvPr id="177" name="テキスト ボックス 176">
          <a:extLst>
            <a:ext uri="{FF2B5EF4-FFF2-40B4-BE49-F238E27FC236}">
              <a16:creationId xmlns:a16="http://schemas.microsoft.com/office/drawing/2014/main" id="{00000000-0008-0000-0700-0000B1000000}"/>
            </a:ext>
          </a:extLst>
        </xdr:cNvPr>
        <xdr:cNvSpPr txBox="1"/>
      </xdr:nvSpPr>
      <xdr:spPr>
        <a:xfrm>
          <a:off x="2641111" y="131175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53884</xdr:rowOff>
    </xdr:from>
    <xdr:to>
      <xdr:col>10</xdr:col>
      <xdr:colOff>114300</xdr:colOff>
      <xdr:row>78</xdr:row>
      <xdr:rowOff>133848</xdr:rowOff>
    </xdr:to>
    <xdr:cxnSp macro="">
      <xdr:nvCxnSpPr>
        <xdr:cNvPr id="178" name="直線コネクタ 177">
          <a:extLst>
            <a:ext uri="{FF2B5EF4-FFF2-40B4-BE49-F238E27FC236}">
              <a16:creationId xmlns:a16="http://schemas.microsoft.com/office/drawing/2014/main" id="{00000000-0008-0000-0700-0000B2000000}"/>
            </a:ext>
          </a:extLst>
        </xdr:cNvPr>
        <xdr:cNvCxnSpPr/>
      </xdr:nvCxnSpPr>
      <xdr:spPr>
        <a:xfrm flipV="1">
          <a:off x="1130300" y="13426984"/>
          <a:ext cx="889000" cy="79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115052</xdr:rowOff>
    </xdr:from>
    <xdr:to>
      <xdr:col>10</xdr:col>
      <xdr:colOff>165100</xdr:colOff>
      <xdr:row>78</xdr:row>
      <xdr:rowOff>45202</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1968500" y="133167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76</xdr:row>
      <xdr:rowOff>61729</xdr:rowOff>
    </xdr:from>
    <xdr:ext cx="534377" cy="259045"/>
    <xdr:sp macro="" textlink="">
      <xdr:nvSpPr>
        <xdr:cNvPr id="180" name="テキスト ボックス 179">
          <a:extLst>
            <a:ext uri="{FF2B5EF4-FFF2-40B4-BE49-F238E27FC236}">
              <a16:creationId xmlns:a16="http://schemas.microsoft.com/office/drawing/2014/main" id="{00000000-0008-0000-0700-0000B4000000}"/>
            </a:ext>
          </a:extLst>
        </xdr:cNvPr>
        <xdr:cNvSpPr txBox="1"/>
      </xdr:nvSpPr>
      <xdr:spPr>
        <a:xfrm>
          <a:off x="1752111" y="13091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83,178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144724</xdr:rowOff>
    </xdr:from>
    <xdr:to>
      <xdr:col>6</xdr:col>
      <xdr:colOff>38100</xdr:colOff>
      <xdr:row>78</xdr:row>
      <xdr:rowOff>74874</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079500" y="13346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91401</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863111" y="13121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75</xdr:row>
      <xdr:rowOff>43774</xdr:rowOff>
    </xdr:from>
    <xdr:to>
      <xdr:col>24</xdr:col>
      <xdr:colOff>114300</xdr:colOff>
      <xdr:row>75</xdr:row>
      <xdr:rowOff>145374</xdr:rowOff>
    </xdr:to>
    <xdr:sp macro="" textlink="">
      <xdr:nvSpPr>
        <xdr:cNvPr id="188" name="楕円 187">
          <a:extLst>
            <a:ext uri="{FF2B5EF4-FFF2-40B4-BE49-F238E27FC236}">
              <a16:creationId xmlns:a16="http://schemas.microsoft.com/office/drawing/2014/main" id="{00000000-0008-0000-0700-0000BC000000}"/>
            </a:ext>
          </a:extLst>
        </xdr:cNvPr>
        <xdr:cNvSpPr/>
      </xdr:nvSpPr>
      <xdr:spPr>
        <a:xfrm>
          <a:off x="4584700" y="129025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130151</xdr:rowOff>
    </xdr:from>
    <xdr:ext cx="534377" cy="259045"/>
    <xdr:sp macro="" textlink="">
      <xdr:nvSpPr>
        <xdr:cNvPr id="189" name="民生費該当値テキスト">
          <a:extLst>
            <a:ext uri="{FF2B5EF4-FFF2-40B4-BE49-F238E27FC236}">
              <a16:creationId xmlns:a16="http://schemas.microsoft.com/office/drawing/2014/main" id="{00000000-0008-0000-0700-0000BD000000}"/>
            </a:ext>
          </a:extLst>
        </xdr:cNvPr>
        <xdr:cNvSpPr txBox="1"/>
      </xdr:nvSpPr>
      <xdr:spPr>
        <a:xfrm>
          <a:off x="4686300" y="12817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92,237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73127</xdr:rowOff>
    </xdr:from>
    <xdr:to>
      <xdr:col>20</xdr:col>
      <xdr:colOff>38100</xdr:colOff>
      <xdr:row>78</xdr:row>
      <xdr:rowOff>3277</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3746500" y="132747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77</xdr:row>
      <xdr:rowOff>165854</xdr:rowOff>
    </xdr:from>
    <xdr:ext cx="534377"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3517411" y="13367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84,095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54519</xdr:rowOff>
    </xdr:from>
    <xdr:to>
      <xdr:col>15</xdr:col>
      <xdr:colOff>101600</xdr:colOff>
      <xdr:row>78</xdr:row>
      <xdr:rowOff>156119</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2857500" y="13427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147246</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641111" y="13520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3084</xdr:rowOff>
    </xdr:from>
    <xdr:to>
      <xdr:col>10</xdr:col>
      <xdr:colOff>165100</xdr:colOff>
      <xdr:row>78</xdr:row>
      <xdr:rowOff>104684</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1968500" y="133761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95811</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1752111" y="134689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81,877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83048</xdr:rowOff>
    </xdr:from>
    <xdr:to>
      <xdr:col>6</xdr:col>
      <xdr:colOff>38100</xdr:colOff>
      <xdr:row>79</xdr:row>
      <xdr:rowOff>13198</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079500" y="134561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79</xdr:row>
      <xdr:rowOff>4325</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863111" y="135488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98" name="正方形/長方形 197">
          <a:extLst>
            <a:ext uri="{FF2B5EF4-FFF2-40B4-BE49-F238E27FC236}">
              <a16:creationId xmlns:a16="http://schemas.microsoft.com/office/drawing/2014/main" id="{00000000-0008-0000-0700-0000C6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199" name="正方形/長方形 198">
          <a:extLst>
            <a:ext uri="{FF2B5EF4-FFF2-40B4-BE49-F238E27FC236}">
              <a16:creationId xmlns:a16="http://schemas.microsoft.com/office/drawing/2014/main" id="{00000000-0008-0000-0700-0000C7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4" name="テキスト ボックス 203">
          <a:extLst>
            <a:ext uri="{FF2B5EF4-FFF2-40B4-BE49-F238E27FC236}">
              <a16:creationId xmlns:a16="http://schemas.microsoft.com/office/drawing/2014/main" id="{00000000-0008-0000-0700-0000CC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5" name="直線コネクタ 204">
          <a:extLst>
            <a:ext uri="{FF2B5EF4-FFF2-40B4-BE49-F238E27FC236}">
              <a16:creationId xmlns:a16="http://schemas.microsoft.com/office/drawing/2014/main" id="{00000000-0008-0000-0700-0000CD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100</xdr:row>
      <xdr:rowOff>111777</xdr:rowOff>
    </xdr:from>
    <xdr:ext cx="531299" cy="259045"/>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230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139700</xdr:rowOff>
    </xdr:from>
    <xdr:to>
      <xdr:col>28</xdr:col>
      <xdr:colOff>114300</xdr:colOff>
      <xdr:row>98</xdr:row>
      <xdr:rowOff>139700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168927</xdr:rowOff>
    </xdr:from>
    <xdr:ext cx="531299"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230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7" name="衛生費グラフ枠">
          <a:extLst>
            <a:ext uri="{FF2B5EF4-FFF2-40B4-BE49-F238E27FC236}">
              <a16:creationId xmlns:a16="http://schemas.microsoft.com/office/drawing/2014/main" id="{00000000-0008-0000-0700-0000D9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23571</xdr:rowOff>
    </xdr:from>
    <xdr:to>
      <xdr:col>24</xdr:col>
      <xdr:colOff>62865</xdr:colOff>
      <xdr:row>91</xdr:row>
      <xdr:rowOff>69109</xdr:rowOff>
    </xdr:to>
    <xdr:cxnSp macro="">
      <xdr:nvCxnSpPr>
        <xdr:cNvPr id="218" name="直線コネクタ 217">
          <a:extLst>
            <a:ext uri="{FF2B5EF4-FFF2-40B4-BE49-F238E27FC236}">
              <a16:creationId xmlns:a16="http://schemas.microsoft.com/office/drawing/2014/main" id="{00000000-0008-0000-0700-0000DA000000}"/>
            </a:ext>
          </a:extLst>
        </xdr:cNvPr>
        <xdr:cNvCxnSpPr/>
      </xdr:nvCxnSpPr>
      <xdr:spPr>
        <a:xfrm flipV="1">
          <a:off x="4633595" y="15454071"/>
          <a:ext cx="1270" cy="21698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91</xdr:row>
      <xdr:rowOff>72936</xdr:rowOff>
    </xdr:from>
    <xdr:ext cx="534377" cy="259045"/>
    <xdr:sp macro="" textlink="">
      <xdr:nvSpPr>
        <xdr:cNvPr id="219" name="衛生費最小値テキスト">
          <a:extLst>
            <a:ext uri="{FF2B5EF4-FFF2-40B4-BE49-F238E27FC236}">
              <a16:creationId xmlns:a16="http://schemas.microsoft.com/office/drawing/2014/main" id="{00000000-0008-0000-0700-0000DB000000}"/>
            </a:ext>
          </a:extLst>
        </xdr:cNvPr>
        <xdr:cNvSpPr txBox="1"/>
      </xdr:nvSpPr>
      <xdr:spPr>
        <a:xfrm>
          <a:off x="4686300" y="1567488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69109</xdr:rowOff>
    </xdr:from>
    <xdr:to>
      <xdr:col>24</xdr:col>
      <xdr:colOff>152400</xdr:colOff>
      <xdr:row>91</xdr:row>
      <xdr:rowOff>69109</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a:off x="4546600" y="156710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141698</xdr:rowOff>
    </xdr:from>
    <xdr:ext cx="534377" cy="259045"/>
    <xdr:sp macro="" textlink="">
      <xdr:nvSpPr>
        <xdr:cNvPr id="221" name="衛生費最大値テキスト">
          <a:extLst>
            <a:ext uri="{FF2B5EF4-FFF2-40B4-BE49-F238E27FC236}">
              <a16:creationId xmlns:a16="http://schemas.microsoft.com/office/drawing/2014/main" id="{00000000-0008-0000-0700-0000DD000000}"/>
            </a:ext>
          </a:extLst>
        </xdr:cNvPr>
        <xdr:cNvSpPr txBox="1"/>
      </xdr:nvSpPr>
      <xdr:spPr>
        <a:xfrm>
          <a:off x="4686300" y="15229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52,540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23571</xdr:rowOff>
    </xdr:from>
    <xdr:to>
      <xdr:col>24</xdr:col>
      <xdr:colOff>152400</xdr:colOff>
      <xdr:row>90</xdr:row>
      <xdr:rowOff>23571</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a:off x="4546600" y="154540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90</xdr:row>
      <xdr:rowOff>23571</xdr:rowOff>
    </xdr:from>
    <xdr:to>
      <xdr:col>24</xdr:col>
      <xdr:colOff>63500</xdr:colOff>
      <xdr:row>98</xdr:row>
      <xdr:rowOff>36235</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flipV="1">
          <a:off x="3797300" y="15454071"/>
          <a:ext cx="838200" cy="13842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103263</xdr:rowOff>
    </xdr:from>
    <xdr:ext cx="534377" cy="259045"/>
    <xdr:sp macro="" textlink="">
      <xdr:nvSpPr>
        <xdr:cNvPr id="224" name="衛生費平均値テキスト">
          <a:extLst>
            <a:ext uri="{FF2B5EF4-FFF2-40B4-BE49-F238E27FC236}">
              <a16:creationId xmlns:a16="http://schemas.microsoft.com/office/drawing/2014/main" id="{00000000-0008-0000-0700-0000E0000000}"/>
            </a:ext>
          </a:extLst>
        </xdr:cNvPr>
        <xdr:cNvSpPr txBox="1"/>
      </xdr:nvSpPr>
      <xdr:spPr>
        <a:xfrm>
          <a:off x="4686300" y="1553376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49,214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90</xdr:row>
      <xdr:rowOff>124836</xdr:rowOff>
    </xdr:from>
    <xdr:to>
      <xdr:col>24</xdr:col>
      <xdr:colOff>114300</xdr:colOff>
      <xdr:row>91</xdr:row>
      <xdr:rowOff>54986</xdr:rowOff>
    </xdr:to>
    <xdr:sp macro="" textlink="">
      <xdr:nvSpPr>
        <xdr:cNvPr id="225" name="フローチャート: 判断 224">
          <a:extLst>
            <a:ext uri="{FF2B5EF4-FFF2-40B4-BE49-F238E27FC236}">
              <a16:creationId xmlns:a16="http://schemas.microsoft.com/office/drawing/2014/main" id="{00000000-0008-0000-0700-0000E1000000}"/>
            </a:ext>
          </a:extLst>
        </xdr:cNvPr>
        <xdr:cNvSpPr/>
      </xdr:nvSpPr>
      <xdr:spPr>
        <a:xfrm>
          <a:off x="4584700" y="15555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98</xdr:row>
      <xdr:rowOff>36235</xdr:rowOff>
    </xdr:from>
    <xdr:to>
      <xdr:col>19</xdr:col>
      <xdr:colOff>177800</xdr:colOff>
      <xdr:row>98</xdr:row>
      <xdr:rowOff>50180</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flipV="1">
          <a:off x="2908300" y="16838335"/>
          <a:ext cx="889000" cy="13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44461</xdr:rowOff>
    </xdr:from>
    <xdr:to>
      <xdr:col>20</xdr:col>
      <xdr:colOff>38100</xdr:colOff>
      <xdr:row>97</xdr:row>
      <xdr:rowOff>146061</xdr:rowOff>
    </xdr:to>
    <xdr:sp macro="" textlink="">
      <xdr:nvSpPr>
        <xdr:cNvPr id="227" name="フローチャート: 判断 226">
          <a:extLst>
            <a:ext uri="{FF2B5EF4-FFF2-40B4-BE49-F238E27FC236}">
              <a16:creationId xmlns:a16="http://schemas.microsoft.com/office/drawing/2014/main" id="{00000000-0008-0000-0700-0000E3000000}"/>
            </a:ext>
          </a:extLst>
        </xdr:cNvPr>
        <xdr:cNvSpPr/>
      </xdr:nvSpPr>
      <xdr:spPr>
        <a:xfrm>
          <a:off x="3746500" y="166751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162588</xdr:rowOff>
    </xdr:from>
    <xdr:ext cx="534377" cy="259045"/>
    <xdr:sp macro="" textlink="">
      <xdr:nvSpPr>
        <xdr:cNvPr id="228" name="テキスト ボックス 227">
          <a:extLst>
            <a:ext uri="{FF2B5EF4-FFF2-40B4-BE49-F238E27FC236}">
              <a16:creationId xmlns:a16="http://schemas.microsoft.com/office/drawing/2014/main" id="{00000000-0008-0000-0700-0000E4000000}"/>
            </a:ext>
          </a:extLst>
        </xdr:cNvPr>
        <xdr:cNvSpPr txBox="1"/>
      </xdr:nvSpPr>
      <xdr:spPr>
        <a:xfrm>
          <a:off x="3517411" y="164503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24,722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20599</xdr:rowOff>
    </xdr:from>
    <xdr:to>
      <xdr:col>15</xdr:col>
      <xdr:colOff>50800</xdr:colOff>
      <xdr:row>98</xdr:row>
      <xdr:rowOff>50180</xdr:rowOff>
    </xdr:to>
    <xdr:cxnSp macro="">
      <xdr:nvCxnSpPr>
        <xdr:cNvPr id="229" name="直線コネクタ 228">
          <a:extLst>
            <a:ext uri="{FF2B5EF4-FFF2-40B4-BE49-F238E27FC236}">
              <a16:creationId xmlns:a16="http://schemas.microsoft.com/office/drawing/2014/main" id="{00000000-0008-0000-0700-0000E5000000}"/>
            </a:ext>
          </a:extLst>
        </xdr:cNvPr>
        <xdr:cNvCxnSpPr/>
      </xdr:nvCxnSpPr>
      <xdr:spPr>
        <a:xfrm>
          <a:off x="2019300" y="16651249"/>
          <a:ext cx="889000" cy="2010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41215</xdr:rowOff>
    </xdr:from>
    <xdr:to>
      <xdr:col>15</xdr:col>
      <xdr:colOff>101600</xdr:colOff>
      <xdr:row>97</xdr:row>
      <xdr:rowOff>142815</xdr:rowOff>
    </xdr:to>
    <xdr:sp macro="" textlink="">
      <xdr:nvSpPr>
        <xdr:cNvPr id="230" name="フローチャート: 判断 229">
          <a:extLst>
            <a:ext uri="{FF2B5EF4-FFF2-40B4-BE49-F238E27FC236}">
              <a16:creationId xmlns:a16="http://schemas.microsoft.com/office/drawing/2014/main" id="{00000000-0008-0000-0700-0000E6000000}"/>
            </a:ext>
          </a:extLst>
        </xdr:cNvPr>
        <xdr:cNvSpPr/>
      </xdr:nvSpPr>
      <xdr:spPr>
        <a:xfrm>
          <a:off x="2857500" y="166718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159342</xdr:rowOff>
    </xdr:from>
    <xdr:ext cx="534377" cy="259045"/>
    <xdr:sp macro="" textlink="">
      <xdr:nvSpPr>
        <xdr:cNvPr id="231" name="テキスト ボックス 230">
          <a:extLst>
            <a:ext uri="{FF2B5EF4-FFF2-40B4-BE49-F238E27FC236}">
              <a16:creationId xmlns:a16="http://schemas.microsoft.com/office/drawing/2014/main" id="{00000000-0008-0000-0700-0000E7000000}"/>
            </a:ext>
          </a:extLst>
        </xdr:cNvPr>
        <xdr:cNvSpPr txBox="1"/>
      </xdr:nvSpPr>
      <xdr:spPr>
        <a:xfrm>
          <a:off x="2641111" y="164470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24,793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20599</xdr:rowOff>
    </xdr:from>
    <xdr:to>
      <xdr:col>10</xdr:col>
      <xdr:colOff>114300</xdr:colOff>
      <xdr:row>97</xdr:row>
      <xdr:rowOff>95855</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flipV="1">
          <a:off x="1130300" y="16651249"/>
          <a:ext cx="889000" cy="752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33396</xdr:rowOff>
    </xdr:from>
    <xdr:to>
      <xdr:col>10</xdr:col>
      <xdr:colOff>165100</xdr:colOff>
      <xdr:row>97</xdr:row>
      <xdr:rowOff>134996</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1968500" y="166640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126123</xdr:rowOff>
    </xdr:from>
    <xdr:ext cx="534377" cy="259045"/>
    <xdr:sp macro="" textlink="">
      <xdr:nvSpPr>
        <xdr:cNvPr id="234" name="テキスト ボックス 233">
          <a:extLst>
            <a:ext uri="{FF2B5EF4-FFF2-40B4-BE49-F238E27FC236}">
              <a16:creationId xmlns:a16="http://schemas.microsoft.com/office/drawing/2014/main" id="{00000000-0008-0000-0700-0000EA000000}"/>
            </a:ext>
          </a:extLst>
        </xdr:cNvPr>
        <xdr:cNvSpPr txBox="1"/>
      </xdr:nvSpPr>
      <xdr:spPr>
        <a:xfrm>
          <a:off x="1752111" y="167567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30699</xdr:rowOff>
    </xdr:from>
    <xdr:to>
      <xdr:col>6</xdr:col>
      <xdr:colOff>38100</xdr:colOff>
      <xdr:row>97</xdr:row>
      <xdr:rowOff>132299</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1079500" y="166613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148826</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863111" y="164365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89</xdr:row>
      <xdr:rowOff>144221</xdr:rowOff>
    </xdr:from>
    <xdr:to>
      <xdr:col>24</xdr:col>
      <xdr:colOff>114300</xdr:colOff>
      <xdr:row>90</xdr:row>
      <xdr:rowOff>74371</xdr:rowOff>
    </xdr:to>
    <xdr:sp macro="" textlink="">
      <xdr:nvSpPr>
        <xdr:cNvPr id="242" name="楕円 241">
          <a:extLst>
            <a:ext uri="{FF2B5EF4-FFF2-40B4-BE49-F238E27FC236}">
              <a16:creationId xmlns:a16="http://schemas.microsoft.com/office/drawing/2014/main" id="{00000000-0008-0000-0700-0000F2000000}"/>
            </a:ext>
          </a:extLst>
        </xdr:cNvPr>
        <xdr:cNvSpPr/>
      </xdr:nvSpPr>
      <xdr:spPr>
        <a:xfrm>
          <a:off x="4584700" y="154032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89</xdr:row>
      <xdr:rowOff>97248</xdr:rowOff>
    </xdr:from>
    <xdr:ext cx="534377" cy="259045"/>
    <xdr:sp macro="" textlink="">
      <xdr:nvSpPr>
        <xdr:cNvPr id="243" name="衛生費該当値テキスト">
          <a:extLst>
            <a:ext uri="{FF2B5EF4-FFF2-40B4-BE49-F238E27FC236}">
              <a16:creationId xmlns:a16="http://schemas.microsoft.com/office/drawing/2014/main" id="{00000000-0008-0000-0700-0000F3000000}"/>
            </a:ext>
          </a:extLst>
        </xdr:cNvPr>
        <xdr:cNvSpPr txBox="1"/>
      </xdr:nvSpPr>
      <xdr:spPr>
        <a:xfrm>
          <a:off x="4686300" y="15356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156885</xdr:rowOff>
    </xdr:from>
    <xdr:to>
      <xdr:col>20</xdr:col>
      <xdr:colOff>38100</xdr:colOff>
      <xdr:row>98</xdr:row>
      <xdr:rowOff>87035</xdr:rowOff>
    </xdr:to>
    <xdr:sp macro="" textlink="">
      <xdr:nvSpPr>
        <xdr:cNvPr id="244" name="楕円 243">
          <a:extLst>
            <a:ext uri="{FF2B5EF4-FFF2-40B4-BE49-F238E27FC236}">
              <a16:creationId xmlns:a16="http://schemas.microsoft.com/office/drawing/2014/main" id="{00000000-0008-0000-0700-0000F4000000}"/>
            </a:ext>
          </a:extLst>
        </xdr:cNvPr>
        <xdr:cNvSpPr/>
      </xdr:nvSpPr>
      <xdr:spPr>
        <a:xfrm>
          <a:off x="3746500" y="16787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98</xdr:row>
      <xdr:rowOff>78162</xdr:rowOff>
    </xdr:from>
    <xdr:ext cx="534377"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3517411" y="168802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97</xdr:row>
      <xdr:rowOff>170830</xdr:rowOff>
    </xdr:from>
    <xdr:to>
      <xdr:col>15</xdr:col>
      <xdr:colOff>101600</xdr:colOff>
      <xdr:row>98</xdr:row>
      <xdr:rowOff>100980</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2857500" y="168014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98</xdr:row>
      <xdr:rowOff>92107</xdr:rowOff>
    </xdr:from>
    <xdr:ext cx="534377"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2641111" y="16894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141249</xdr:rowOff>
    </xdr:from>
    <xdr:to>
      <xdr:col>10</xdr:col>
      <xdr:colOff>165100</xdr:colOff>
      <xdr:row>97</xdr:row>
      <xdr:rowOff>71399</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1968500" y="166004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87926</xdr:rowOff>
    </xdr:from>
    <xdr:ext cx="534377"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1752111" y="16375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45055</xdr:rowOff>
    </xdr:from>
    <xdr:to>
      <xdr:col>6</xdr:col>
      <xdr:colOff>38100</xdr:colOff>
      <xdr:row>97</xdr:row>
      <xdr:rowOff>146655</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1079500" y="16675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137782</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863111" y="167684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2" name="正方形/長方形 251">
          <a:extLst>
            <a:ext uri="{FF2B5EF4-FFF2-40B4-BE49-F238E27FC236}">
              <a16:creationId xmlns:a16="http://schemas.microsoft.com/office/drawing/2014/main" id="{00000000-0008-0000-0700-0000FC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3" name="正方形/長方形 252">
          <a:extLst>
            <a:ext uri="{FF2B5EF4-FFF2-40B4-BE49-F238E27FC236}">
              <a16:creationId xmlns:a16="http://schemas.microsoft.com/office/drawing/2014/main" id="{00000000-0008-0000-0700-0000FD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58" name="テキスト ボックス 257">
          <a:extLst>
            <a:ext uri="{FF2B5EF4-FFF2-40B4-BE49-F238E27FC236}">
              <a16:creationId xmlns:a16="http://schemas.microsoft.com/office/drawing/2014/main" id="{00000000-0008-0000-0700-000002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59" name="直線コネクタ 258">
          <a:extLst>
            <a:ext uri="{FF2B5EF4-FFF2-40B4-BE49-F238E27FC236}">
              <a16:creationId xmlns:a16="http://schemas.microsoft.com/office/drawing/2014/main" id="{00000000-0008-0000-0700-000003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0" name="テキスト ボックス 259">
          <a:extLst>
            <a:ext uri="{FF2B5EF4-FFF2-40B4-BE49-F238E27FC236}">
              <a16:creationId xmlns:a16="http://schemas.microsoft.com/office/drawing/2014/main" id="{00000000-0008-0000-0700-000004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168927</xdr:rowOff>
    </xdr:from>
    <xdr:ext cx="467179"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136821" y="6512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54627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111777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168927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69" name="直線コネクタ 268">
          <a:extLst>
            <a:ext uri="{FF2B5EF4-FFF2-40B4-BE49-F238E27FC236}">
              <a16:creationId xmlns:a16="http://schemas.microsoft.com/office/drawing/2014/main" id="{00000000-0008-0000-0700-00000D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0" name="テキスト ボックス 269">
          <a:extLst>
            <a:ext uri="{FF2B5EF4-FFF2-40B4-BE49-F238E27FC236}">
              <a16:creationId xmlns:a16="http://schemas.microsoft.com/office/drawing/2014/main" id="{00000000-0008-0000-0700-00000E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1" name="労働費グラフ枠">
          <a:extLst>
            <a:ext uri="{FF2B5EF4-FFF2-40B4-BE49-F238E27FC236}">
              <a16:creationId xmlns:a16="http://schemas.microsoft.com/office/drawing/2014/main" id="{00000000-0008-0000-0700-00000F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33</xdr:row>
      <xdr:rowOff>2540</xdr:rowOff>
    </xdr:from>
    <xdr:to>
      <xdr:col>54</xdr:col>
      <xdr:colOff>189865</xdr:colOff>
      <xdr:row>37</xdr:row>
      <xdr:rowOff>99924</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flipV="1">
          <a:off x="10475595" y="5660390"/>
          <a:ext cx="1270" cy="7831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103751</xdr:rowOff>
    </xdr:from>
    <xdr:ext cx="469744" cy="259045"/>
    <xdr:sp macro="" textlink="">
      <xdr:nvSpPr>
        <xdr:cNvPr id="273" name="労働費最小値テキスト">
          <a:extLst>
            <a:ext uri="{FF2B5EF4-FFF2-40B4-BE49-F238E27FC236}">
              <a16:creationId xmlns:a16="http://schemas.microsoft.com/office/drawing/2014/main" id="{00000000-0008-0000-0700-000011010000}"/>
            </a:ext>
          </a:extLst>
        </xdr:cNvPr>
        <xdr:cNvSpPr txBox="1"/>
      </xdr:nvSpPr>
      <xdr:spPr>
        <a:xfrm>
          <a:off x="10528300" y="64474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37</xdr:row>
      <xdr:rowOff>99924</xdr:rowOff>
    </xdr:from>
    <xdr:to>
      <xdr:col>55</xdr:col>
      <xdr:colOff>88900</xdr:colOff>
      <xdr:row>37</xdr:row>
      <xdr:rowOff>99924</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10388600" y="64435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120667</xdr:rowOff>
    </xdr:from>
    <xdr:ext cx="469744" cy="259045"/>
    <xdr:sp macro="" textlink="">
      <xdr:nvSpPr>
        <xdr:cNvPr id="275" name="労働費最大値テキスト">
          <a:extLst>
            <a:ext uri="{FF2B5EF4-FFF2-40B4-BE49-F238E27FC236}">
              <a16:creationId xmlns:a16="http://schemas.microsoft.com/office/drawing/2014/main" id="{00000000-0008-0000-0700-000013010000}"/>
            </a:ext>
          </a:extLst>
        </xdr:cNvPr>
        <xdr:cNvSpPr txBox="1"/>
      </xdr:nvSpPr>
      <xdr:spPr>
        <a:xfrm>
          <a:off x="10528300" y="54356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33</xdr:row>
      <xdr:rowOff>2540</xdr:rowOff>
    </xdr:from>
    <xdr:to>
      <xdr:col>55</xdr:col>
      <xdr:colOff>88900</xdr:colOff>
      <xdr:row>33</xdr:row>
      <xdr:rowOff>2540</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10388600" y="56603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33</xdr:row>
      <xdr:rowOff>2540</xdr:rowOff>
    </xdr:from>
    <xdr:to>
      <xdr:col>55</xdr:col>
      <xdr:colOff>0</xdr:colOff>
      <xdr:row>33</xdr:row>
      <xdr:rowOff>61062</xdr:rowOff>
    </xdr:to>
    <xdr:cxnSp macro="">
      <xdr:nvCxnSpPr>
        <xdr:cNvPr id="277" name="直線コネクタ 276">
          <a:extLst>
            <a:ext uri="{FF2B5EF4-FFF2-40B4-BE49-F238E27FC236}">
              <a16:creationId xmlns:a16="http://schemas.microsoft.com/office/drawing/2014/main" id="{00000000-0008-0000-0700-000015010000}"/>
            </a:ext>
          </a:extLst>
        </xdr:cNvPr>
        <xdr:cNvCxnSpPr/>
      </xdr:nvCxnSpPr>
      <xdr:spPr>
        <a:xfrm flipV="1">
          <a:off x="9639300" y="5660390"/>
          <a:ext cx="838200" cy="585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117162</xdr:rowOff>
    </xdr:from>
    <xdr:ext cx="469744" cy="259045"/>
    <xdr:sp macro="" textlink="">
      <xdr:nvSpPr>
        <xdr:cNvPr id="278" name="労働費平均値テキスト">
          <a:extLst>
            <a:ext uri="{FF2B5EF4-FFF2-40B4-BE49-F238E27FC236}">
              <a16:creationId xmlns:a16="http://schemas.microsoft.com/office/drawing/2014/main" id="{00000000-0008-0000-0700-000016010000}"/>
            </a:ext>
          </a:extLst>
        </xdr:cNvPr>
        <xdr:cNvSpPr txBox="1"/>
      </xdr:nvSpPr>
      <xdr:spPr>
        <a:xfrm>
          <a:off x="10528300" y="594646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138735</xdr:rowOff>
    </xdr:from>
    <xdr:to>
      <xdr:col>55</xdr:col>
      <xdr:colOff>50800</xdr:colOff>
      <xdr:row>35</xdr:row>
      <xdr:rowOff>68885</xdr:rowOff>
    </xdr:to>
    <xdr:sp macro="" textlink="">
      <xdr:nvSpPr>
        <xdr:cNvPr id="279" name="フローチャート: 判断 278">
          <a:extLst>
            <a:ext uri="{FF2B5EF4-FFF2-40B4-BE49-F238E27FC236}">
              <a16:creationId xmlns:a16="http://schemas.microsoft.com/office/drawing/2014/main" id="{00000000-0008-0000-0700-000017010000}"/>
            </a:ext>
          </a:extLst>
        </xdr:cNvPr>
        <xdr:cNvSpPr/>
      </xdr:nvSpPr>
      <xdr:spPr>
        <a:xfrm>
          <a:off x="10426700" y="5968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32</xdr:row>
      <xdr:rowOff>35001</xdr:rowOff>
    </xdr:from>
    <xdr:to>
      <xdr:col>50</xdr:col>
      <xdr:colOff>114300</xdr:colOff>
      <xdr:row>33</xdr:row>
      <xdr:rowOff>61062</xdr:rowOff>
    </xdr:to>
    <xdr:cxnSp macro="">
      <xdr:nvCxnSpPr>
        <xdr:cNvPr id="280" name="直線コネクタ 279">
          <a:extLst>
            <a:ext uri="{FF2B5EF4-FFF2-40B4-BE49-F238E27FC236}">
              <a16:creationId xmlns:a16="http://schemas.microsoft.com/office/drawing/2014/main" id="{00000000-0008-0000-0700-000018010000}"/>
            </a:ext>
          </a:extLst>
        </xdr:cNvPr>
        <xdr:cNvCxnSpPr/>
      </xdr:nvCxnSpPr>
      <xdr:spPr>
        <a:xfrm>
          <a:off x="8750300" y="5521401"/>
          <a:ext cx="889000" cy="1975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34</xdr:row>
      <xdr:rowOff>143764</xdr:rowOff>
    </xdr:from>
    <xdr:to>
      <xdr:col>50</xdr:col>
      <xdr:colOff>165100</xdr:colOff>
      <xdr:row>35</xdr:row>
      <xdr:rowOff>73914</xdr:rowOff>
    </xdr:to>
    <xdr:sp macro="" textlink="">
      <xdr:nvSpPr>
        <xdr:cNvPr id="281" name="フローチャート: 判断 280">
          <a:extLst>
            <a:ext uri="{FF2B5EF4-FFF2-40B4-BE49-F238E27FC236}">
              <a16:creationId xmlns:a16="http://schemas.microsoft.com/office/drawing/2014/main" id="{00000000-0008-0000-0700-000019010000}"/>
            </a:ext>
          </a:extLst>
        </xdr:cNvPr>
        <xdr:cNvSpPr/>
      </xdr:nvSpPr>
      <xdr:spPr>
        <a:xfrm>
          <a:off x="9588500" y="59730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35</xdr:row>
      <xdr:rowOff>65041</xdr:rowOff>
    </xdr:from>
    <xdr:ext cx="469744" cy="259045"/>
    <xdr:sp macro="" textlink="">
      <xdr:nvSpPr>
        <xdr:cNvPr id="282" name="テキスト ボックス 281">
          <a:extLst>
            <a:ext uri="{FF2B5EF4-FFF2-40B4-BE49-F238E27FC236}">
              <a16:creationId xmlns:a16="http://schemas.microsoft.com/office/drawing/2014/main" id="{00000000-0008-0000-0700-00001A010000}"/>
            </a:ext>
          </a:extLst>
        </xdr:cNvPr>
        <xdr:cNvSpPr txBox="1"/>
      </xdr:nvSpPr>
      <xdr:spPr>
        <a:xfrm>
          <a:off x="9391728" y="6065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32</xdr:row>
      <xdr:rowOff>35001</xdr:rowOff>
    </xdr:from>
    <xdr:to>
      <xdr:col>45</xdr:col>
      <xdr:colOff>177800</xdr:colOff>
      <xdr:row>32</xdr:row>
      <xdr:rowOff>123698</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flipV="1">
          <a:off x="7861300" y="5521401"/>
          <a:ext cx="889000" cy="886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34</xdr:row>
      <xdr:rowOff>111303</xdr:rowOff>
    </xdr:from>
    <xdr:to>
      <xdr:col>46</xdr:col>
      <xdr:colOff>38100</xdr:colOff>
      <xdr:row>35</xdr:row>
      <xdr:rowOff>41453</xdr:rowOff>
    </xdr:to>
    <xdr:sp macro="" textlink="">
      <xdr:nvSpPr>
        <xdr:cNvPr id="284" name="フローチャート: 判断 283">
          <a:extLst>
            <a:ext uri="{FF2B5EF4-FFF2-40B4-BE49-F238E27FC236}">
              <a16:creationId xmlns:a16="http://schemas.microsoft.com/office/drawing/2014/main" id="{00000000-0008-0000-0700-00001C010000}"/>
            </a:ext>
          </a:extLst>
        </xdr:cNvPr>
        <xdr:cNvSpPr/>
      </xdr:nvSpPr>
      <xdr:spPr>
        <a:xfrm>
          <a:off x="8699500" y="59406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32580</xdr:rowOff>
    </xdr:from>
    <xdr:ext cx="469744" cy="259045"/>
    <xdr:sp macro="" textlink="">
      <xdr:nvSpPr>
        <xdr:cNvPr id="285" name="テキスト ボックス 284">
          <a:extLst>
            <a:ext uri="{FF2B5EF4-FFF2-40B4-BE49-F238E27FC236}">
              <a16:creationId xmlns:a16="http://schemas.microsoft.com/office/drawing/2014/main" id="{00000000-0008-0000-0700-00001D010000}"/>
            </a:ext>
          </a:extLst>
        </xdr:cNvPr>
        <xdr:cNvSpPr txBox="1"/>
      </xdr:nvSpPr>
      <xdr:spPr>
        <a:xfrm>
          <a:off x="8515428" y="60333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31</xdr:row>
      <xdr:rowOff>22657</xdr:rowOff>
    </xdr:from>
    <xdr:to>
      <xdr:col>41</xdr:col>
      <xdr:colOff>50800</xdr:colOff>
      <xdr:row>32</xdr:row>
      <xdr:rowOff>123698</xdr:rowOff>
    </xdr:to>
    <xdr:cxnSp macro="">
      <xdr:nvCxnSpPr>
        <xdr:cNvPr id="286" name="直線コネクタ 285">
          <a:extLst>
            <a:ext uri="{FF2B5EF4-FFF2-40B4-BE49-F238E27FC236}">
              <a16:creationId xmlns:a16="http://schemas.microsoft.com/office/drawing/2014/main" id="{00000000-0008-0000-0700-00001E010000}"/>
            </a:ext>
          </a:extLst>
        </xdr:cNvPr>
        <xdr:cNvCxnSpPr/>
      </xdr:nvCxnSpPr>
      <xdr:spPr>
        <a:xfrm>
          <a:off x="6972300" y="5337607"/>
          <a:ext cx="889000" cy="272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34</xdr:row>
      <xdr:rowOff>170281</xdr:rowOff>
    </xdr:from>
    <xdr:to>
      <xdr:col>41</xdr:col>
      <xdr:colOff>101600</xdr:colOff>
      <xdr:row>35</xdr:row>
      <xdr:rowOff>100431</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7810500" y="59995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35</xdr:row>
      <xdr:rowOff>91558</xdr:rowOff>
    </xdr:from>
    <xdr:ext cx="469744" cy="259045"/>
    <xdr:sp macro="" textlink="">
      <xdr:nvSpPr>
        <xdr:cNvPr id="288" name="テキスト ボックス 287">
          <a:extLst>
            <a:ext uri="{FF2B5EF4-FFF2-40B4-BE49-F238E27FC236}">
              <a16:creationId xmlns:a16="http://schemas.microsoft.com/office/drawing/2014/main" id="{00000000-0008-0000-0700-000020010000}"/>
            </a:ext>
          </a:extLst>
        </xdr:cNvPr>
        <xdr:cNvSpPr txBox="1"/>
      </xdr:nvSpPr>
      <xdr:spPr>
        <a:xfrm>
          <a:off x="7626428" y="60923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33</xdr:row>
      <xdr:rowOff>120447</xdr:rowOff>
    </xdr:from>
    <xdr:to>
      <xdr:col>36</xdr:col>
      <xdr:colOff>165100</xdr:colOff>
      <xdr:row>34</xdr:row>
      <xdr:rowOff>50597</xdr:rowOff>
    </xdr:to>
    <xdr:sp macro="" textlink="">
      <xdr:nvSpPr>
        <xdr:cNvPr id="289" name="フローチャート: 判断 288">
          <a:extLst>
            <a:ext uri="{FF2B5EF4-FFF2-40B4-BE49-F238E27FC236}">
              <a16:creationId xmlns:a16="http://schemas.microsoft.com/office/drawing/2014/main" id="{00000000-0008-0000-0700-000021010000}"/>
            </a:ext>
          </a:extLst>
        </xdr:cNvPr>
        <xdr:cNvSpPr/>
      </xdr:nvSpPr>
      <xdr:spPr>
        <a:xfrm>
          <a:off x="6921500" y="57782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41724</xdr:rowOff>
    </xdr:from>
    <xdr:ext cx="469744"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6737428" y="58710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1" name="テキスト ボックス 290">
          <a:extLst>
            <a:ext uri="{FF2B5EF4-FFF2-40B4-BE49-F238E27FC236}">
              <a16:creationId xmlns:a16="http://schemas.microsoft.com/office/drawing/2014/main" id="{00000000-0008-0000-0700-000023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4" name="テキスト ボックス 293">
          <a:extLst>
            <a:ext uri="{FF2B5EF4-FFF2-40B4-BE49-F238E27FC236}">
              <a16:creationId xmlns:a16="http://schemas.microsoft.com/office/drawing/2014/main" id="{00000000-0008-0000-0700-000026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123190</xdr:rowOff>
    </xdr:from>
    <xdr:to>
      <xdr:col>55</xdr:col>
      <xdr:colOff>50800</xdr:colOff>
      <xdr:row>33</xdr:row>
      <xdr:rowOff>53340</xdr:rowOff>
    </xdr:to>
    <xdr:sp macro="" textlink="">
      <xdr:nvSpPr>
        <xdr:cNvPr id="296" name="楕円 295">
          <a:extLst>
            <a:ext uri="{FF2B5EF4-FFF2-40B4-BE49-F238E27FC236}">
              <a16:creationId xmlns:a16="http://schemas.microsoft.com/office/drawing/2014/main" id="{00000000-0008-0000-0700-000028010000}"/>
            </a:ext>
          </a:extLst>
        </xdr:cNvPr>
        <xdr:cNvSpPr/>
      </xdr:nvSpPr>
      <xdr:spPr>
        <a:xfrm>
          <a:off x="10426700" y="56095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76217</xdr:rowOff>
    </xdr:from>
    <xdr:ext cx="469744" cy="259045"/>
    <xdr:sp macro="" textlink="">
      <xdr:nvSpPr>
        <xdr:cNvPr id="297" name="労働費該当値テキスト">
          <a:extLst>
            <a:ext uri="{FF2B5EF4-FFF2-40B4-BE49-F238E27FC236}">
              <a16:creationId xmlns:a16="http://schemas.microsoft.com/office/drawing/2014/main" id="{00000000-0008-0000-0700-000029010000}"/>
            </a:ext>
          </a:extLst>
        </xdr:cNvPr>
        <xdr:cNvSpPr txBox="1"/>
      </xdr:nvSpPr>
      <xdr:spPr>
        <a:xfrm>
          <a:off x="10528300" y="55626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33</xdr:row>
      <xdr:rowOff>10262</xdr:rowOff>
    </xdr:from>
    <xdr:to>
      <xdr:col>50</xdr:col>
      <xdr:colOff>165100</xdr:colOff>
      <xdr:row>33</xdr:row>
      <xdr:rowOff>111862</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9588500" y="56681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31</xdr:row>
      <xdr:rowOff>128389</xdr:rowOff>
    </xdr:from>
    <xdr:ext cx="469744"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9391728" y="54433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31</xdr:row>
      <xdr:rowOff>155651</xdr:rowOff>
    </xdr:from>
    <xdr:to>
      <xdr:col>46</xdr:col>
      <xdr:colOff>38100</xdr:colOff>
      <xdr:row>32</xdr:row>
      <xdr:rowOff>85801</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8699500" y="54706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30</xdr:row>
      <xdr:rowOff>102328</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8515428" y="52458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32</xdr:row>
      <xdr:rowOff>72898</xdr:rowOff>
    </xdr:from>
    <xdr:to>
      <xdr:col>41</xdr:col>
      <xdr:colOff>101600</xdr:colOff>
      <xdr:row>33</xdr:row>
      <xdr:rowOff>3048</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7810500" y="55592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31</xdr:row>
      <xdr:rowOff>19575</xdr:rowOff>
    </xdr:from>
    <xdr:ext cx="469744"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7626428" y="53345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30</xdr:row>
      <xdr:rowOff>143307</xdr:rowOff>
    </xdr:from>
    <xdr:to>
      <xdr:col>36</xdr:col>
      <xdr:colOff>165100</xdr:colOff>
      <xdr:row>31</xdr:row>
      <xdr:rowOff>73457</xdr:rowOff>
    </xdr:to>
    <xdr:sp macro="" textlink="">
      <xdr:nvSpPr>
        <xdr:cNvPr id="304" name="楕円 303">
          <a:extLst>
            <a:ext uri="{FF2B5EF4-FFF2-40B4-BE49-F238E27FC236}">
              <a16:creationId xmlns:a16="http://schemas.microsoft.com/office/drawing/2014/main" id="{00000000-0008-0000-0700-000030010000}"/>
            </a:ext>
          </a:extLst>
        </xdr:cNvPr>
        <xdr:cNvSpPr/>
      </xdr:nvSpPr>
      <xdr:spPr>
        <a:xfrm>
          <a:off x="6921500" y="52868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29</xdr:row>
      <xdr:rowOff>89984</xdr:rowOff>
    </xdr:from>
    <xdr:ext cx="469744" cy="259045"/>
    <xdr:sp macro="" textlink="">
      <xdr:nvSpPr>
        <xdr:cNvPr id="305" name="テキスト ボックス 304">
          <a:extLst>
            <a:ext uri="{FF2B5EF4-FFF2-40B4-BE49-F238E27FC236}">
              <a16:creationId xmlns:a16="http://schemas.microsoft.com/office/drawing/2014/main" id="{00000000-0008-0000-0700-000031010000}"/>
            </a:ext>
          </a:extLst>
        </xdr:cNvPr>
        <xdr:cNvSpPr txBox="1"/>
      </xdr:nvSpPr>
      <xdr:spPr>
        <a:xfrm>
          <a:off x="6737428" y="5062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6" name="正方形/長方形 305">
          <a:extLst>
            <a:ext uri="{FF2B5EF4-FFF2-40B4-BE49-F238E27FC236}">
              <a16:creationId xmlns:a16="http://schemas.microsoft.com/office/drawing/2014/main" id="{00000000-0008-0000-0700-000032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7" name="正方形/長方形 306">
          <a:extLst>
            <a:ext uri="{FF2B5EF4-FFF2-40B4-BE49-F238E27FC236}">
              <a16:creationId xmlns:a16="http://schemas.microsoft.com/office/drawing/2014/main" id="{00000000-0008-0000-0700-000033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0" name="正方形/長方形 309">
          <a:extLst>
            <a:ext uri="{FF2B5EF4-FFF2-40B4-BE49-F238E27FC236}">
              <a16:creationId xmlns:a16="http://schemas.microsoft.com/office/drawing/2014/main" id="{00000000-0008-0000-0700-000036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1" name="正方形/長方形 310">
          <a:extLst>
            <a:ext uri="{FF2B5EF4-FFF2-40B4-BE49-F238E27FC236}">
              <a16:creationId xmlns:a16="http://schemas.microsoft.com/office/drawing/2014/main" id="{00000000-0008-0000-0700-000037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3" name="直線コネクタ 312">
          <a:extLst>
            <a:ext uri="{FF2B5EF4-FFF2-40B4-BE49-F238E27FC236}">
              <a16:creationId xmlns:a16="http://schemas.microsoft.com/office/drawing/2014/main" id="{00000000-0008-0000-0700-000039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25400</xdr:rowOff>
    </xdr:from>
    <xdr:to>
      <xdr:col>59</xdr:col>
      <xdr:colOff>50800</xdr:colOff>
      <xdr:row>58</xdr:row>
      <xdr:rowOff>25400</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9969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57</xdr:row>
      <xdr:rowOff>54627</xdr:rowOff>
    </xdr:from>
    <xdr:ext cx="531299"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072701" y="9827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17" name="直線コネクタ 316">
          <a:extLst>
            <a:ext uri="{FF2B5EF4-FFF2-40B4-BE49-F238E27FC236}">
              <a16:creationId xmlns:a16="http://schemas.microsoft.com/office/drawing/2014/main" id="{00000000-0008-0000-0700-00003D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82550</xdr:rowOff>
    </xdr:from>
    <xdr:to>
      <xdr:col>59</xdr:col>
      <xdr:colOff>50800</xdr:colOff>
      <xdr:row>51</xdr:row>
      <xdr:rowOff>82550</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8826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50</xdr:row>
      <xdr:rowOff>111777</xdr:rowOff>
    </xdr:from>
    <xdr:ext cx="531299" cy="25904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072701" y="8684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23" name="農林水産業費グラフ枠">
          <a:extLst>
            <a:ext uri="{FF2B5EF4-FFF2-40B4-BE49-F238E27FC236}">
              <a16:creationId xmlns:a16="http://schemas.microsoft.com/office/drawing/2014/main" id="{00000000-0008-0000-0700-00004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50</xdr:row>
      <xdr:rowOff>84665</xdr:rowOff>
    </xdr:from>
    <xdr:to>
      <xdr:col>54</xdr:col>
      <xdr:colOff>189865</xdr:colOff>
      <xdr:row>54</xdr:row>
      <xdr:rowOff>114097</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flipV="1">
          <a:off x="10475595" y="8657165"/>
          <a:ext cx="1270" cy="7152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117924</xdr:rowOff>
    </xdr:from>
    <xdr:ext cx="534377" cy="259045"/>
    <xdr:sp macro="" textlink="">
      <xdr:nvSpPr>
        <xdr:cNvPr id="325" name="農林水産業費最小値テキスト">
          <a:extLst>
            <a:ext uri="{FF2B5EF4-FFF2-40B4-BE49-F238E27FC236}">
              <a16:creationId xmlns:a16="http://schemas.microsoft.com/office/drawing/2014/main" id="{00000000-0008-0000-0700-000045010000}"/>
            </a:ext>
          </a:extLst>
        </xdr:cNvPr>
        <xdr:cNvSpPr txBox="1"/>
      </xdr:nvSpPr>
      <xdr:spPr>
        <a:xfrm>
          <a:off x="10528300" y="93762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50,448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54</xdr:row>
      <xdr:rowOff>114097</xdr:rowOff>
    </xdr:from>
    <xdr:to>
      <xdr:col>55</xdr:col>
      <xdr:colOff>88900</xdr:colOff>
      <xdr:row>54</xdr:row>
      <xdr:rowOff>114097</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10388600" y="93723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31342</xdr:rowOff>
    </xdr:from>
    <xdr:ext cx="534377" cy="259045"/>
    <xdr:sp macro="" textlink="">
      <xdr:nvSpPr>
        <xdr:cNvPr id="327" name="農林水産業費最大値テキスト">
          <a:extLst>
            <a:ext uri="{FF2B5EF4-FFF2-40B4-BE49-F238E27FC236}">
              <a16:creationId xmlns:a16="http://schemas.microsoft.com/office/drawing/2014/main" id="{00000000-0008-0000-0700-000047010000}"/>
            </a:ext>
          </a:extLst>
        </xdr:cNvPr>
        <xdr:cNvSpPr txBox="1"/>
      </xdr:nvSpPr>
      <xdr:spPr>
        <a:xfrm>
          <a:off x="10528300" y="84323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62,963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50</xdr:row>
      <xdr:rowOff>84665</xdr:rowOff>
    </xdr:from>
    <xdr:to>
      <xdr:col>55</xdr:col>
      <xdr:colOff>88900</xdr:colOff>
      <xdr:row>50</xdr:row>
      <xdr:rowOff>84665</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10388600" y="86571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54</xdr:row>
      <xdr:rowOff>15856</xdr:rowOff>
    </xdr:from>
    <xdr:to>
      <xdr:col>55</xdr:col>
      <xdr:colOff>0</xdr:colOff>
      <xdr:row>54</xdr:row>
      <xdr:rowOff>114097</xdr:rowOff>
    </xdr:to>
    <xdr:cxnSp macro="">
      <xdr:nvCxnSpPr>
        <xdr:cNvPr id="329" name="直線コネクタ 328">
          <a:extLst>
            <a:ext uri="{FF2B5EF4-FFF2-40B4-BE49-F238E27FC236}">
              <a16:creationId xmlns:a16="http://schemas.microsoft.com/office/drawing/2014/main" id="{00000000-0008-0000-0700-000049010000}"/>
            </a:ext>
          </a:extLst>
        </xdr:cNvPr>
        <xdr:cNvCxnSpPr/>
      </xdr:nvCxnSpPr>
      <xdr:spPr>
        <a:xfrm>
          <a:off x="9639300" y="9274156"/>
          <a:ext cx="838200" cy="982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51</xdr:row>
      <xdr:rowOff>116120</xdr:rowOff>
    </xdr:from>
    <xdr:ext cx="534377" cy="259045"/>
    <xdr:sp macro="" textlink="">
      <xdr:nvSpPr>
        <xdr:cNvPr id="330" name="農林水産業費平均値テキスト">
          <a:extLst>
            <a:ext uri="{FF2B5EF4-FFF2-40B4-BE49-F238E27FC236}">
              <a16:creationId xmlns:a16="http://schemas.microsoft.com/office/drawing/2014/main" id="{00000000-0008-0000-0700-00004A010000}"/>
            </a:ext>
          </a:extLst>
        </xdr:cNvPr>
        <xdr:cNvSpPr txBox="1"/>
      </xdr:nvSpPr>
      <xdr:spPr>
        <a:xfrm>
          <a:off x="10528300" y="88600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55,924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93243</xdr:rowOff>
    </xdr:from>
    <xdr:to>
      <xdr:col>55</xdr:col>
      <xdr:colOff>50800</xdr:colOff>
      <xdr:row>53</xdr:row>
      <xdr:rowOff>23393</xdr:rowOff>
    </xdr:to>
    <xdr:sp macro="" textlink="">
      <xdr:nvSpPr>
        <xdr:cNvPr id="331" name="フローチャート: 判断 330">
          <a:extLst>
            <a:ext uri="{FF2B5EF4-FFF2-40B4-BE49-F238E27FC236}">
              <a16:creationId xmlns:a16="http://schemas.microsoft.com/office/drawing/2014/main" id="{00000000-0008-0000-0700-00004B010000}"/>
            </a:ext>
          </a:extLst>
        </xdr:cNvPr>
        <xdr:cNvSpPr/>
      </xdr:nvSpPr>
      <xdr:spPr>
        <a:xfrm>
          <a:off x="10426700" y="90086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54</xdr:row>
      <xdr:rowOff>15856</xdr:rowOff>
    </xdr:from>
    <xdr:to>
      <xdr:col>50</xdr:col>
      <xdr:colOff>114300</xdr:colOff>
      <xdr:row>55</xdr:row>
      <xdr:rowOff>116669</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flipV="1">
          <a:off x="8750300" y="9274156"/>
          <a:ext cx="889000" cy="2722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53</xdr:row>
      <xdr:rowOff>39636</xdr:rowOff>
    </xdr:from>
    <xdr:to>
      <xdr:col>50</xdr:col>
      <xdr:colOff>165100</xdr:colOff>
      <xdr:row>53</xdr:row>
      <xdr:rowOff>141236</xdr:rowOff>
    </xdr:to>
    <xdr:sp macro="" textlink="">
      <xdr:nvSpPr>
        <xdr:cNvPr id="333" name="フローチャート: 判断 332">
          <a:extLst>
            <a:ext uri="{FF2B5EF4-FFF2-40B4-BE49-F238E27FC236}">
              <a16:creationId xmlns:a16="http://schemas.microsoft.com/office/drawing/2014/main" id="{00000000-0008-0000-0700-00004D010000}"/>
            </a:ext>
          </a:extLst>
        </xdr:cNvPr>
        <xdr:cNvSpPr/>
      </xdr:nvSpPr>
      <xdr:spPr>
        <a:xfrm>
          <a:off x="9588500" y="91264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51</xdr:row>
      <xdr:rowOff>157763</xdr:rowOff>
    </xdr:from>
    <xdr:ext cx="534377" cy="259045"/>
    <xdr:sp macro="" textlink="">
      <xdr:nvSpPr>
        <xdr:cNvPr id="334" name="テキスト ボックス 333">
          <a:extLst>
            <a:ext uri="{FF2B5EF4-FFF2-40B4-BE49-F238E27FC236}">
              <a16:creationId xmlns:a16="http://schemas.microsoft.com/office/drawing/2014/main" id="{00000000-0008-0000-0700-00004E010000}"/>
            </a:ext>
          </a:extLst>
        </xdr:cNvPr>
        <xdr:cNvSpPr txBox="1"/>
      </xdr:nvSpPr>
      <xdr:spPr>
        <a:xfrm>
          <a:off x="9359411" y="89017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53</xdr:row>
      <xdr:rowOff>129356</xdr:rowOff>
    </xdr:from>
    <xdr:to>
      <xdr:col>45</xdr:col>
      <xdr:colOff>177800</xdr:colOff>
      <xdr:row>55</xdr:row>
      <xdr:rowOff>116669</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a:off x="7861300" y="9216206"/>
          <a:ext cx="889000" cy="3302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55</xdr:row>
      <xdr:rowOff>546</xdr:rowOff>
    </xdr:from>
    <xdr:to>
      <xdr:col>46</xdr:col>
      <xdr:colOff>38100</xdr:colOff>
      <xdr:row>55</xdr:row>
      <xdr:rowOff>102146</xdr:rowOff>
    </xdr:to>
    <xdr:sp macro="" textlink="">
      <xdr:nvSpPr>
        <xdr:cNvPr id="336" name="フローチャート: 判断 335">
          <a:extLst>
            <a:ext uri="{FF2B5EF4-FFF2-40B4-BE49-F238E27FC236}">
              <a16:creationId xmlns:a16="http://schemas.microsoft.com/office/drawing/2014/main" id="{00000000-0008-0000-0700-000050010000}"/>
            </a:ext>
          </a:extLst>
        </xdr:cNvPr>
        <xdr:cNvSpPr/>
      </xdr:nvSpPr>
      <xdr:spPr>
        <a:xfrm>
          <a:off x="8699500" y="9430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53</xdr:row>
      <xdr:rowOff>118673</xdr:rowOff>
    </xdr:from>
    <xdr:ext cx="534377" cy="259045"/>
    <xdr:sp macro="" textlink="">
      <xdr:nvSpPr>
        <xdr:cNvPr id="337" name="テキスト ボックス 336">
          <a:extLst>
            <a:ext uri="{FF2B5EF4-FFF2-40B4-BE49-F238E27FC236}">
              <a16:creationId xmlns:a16="http://schemas.microsoft.com/office/drawing/2014/main" id="{00000000-0008-0000-0700-000051010000}"/>
            </a:ext>
          </a:extLst>
        </xdr:cNvPr>
        <xdr:cNvSpPr txBox="1"/>
      </xdr:nvSpPr>
      <xdr:spPr>
        <a:xfrm>
          <a:off x="8483111" y="92055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53</xdr:row>
      <xdr:rowOff>129356</xdr:rowOff>
    </xdr:from>
    <xdr:to>
      <xdr:col>41</xdr:col>
      <xdr:colOff>50800</xdr:colOff>
      <xdr:row>57</xdr:row>
      <xdr:rowOff>107067</xdr:rowOff>
    </xdr:to>
    <xdr:cxnSp macro="">
      <xdr:nvCxnSpPr>
        <xdr:cNvPr id="338" name="直線コネクタ 337">
          <a:extLst>
            <a:ext uri="{FF2B5EF4-FFF2-40B4-BE49-F238E27FC236}">
              <a16:creationId xmlns:a16="http://schemas.microsoft.com/office/drawing/2014/main" id="{00000000-0008-0000-0700-000052010000}"/>
            </a:ext>
          </a:extLst>
        </xdr:cNvPr>
        <xdr:cNvCxnSpPr/>
      </xdr:nvCxnSpPr>
      <xdr:spPr>
        <a:xfrm flipV="1">
          <a:off x="6972300" y="9216206"/>
          <a:ext cx="889000" cy="6635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54</xdr:row>
      <xdr:rowOff>61982</xdr:rowOff>
    </xdr:from>
    <xdr:to>
      <xdr:col>41</xdr:col>
      <xdr:colOff>101600</xdr:colOff>
      <xdr:row>54</xdr:row>
      <xdr:rowOff>163582</xdr:rowOff>
    </xdr:to>
    <xdr:sp macro="" textlink="">
      <xdr:nvSpPr>
        <xdr:cNvPr id="339" name="フローチャート: 判断 338">
          <a:extLst>
            <a:ext uri="{FF2B5EF4-FFF2-40B4-BE49-F238E27FC236}">
              <a16:creationId xmlns:a16="http://schemas.microsoft.com/office/drawing/2014/main" id="{00000000-0008-0000-0700-000053010000}"/>
            </a:ext>
          </a:extLst>
        </xdr:cNvPr>
        <xdr:cNvSpPr/>
      </xdr:nvSpPr>
      <xdr:spPr>
        <a:xfrm>
          <a:off x="7810500" y="9320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154709</xdr:rowOff>
    </xdr:from>
    <xdr:ext cx="534377" cy="259045"/>
    <xdr:sp macro="" textlink="">
      <xdr:nvSpPr>
        <xdr:cNvPr id="340" name="テキスト ボックス 339">
          <a:extLst>
            <a:ext uri="{FF2B5EF4-FFF2-40B4-BE49-F238E27FC236}">
              <a16:creationId xmlns:a16="http://schemas.microsoft.com/office/drawing/2014/main" id="{00000000-0008-0000-0700-000054010000}"/>
            </a:ext>
          </a:extLst>
        </xdr:cNvPr>
        <xdr:cNvSpPr txBox="1"/>
      </xdr:nvSpPr>
      <xdr:spPr>
        <a:xfrm>
          <a:off x="7594111" y="94130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50,471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25806</xdr:rowOff>
    </xdr:from>
    <xdr:to>
      <xdr:col>36</xdr:col>
      <xdr:colOff>165100</xdr:colOff>
      <xdr:row>56</xdr:row>
      <xdr:rowOff>127406</xdr:rowOff>
    </xdr:to>
    <xdr:sp macro="" textlink="">
      <xdr:nvSpPr>
        <xdr:cNvPr id="341" name="フローチャート: 判断 340">
          <a:extLst>
            <a:ext uri="{FF2B5EF4-FFF2-40B4-BE49-F238E27FC236}">
              <a16:creationId xmlns:a16="http://schemas.microsoft.com/office/drawing/2014/main" id="{00000000-0008-0000-0700-000055010000}"/>
            </a:ext>
          </a:extLst>
        </xdr:cNvPr>
        <xdr:cNvSpPr/>
      </xdr:nvSpPr>
      <xdr:spPr>
        <a:xfrm>
          <a:off x="6921500" y="96270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54</xdr:row>
      <xdr:rowOff>143933</xdr:rowOff>
    </xdr:from>
    <xdr:ext cx="534377" cy="259045"/>
    <xdr:sp macro="" textlink="">
      <xdr:nvSpPr>
        <xdr:cNvPr id="342" name="テキスト ボックス 341">
          <a:extLst>
            <a:ext uri="{FF2B5EF4-FFF2-40B4-BE49-F238E27FC236}">
              <a16:creationId xmlns:a16="http://schemas.microsoft.com/office/drawing/2014/main" id="{00000000-0008-0000-0700-000056010000}"/>
            </a:ext>
          </a:extLst>
        </xdr:cNvPr>
        <xdr:cNvSpPr txBox="1"/>
      </xdr:nvSpPr>
      <xdr:spPr>
        <a:xfrm>
          <a:off x="6705111" y="94022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43" name="テキスト ボックス 342">
          <a:extLst>
            <a:ext uri="{FF2B5EF4-FFF2-40B4-BE49-F238E27FC236}">
              <a16:creationId xmlns:a16="http://schemas.microsoft.com/office/drawing/2014/main" id="{00000000-0008-0000-0700-00005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45" name="テキスト ボックス 344">
          <a:extLst>
            <a:ext uri="{FF2B5EF4-FFF2-40B4-BE49-F238E27FC236}">
              <a16:creationId xmlns:a16="http://schemas.microsoft.com/office/drawing/2014/main" id="{00000000-0008-0000-0700-00005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63297</xdr:rowOff>
    </xdr:from>
    <xdr:to>
      <xdr:col>55</xdr:col>
      <xdr:colOff>50800</xdr:colOff>
      <xdr:row>54</xdr:row>
      <xdr:rowOff>164897</xdr:rowOff>
    </xdr:to>
    <xdr:sp macro="" textlink="">
      <xdr:nvSpPr>
        <xdr:cNvPr id="348" name="楕円 347">
          <a:extLst>
            <a:ext uri="{FF2B5EF4-FFF2-40B4-BE49-F238E27FC236}">
              <a16:creationId xmlns:a16="http://schemas.microsoft.com/office/drawing/2014/main" id="{00000000-0008-0000-0700-00005C010000}"/>
            </a:ext>
          </a:extLst>
        </xdr:cNvPr>
        <xdr:cNvSpPr/>
      </xdr:nvSpPr>
      <xdr:spPr>
        <a:xfrm>
          <a:off x="10426700" y="93215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53</xdr:row>
      <xdr:rowOff>149674</xdr:rowOff>
    </xdr:from>
    <xdr:ext cx="534377" cy="259045"/>
    <xdr:sp macro="" textlink="">
      <xdr:nvSpPr>
        <xdr:cNvPr id="349" name="農林水産業費該当値テキスト">
          <a:extLst>
            <a:ext uri="{FF2B5EF4-FFF2-40B4-BE49-F238E27FC236}">
              <a16:creationId xmlns:a16="http://schemas.microsoft.com/office/drawing/2014/main" id="{00000000-0008-0000-0700-00005D010000}"/>
            </a:ext>
          </a:extLst>
        </xdr:cNvPr>
        <xdr:cNvSpPr txBox="1"/>
      </xdr:nvSpPr>
      <xdr:spPr>
        <a:xfrm>
          <a:off x="10528300" y="92365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50,448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53</xdr:row>
      <xdr:rowOff>136506</xdr:rowOff>
    </xdr:from>
    <xdr:to>
      <xdr:col>50</xdr:col>
      <xdr:colOff>165100</xdr:colOff>
      <xdr:row>54</xdr:row>
      <xdr:rowOff>66656</xdr:rowOff>
    </xdr:to>
    <xdr:sp macro="" textlink="">
      <xdr:nvSpPr>
        <xdr:cNvPr id="350" name="楕円 349">
          <a:extLst>
            <a:ext uri="{FF2B5EF4-FFF2-40B4-BE49-F238E27FC236}">
              <a16:creationId xmlns:a16="http://schemas.microsoft.com/office/drawing/2014/main" id="{00000000-0008-0000-0700-00005E010000}"/>
            </a:ext>
          </a:extLst>
        </xdr:cNvPr>
        <xdr:cNvSpPr/>
      </xdr:nvSpPr>
      <xdr:spPr>
        <a:xfrm>
          <a:off x="9588500" y="9223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57783</xdr:rowOff>
    </xdr:from>
    <xdr:ext cx="534377"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9359411" y="93160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55</xdr:row>
      <xdr:rowOff>65869</xdr:rowOff>
    </xdr:from>
    <xdr:to>
      <xdr:col>46</xdr:col>
      <xdr:colOff>38100</xdr:colOff>
      <xdr:row>55</xdr:row>
      <xdr:rowOff>167469</xdr:rowOff>
    </xdr:to>
    <xdr:sp macro="" textlink="">
      <xdr:nvSpPr>
        <xdr:cNvPr id="352" name="楕円 351">
          <a:extLst>
            <a:ext uri="{FF2B5EF4-FFF2-40B4-BE49-F238E27FC236}">
              <a16:creationId xmlns:a16="http://schemas.microsoft.com/office/drawing/2014/main" id="{00000000-0008-0000-0700-000060010000}"/>
            </a:ext>
          </a:extLst>
        </xdr:cNvPr>
        <xdr:cNvSpPr/>
      </xdr:nvSpPr>
      <xdr:spPr>
        <a:xfrm>
          <a:off x="8699500" y="9495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158596</xdr:rowOff>
    </xdr:from>
    <xdr:ext cx="534377"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8483111" y="9588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53</xdr:row>
      <xdr:rowOff>78556</xdr:rowOff>
    </xdr:from>
    <xdr:to>
      <xdr:col>41</xdr:col>
      <xdr:colOff>101600</xdr:colOff>
      <xdr:row>54</xdr:row>
      <xdr:rowOff>8706</xdr:rowOff>
    </xdr:to>
    <xdr:sp macro="" textlink="">
      <xdr:nvSpPr>
        <xdr:cNvPr id="354" name="楕円 353">
          <a:extLst>
            <a:ext uri="{FF2B5EF4-FFF2-40B4-BE49-F238E27FC236}">
              <a16:creationId xmlns:a16="http://schemas.microsoft.com/office/drawing/2014/main" id="{00000000-0008-0000-0700-000062010000}"/>
            </a:ext>
          </a:extLst>
        </xdr:cNvPr>
        <xdr:cNvSpPr/>
      </xdr:nvSpPr>
      <xdr:spPr>
        <a:xfrm>
          <a:off x="7810500" y="91654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52</xdr:row>
      <xdr:rowOff>25233</xdr:rowOff>
    </xdr:from>
    <xdr:ext cx="534377"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7594111" y="89406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57</xdr:row>
      <xdr:rowOff>56267</xdr:rowOff>
    </xdr:from>
    <xdr:to>
      <xdr:col>36</xdr:col>
      <xdr:colOff>165100</xdr:colOff>
      <xdr:row>57</xdr:row>
      <xdr:rowOff>157867</xdr:rowOff>
    </xdr:to>
    <xdr:sp macro="" textlink="">
      <xdr:nvSpPr>
        <xdr:cNvPr id="356" name="楕円 355">
          <a:extLst>
            <a:ext uri="{FF2B5EF4-FFF2-40B4-BE49-F238E27FC236}">
              <a16:creationId xmlns:a16="http://schemas.microsoft.com/office/drawing/2014/main" id="{00000000-0008-0000-0700-000064010000}"/>
            </a:ext>
          </a:extLst>
        </xdr:cNvPr>
        <xdr:cNvSpPr/>
      </xdr:nvSpPr>
      <xdr:spPr>
        <a:xfrm>
          <a:off x="6921500" y="98289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57</xdr:row>
      <xdr:rowOff>148994</xdr:rowOff>
    </xdr:from>
    <xdr:ext cx="534377"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6705111" y="99216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58" name="正方形/長方形 357">
          <a:extLst>
            <a:ext uri="{FF2B5EF4-FFF2-40B4-BE49-F238E27FC236}">
              <a16:creationId xmlns:a16="http://schemas.microsoft.com/office/drawing/2014/main" id="{00000000-0008-0000-0700-00006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59" name="正方形/長方形 358">
          <a:extLst>
            <a:ext uri="{FF2B5EF4-FFF2-40B4-BE49-F238E27FC236}">
              <a16:creationId xmlns:a16="http://schemas.microsoft.com/office/drawing/2014/main" id="{00000000-0008-0000-0700-00006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0" name="正方形/長方形 359">
          <a:extLst>
            <a:ext uri="{FF2B5EF4-FFF2-40B4-BE49-F238E27FC236}">
              <a16:creationId xmlns:a16="http://schemas.microsoft.com/office/drawing/2014/main" id="{00000000-0008-0000-0700-00006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1" name="正方形/長方形 360">
          <a:extLst>
            <a:ext uri="{FF2B5EF4-FFF2-40B4-BE49-F238E27FC236}">
              <a16:creationId xmlns:a16="http://schemas.microsoft.com/office/drawing/2014/main" id="{00000000-0008-0000-0700-00006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2" name="正方形/長方形 361">
          <a:extLst>
            <a:ext uri="{FF2B5EF4-FFF2-40B4-BE49-F238E27FC236}">
              <a16:creationId xmlns:a16="http://schemas.microsoft.com/office/drawing/2014/main" id="{00000000-0008-0000-0700-00006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63" name="正方形/長方形 362">
          <a:extLst>
            <a:ext uri="{FF2B5EF4-FFF2-40B4-BE49-F238E27FC236}">
              <a16:creationId xmlns:a16="http://schemas.microsoft.com/office/drawing/2014/main" id="{00000000-0008-0000-0700-00006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65" name="直線コネクタ 364">
          <a:extLst>
            <a:ext uri="{FF2B5EF4-FFF2-40B4-BE49-F238E27FC236}">
              <a16:creationId xmlns:a16="http://schemas.microsoft.com/office/drawing/2014/main" id="{00000000-0008-0000-0700-00006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66" name="テキスト ボックス 365">
          <a:extLst>
            <a:ext uri="{FF2B5EF4-FFF2-40B4-BE49-F238E27FC236}">
              <a16:creationId xmlns:a16="http://schemas.microsoft.com/office/drawing/2014/main" id="{00000000-0008-0000-0700-00006E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67" name="直線コネクタ 366">
          <a:extLst>
            <a:ext uri="{FF2B5EF4-FFF2-40B4-BE49-F238E27FC236}">
              <a16:creationId xmlns:a16="http://schemas.microsoft.com/office/drawing/2014/main" id="{00000000-0008-0000-0700-00006F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68" name="テキスト ボックス 367">
          <a:extLst>
            <a:ext uri="{FF2B5EF4-FFF2-40B4-BE49-F238E27FC236}">
              <a16:creationId xmlns:a16="http://schemas.microsoft.com/office/drawing/2014/main" id="{00000000-0008-0000-0700-000070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69" name="直線コネクタ 368">
          <a:extLst>
            <a:ext uri="{FF2B5EF4-FFF2-40B4-BE49-F238E27FC236}">
              <a16:creationId xmlns:a16="http://schemas.microsoft.com/office/drawing/2014/main" id="{00000000-0008-0000-0700-000071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70" name="テキスト ボックス 369">
          <a:extLst>
            <a:ext uri="{FF2B5EF4-FFF2-40B4-BE49-F238E27FC236}">
              <a16:creationId xmlns:a16="http://schemas.microsoft.com/office/drawing/2014/main" id="{00000000-0008-0000-0700-000072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71" name="直線コネクタ 370">
          <a:extLst>
            <a:ext uri="{FF2B5EF4-FFF2-40B4-BE49-F238E27FC236}">
              <a16:creationId xmlns:a16="http://schemas.microsoft.com/office/drawing/2014/main" id="{00000000-0008-0000-0700-000073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72" name="テキスト ボックス 371">
          <a:extLst>
            <a:ext uri="{FF2B5EF4-FFF2-40B4-BE49-F238E27FC236}">
              <a16:creationId xmlns:a16="http://schemas.microsoft.com/office/drawing/2014/main" id="{00000000-0008-0000-0700-000074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79" name="商工費グラフ枠">
          <a:extLst>
            <a:ext uri="{FF2B5EF4-FFF2-40B4-BE49-F238E27FC236}">
              <a16:creationId xmlns:a16="http://schemas.microsoft.com/office/drawing/2014/main" id="{00000000-0008-0000-0700-00007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105296</xdr:rowOff>
    </xdr:from>
    <xdr:to>
      <xdr:col>54</xdr:col>
      <xdr:colOff>189865</xdr:colOff>
      <xdr:row>77</xdr:row>
      <xdr:rowOff>69672</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flipV="1">
          <a:off x="10475595" y="12278246"/>
          <a:ext cx="1270" cy="9930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73499</xdr:rowOff>
    </xdr:from>
    <xdr:ext cx="534377" cy="259045"/>
    <xdr:sp macro="" textlink="">
      <xdr:nvSpPr>
        <xdr:cNvPr id="381" name="商工費最小値テキスト">
          <a:extLst>
            <a:ext uri="{FF2B5EF4-FFF2-40B4-BE49-F238E27FC236}">
              <a16:creationId xmlns:a16="http://schemas.microsoft.com/office/drawing/2014/main" id="{00000000-0008-0000-0700-00007D010000}"/>
            </a:ext>
          </a:extLst>
        </xdr:cNvPr>
        <xdr:cNvSpPr txBox="1"/>
      </xdr:nvSpPr>
      <xdr:spPr>
        <a:xfrm>
          <a:off x="10528300" y="13275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36,676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69672</xdr:rowOff>
    </xdr:from>
    <xdr:to>
      <xdr:col>55</xdr:col>
      <xdr:colOff>88900</xdr:colOff>
      <xdr:row>77</xdr:row>
      <xdr:rowOff>69672</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10388600" y="132713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70</xdr:row>
      <xdr:rowOff>51973</xdr:rowOff>
    </xdr:from>
    <xdr:ext cx="534377" cy="259045"/>
    <xdr:sp macro="" textlink="">
      <xdr:nvSpPr>
        <xdr:cNvPr id="383" name="商工費最大値テキスト">
          <a:extLst>
            <a:ext uri="{FF2B5EF4-FFF2-40B4-BE49-F238E27FC236}">
              <a16:creationId xmlns:a16="http://schemas.microsoft.com/office/drawing/2014/main" id="{00000000-0008-0000-0700-00007F010000}"/>
            </a:ext>
          </a:extLst>
        </xdr:cNvPr>
        <xdr:cNvSpPr txBox="1"/>
      </xdr:nvSpPr>
      <xdr:spPr>
        <a:xfrm>
          <a:off x="10528300" y="120534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88,806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105296</xdr:rowOff>
    </xdr:from>
    <xdr:to>
      <xdr:col>55</xdr:col>
      <xdr:colOff>88900</xdr:colOff>
      <xdr:row>71</xdr:row>
      <xdr:rowOff>105296</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10388600" y="1227824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76</xdr:row>
      <xdr:rowOff>122574</xdr:rowOff>
    </xdr:from>
    <xdr:to>
      <xdr:col>55</xdr:col>
      <xdr:colOff>0</xdr:colOff>
      <xdr:row>77</xdr:row>
      <xdr:rowOff>162427</xdr:rowOff>
    </xdr:to>
    <xdr:cxnSp macro="">
      <xdr:nvCxnSpPr>
        <xdr:cNvPr id="385" name="直線コネクタ 384">
          <a:extLst>
            <a:ext uri="{FF2B5EF4-FFF2-40B4-BE49-F238E27FC236}">
              <a16:creationId xmlns:a16="http://schemas.microsoft.com/office/drawing/2014/main" id="{00000000-0008-0000-0700-000081010000}"/>
            </a:ext>
          </a:extLst>
        </xdr:cNvPr>
        <xdr:cNvCxnSpPr/>
      </xdr:nvCxnSpPr>
      <xdr:spPr>
        <a:xfrm flipV="1">
          <a:off x="9639300" y="13152774"/>
          <a:ext cx="838200" cy="2113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4449</xdr:rowOff>
    </xdr:from>
    <xdr:ext cx="534377" cy="259045"/>
    <xdr:sp macro="" textlink="">
      <xdr:nvSpPr>
        <xdr:cNvPr id="386" name="商工費平均値テキスト">
          <a:extLst>
            <a:ext uri="{FF2B5EF4-FFF2-40B4-BE49-F238E27FC236}">
              <a16:creationId xmlns:a16="http://schemas.microsoft.com/office/drawing/2014/main" id="{00000000-0008-0000-0700-000082010000}"/>
            </a:ext>
          </a:extLst>
        </xdr:cNvPr>
        <xdr:cNvSpPr txBox="1"/>
      </xdr:nvSpPr>
      <xdr:spPr>
        <a:xfrm>
          <a:off x="10528300" y="1269174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153022</xdr:rowOff>
    </xdr:from>
    <xdr:to>
      <xdr:col>55</xdr:col>
      <xdr:colOff>50800</xdr:colOff>
      <xdr:row>75</xdr:row>
      <xdr:rowOff>83172</xdr:rowOff>
    </xdr:to>
    <xdr:sp macro="" textlink="">
      <xdr:nvSpPr>
        <xdr:cNvPr id="387" name="フローチャート: 判断 386">
          <a:extLst>
            <a:ext uri="{FF2B5EF4-FFF2-40B4-BE49-F238E27FC236}">
              <a16:creationId xmlns:a16="http://schemas.microsoft.com/office/drawing/2014/main" id="{00000000-0008-0000-0700-000083010000}"/>
            </a:ext>
          </a:extLst>
        </xdr:cNvPr>
        <xdr:cNvSpPr/>
      </xdr:nvSpPr>
      <xdr:spPr>
        <a:xfrm>
          <a:off x="10426700" y="12840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162427</xdr:rowOff>
    </xdr:from>
    <xdr:to>
      <xdr:col>50</xdr:col>
      <xdr:colOff>114300</xdr:colOff>
      <xdr:row>78</xdr:row>
      <xdr:rowOff>13912</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flipV="1">
          <a:off x="8750300" y="13364077"/>
          <a:ext cx="889000" cy="229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77</xdr:row>
      <xdr:rowOff>101758</xdr:rowOff>
    </xdr:from>
    <xdr:to>
      <xdr:col>50</xdr:col>
      <xdr:colOff>165100</xdr:colOff>
      <xdr:row>78</xdr:row>
      <xdr:rowOff>31908</xdr:rowOff>
    </xdr:to>
    <xdr:sp macro="" textlink="">
      <xdr:nvSpPr>
        <xdr:cNvPr id="389" name="フローチャート: 判断 388">
          <a:extLst>
            <a:ext uri="{FF2B5EF4-FFF2-40B4-BE49-F238E27FC236}">
              <a16:creationId xmlns:a16="http://schemas.microsoft.com/office/drawing/2014/main" id="{00000000-0008-0000-0700-000085010000}"/>
            </a:ext>
          </a:extLst>
        </xdr:cNvPr>
        <xdr:cNvSpPr/>
      </xdr:nvSpPr>
      <xdr:spPr>
        <a:xfrm>
          <a:off x="9588500" y="133034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48435</xdr:rowOff>
    </xdr:from>
    <xdr:ext cx="534377" cy="259045"/>
    <xdr:sp macro="" textlink="">
      <xdr:nvSpPr>
        <xdr:cNvPr id="390" name="テキスト ボックス 389">
          <a:extLst>
            <a:ext uri="{FF2B5EF4-FFF2-40B4-BE49-F238E27FC236}">
              <a16:creationId xmlns:a16="http://schemas.microsoft.com/office/drawing/2014/main" id="{00000000-0008-0000-0700-000086010000}"/>
            </a:ext>
          </a:extLst>
        </xdr:cNvPr>
        <xdr:cNvSpPr txBox="1"/>
      </xdr:nvSpPr>
      <xdr:spPr>
        <a:xfrm>
          <a:off x="9359411" y="130786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31972</xdr:rowOff>
    </xdr:from>
    <xdr:to>
      <xdr:col>45</xdr:col>
      <xdr:colOff>177800</xdr:colOff>
      <xdr:row>78</xdr:row>
      <xdr:rowOff>13912</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a:off x="7861300" y="13233622"/>
          <a:ext cx="889000" cy="1533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77</xdr:row>
      <xdr:rowOff>84365</xdr:rowOff>
    </xdr:from>
    <xdr:to>
      <xdr:col>46</xdr:col>
      <xdr:colOff>38100</xdr:colOff>
      <xdr:row>78</xdr:row>
      <xdr:rowOff>14515</xdr:rowOff>
    </xdr:to>
    <xdr:sp macro="" textlink="">
      <xdr:nvSpPr>
        <xdr:cNvPr id="392" name="フローチャート: 判断 391">
          <a:extLst>
            <a:ext uri="{FF2B5EF4-FFF2-40B4-BE49-F238E27FC236}">
              <a16:creationId xmlns:a16="http://schemas.microsoft.com/office/drawing/2014/main" id="{00000000-0008-0000-0700-000088010000}"/>
            </a:ext>
          </a:extLst>
        </xdr:cNvPr>
        <xdr:cNvSpPr/>
      </xdr:nvSpPr>
      <xdr:spPr>
        <a:xfrm>
          <a:off x="8699500" y="132860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31042</xdr:rowOff>
    </xdr:from>
    <xdr:ext cx="534377" cy="259045"/>
    <xdr:sp macro="" textlink="">
      <xdr:nvSpPr>
        <xdr:cNvPr id="393" name="テキスト ボックス 392">
          <a:extLst>
            <a:ext uri="{FF2B5EF4-FFF2-40B4-BE49-F238E27FC236}">
              <a16:creationId xmlns:a16="http://schemas.microsoft.com/office/drawing/2014/main" id="{00000000-0008-0000-0700-000089010000}"/>
            </a:ext>
          </a:extLst>
        </xdr:cNvPr>
        <xdr:cNvSpPr txBox="1"/>
      </xdr:nvSpPr>
      <xdr:spPr>
        <a:xfrm>
          <a:off x="8483111" y="130612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31972</xdr:rowOff>
    </xdr:from>
    <xdr:to>
      <xdr:col>41</xdr:col>
      <xdr:colOff>50800</xdr:colOff>
      <xdr:row>77</xdr:row>
      <xdr:rowOff>133947</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flipV="1">
          <a:off x="6972300" y="13233622"/>
          <a:ext cx="889000" cy="1019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76</xdr:row>
      <xdr:rowOff>49276</xdr:rowOff>
    </xdr:from>
    <xdr:to>
      <xdr:col>41</xdr:col>
      <xdr:colOff>101600</xdr:colOff>
      <xdr:row>76</xdr:row>
      <xdr:rowOff>150876</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7810500" y="130794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74</xdr:row>
      <xdr:rowOff>167403</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7594111" y="128547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76670</xdr:rowOff>
    </xdr:from>
    <xdr:to>
      <xdr:col>36</xdr:col>
      <xdr:colOff>165100</xdr:colOff>
      <xdr:row>77</xdr:row>
      <xdr:rowOff>6820</xdr:rowOff>
    </xdr:to>
    <xdr:sp macro="" textlink="">
      <xdr:nvSpPr>
        <xdr:cNvPr id="397" name="フローチャート: 判断 396">
          <a:extLst>
            <a:ext uri="{FF2B5EF4-FFF2-40B4-BE49-F238E27FC236}">
              <a16:creationId xmlns:a16="http://schemas.microsoft.com/office/drawing/2014/main" id="{00000000-0008-0000-0700-00008D010000}"/>
            </a:ext>
          </a:extLst>
        </xdr:cNvPr>
        <xdr:cNvSpPr/>
      </xdr:nvSpPr>
      <xdr:spPr>
        <a:xfrm>
          <a:off x="6921500" y="131068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75</xdr:row>
      <xdr:rowOff>23347</xdr:rowOff>
    </xdr:from>
    <xdr:ext cx="534377" cy="259045"/>
    <xdr:sp macro="" textlink="">
      <xdr:nvSpPr>
        <xdr:cNvPr id="398" name="テキスト ボックス 397">
          <a:extLst>
            <a:ext uri="{FF2B5EF4-FFF2-40B4-BE49-F238E27FC236}">
              <a16:creationId xmlns:a16="http://schemas.microsoft.com/office/drawing/2014/main" id="{00000000-0008-0000-0700-00008E010000}"/>
            </a:ext>
          </a:extLst>
        </xdr:cNvPr>
        <xdr:cNvSpPr txBox="1"/>
      </xdr:nvSpPr>
      <xdr:spPr>
        <a:xfrm>
          <a:off x="6705111" y="128820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0" name="テキスト ボックス 399">
          <a:extLst>
            <a:ext uri="{FF2B5EF4-FFF2-40B4-BE49-F238E27FC236}">
              <a16:creationId xmlns:a16="http://schemas.microsoft.com/office/drawing/2014/main" id="{00000000-0008-0000-0700-00009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3" name="テキスト ボックス 402">
          <a:extLst>
            <a:ext uri="{FF2B5EF4-FFF2-40B4-BE49-F238E27FC236}">
              <a16:creationId xmlns:a16="http://schemas.microsoft.com/office/drawing/2014/main" id="{00000000-0008-0000-0700-00009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76</xdr:row>
      <xdr:rowOff>71774</xdr:rowOff>
    </xdr:from>
    <xdr:to>
      <xdr:col>55</xdr:col>
      <xdr:colOff>50800</xdr:colOff>
      <xdr:row>77</xdr:row>
      <xdr:rowOff>1924</xdr:rowOff>
    </xdr:to>
    <xdr:sp macro="" textlink="">
      <xdr:nvSpPr>
        <xdr:cNvPr id="404" name="楕円 403">
          <a:extLst>
            <a:ext uri="{FF2B5EF4-FFF2-40B4-BE49-F238E27FC236}">
              <a16:creationId xmlns:a16="http://schemas.microsoft.com/office/drawing/2014/main" id="{00000000-0008-0000-0700-000094010000}"/>
            </a:ext>
          </a:extLst>
        </xdr:cNvPr>
        <xdr:cNvSpPr/>
      </xdr:nvSpPr>
      <xdr:spPr>
        <a:xfrm>
          <a:off x="10426700" y="131019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75</xdr:row>
      <xdr:rowOff>158151</xdr:rowOff>
    </xdr:from>
    <xdr:ext cx="534377" cy="259045"/>
    <xdr:sp macro="" textlink="">
      <xdr:nvSpPr>
        <xdr:cNvPr id="405" name="商工費該当値テキスト">
          <a:extLst>
            <a:ext uri="{FF2B5EF4-FFF2-40B4-BE49-F238E27FC236}">
              <a16:creationId xmlns:a16="http://schemas.microsoft.com/office/drawing/2014/main" id="{00000000-0008-0000-0700-000095010000}"/>
            </a:ext>
          </a:extLst>
        </xdr:cNvPr>
        <xdr:cNvSpPr txBox="1"/>
      </xdr:nvSpPr>
      <xdr:spPr>
        <a:xfrm>
          <a:off x="10528300" y="130169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42,899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111627</xdr:rowOff>
    </xdr:from>
    <xdr:to>
      <xdr:col>50</xdr:col>
      <xdr:colOff>165100</xdr:colOff>
      <xdr:row>78</xdr:row>
      <xdr:rowOff>41777</xdr:rowOff>
    </xdr:to>
    <xdr:sp macro="" textlink="">
      <xdr:nvSpPr>
        <xdr:cNvPr id="406" name="楕円 405">
          <a:extLst>
            <a:ext uri="{FF2B5EF4-FFF2-40B4-BE49-F238E27FC236}">
              <a16:creationId xmlns:a16="http://schemas.microsoft.com/office/drawing/2014/main" id="{00000000-0008-0000-0700-000096010000}"/>
            </a:ext>
          </a:extLst>
        </xdr:cNvPr>
        <xdr:cNvSpPr/>
      </xdr:nvSpPr>
      <xdr:spPr>
        <a:xfrm>
          <a:off x="9588500" y="133132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32904</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9359411" y="134060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134562</xdr:rowOff>
    </xdr:from>
    <xdr:to>
      <xdr:col>46</xdr:col>
      <xdr:colOff>38100</xdr:colOff>
      <xdr:row>78</xdr:row>
      <xdr:rowOff>64712</xdr:rowOff>
    </xdr:to>
    <xdr:sp macro="" textlink="">
      <xdr:nvSpPr>
        <xdr:cNvPr id="408" name="楕円 407">
          <a:extLst>
            <a:ext uri="{FF2B5EF4-FFF2-40B4-BE49-F238E27FC236}">
              <a16:creationId xmlns:a16="http://schemas.microsoft.com/office/drawing/2014/main" id="{00000000-0008-0000-0700-000098010000}"/>
            </a:ext>
          </a:extLst>
        </xdr:cNvPr>
        <xdr:cNvSpPr/>
      </xdr:nvSpPr>
      <xdr:spPr>
        <a:xfrm>
          <a:off x="8699500" y="13336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55839</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8483111" y="134289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30,603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152622</xdr:rowOff>
    </xdr:from>
    <xdr:to>
      <xdr:col>41</xdr:col>
      <xdr:colOff>101600</xdr:colOff>
      <xdr:row>77</xdr:row>
      <xdr:rowOff>82772</xdr:rowOff>
    </xdr:to>
    <xdr:sp macro="" textlink="">
      <xdr:nvSpPr>
        <xdr:cNvPr id="410" name="楕円 409">
          <a:extLst>
            <a:ext uri="{FF2B5EF4-FFF2-40B4-BE49-F238E27FC236}">
              <a16:creationId xmlns:a16="http://schemas.microsoft.com/office/drawing/2014/main" id="{00000000-0008-0000-0700-00009A010000}"/>
            </a:ext>
          </a:extLst>
        </xdr:cNvPr>
        <xdr:cNvSpPr/>
      </xdr:nvSpPr>
      <xdr:spPr>
        <a:xfrm>
          <a:off x="7810500" y="131828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73899</xdr:rowOff>
    </xdr:from>
    <xdr:ext cx="534377"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7594111" y="132755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83147</xdr:rowOff>
    </xdr:from>
    <xdr:to>
      <xdr:col>36</xdr:col>
      <xdr:colOff>165100</xdr:colOff>
      <xdr:row>78</xdr:row>
      <xdr:rowOff>13297</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6921500" y="132847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78</xdr:row>
      <xdr:rowOff>4424</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6705111" y="133775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14" name="正方形/長方形 413">
          <a:extLst>
            <a:ext uri="{FF2B5EF4-FFF2-40B4-BE49-F238E27FC236}">
              <a16:creationId xmlns:a16="http://schemas.microsoft.com/office/drawing/2014/main" id="{00000000-0008-0000-0700-00009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15" name="正方形/長方形 414">
          <a:extLst>
            <a:ext uri="{FF2B5EF4-FFF2-40B4-BE49-F238E27FC236}">
              <a16:creationId xmlns:a16="http://schemas.microsoft.com/office/drawing/2014/main" id="{00000000-0008-0000-0700-00009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16" name="正方形/長方形 415">
          <a:extLst>
            <a:ext uri="{FF2B5EF4-FFF2-40B4-BE49-F238E27FC236}">
              <a16:creationId xmlns:a16="http://schemas.microsoft.com/office/drawing/2014/main" id="{00000000-0008-0000-0700-0000A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17" name="正方形/長方形 416">
          <a:extLst>
            <a:ext uri="{FF2B5EF4-FFF2-40B4-BE49-F238E27FC236}">
              <a16:creationId xmlns:a16="http://schemas.microsoft.com/office/drawing/2014/main" id="{00000000-0008-0000-0700-0000A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18" name="正方形/長方形 417">
          <a:extLst>
            <a:ext uri="{FF2B5EF4-FFF2-40B4-BE49-F238E27FC236}">
              <a16:creationId xmlns:a16="http://schemas.microsoft.com/office/drawing/2014/main" id="{00000000-0008-0000-0700-0000A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19" name="正方形/長方形 418">
          <a:extLst>
            <a:ext uri="{FF2B5EF4-FFF2-40B4-BE49-F238E27FC236}">
              <a16:creationId xmlns:a16="http://schemas.microsoft.com/office/drawing/2014/main" id="{00000000-0008-0000-0700-0000A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1" name="直線コネクタ 420">
          <a:extLst>
            <a:ext uri="{FF2B5EF4-FFF2-40B4-BE49-F238E27FC236}">
              <a16:creationId xmlns:a16="http://schemas.microsoft.com/office/drawing/2014/main" id="{00000000-0008-0000-0700-0000A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23" name="直線コネクタ 422">
          <a:extLst>
            <a:ext uri="{FF2B5EF4-FFF2-40B4-BE49-F238E27FC236}">
              <a16:creationId xmlns:a16="http://schemas.microsoft.com/office/drawing/2014/main" id="{00000000-0008-0000-0700-0000A7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25" name="直線コネクタ 424">
          <a:extLst>
            <a:ext uri="{FF2B5EF4-FFF2-40B4-BE49-F238E27FC236}">
              <a16:creationId xmlns:a16="http://schemas.microsoft.com/office/drawing/2014/main" id="{00000000-0008-0000-0700-0000A9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94</xdr:row>
      <xdr:rowOff>160763</xdr:rowOff>
    </xdr:from>
    <xdr:ext cx="595419"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008581" y="16277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29" name="直線コネクタ 428">
          <a:extLst>
            <a:ext uri="{FF2B5EF4-FFF2-40B4-BE49-F238E27FC236}">
              <a16:creationId xmlns:a16="http://schemas.microsoft.com/office/drawing/2014/main" id="{00000000-0008-0000-0700-0000AD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93</xdr:row>
      <xdr:rowOff>5641</xdr:rowOff>
    </xdr:from>
    <xdr:ext cx="595419"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6008581" y="15950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31" name="直線コネクタ 430">
          <a:extLst>
            <a:ext uri="{FF2B5EF4-FFF2-40B4-BE49-F238E27FC236}">
              <a16:creationId xmlns:a16="http://schemas.microsoft.com/office/drawing/2014/main" id="{00000000-0008-0000-0700-0000AF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21970</xdr:rowOff>
    </xdr:from>
    <xdr:ext cx="595419" cy="259045"/>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008581" y="15623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38298</xdr:rowOff>
    </xdr:from>
    <xdr:ext cx="595419"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008581" y="15297348"/>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37" name="土木費グラフ枠">
          <a:extLst>
            <a:ext uri="{FF2B5EF4-FFF2-40B4-BE49-F238E27FC236}">
              <a16:creationId xmlns:a16="http://schemas.microsoft.com/office/drawing/2014/main" id="{00000000-0008-0000-0700-0000B5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52800</xdr:rowOff>
    </xdr:from>
    <xdr:to>
      <xdr:col>54</xdr:col>
      <xdr:colOff>189865</xdr:colOff>
      <xdr:row>93</xdr:row>
      <xdr:rowOff>88264</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flipV="1">
          <a:off x="10475595" y="15483300"/>
          <a:ext cx="1270" cy="5498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92091</xdr:rowOff>
    </xdr:from>
    <xdr:ext cx="599010" cy="259045"/>
    <xdr:sp macro="" textlink="">
      <xdr:nvSpPr>
        <xdr:cNvPr id="439" name="土木費最小値テキスト">
          <a:extLst>
            <a:ext uri="{FF2B5EF4-FFF2-40B4-BE49-F238E27FC236}">
              <a16:creationId xmlns:a16="http://schemas.microsoft.com/office/drawing/2014/main" id="{00000000-0008-0000-0700-0000B7010000}"/>
            </a:ext>
          </a:extLst>
        </xdr:cNvPr>
        <xdr:cNvSpPr txBox="1"/>
      </xdr:nvSpPr>
      <xdr:spPr>
        <a:xfrm>
          <a:off x="10528300" y="160369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111,825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93</xdr:row>
      <xdr:rowOff>88264</xdr:rowOff>
    </xdr:from>
    <xdr:to>
      <xdr:col>55</xdr:col>
      <xdr:colOff>88900</xdr:colOff>
      <xdr:row>93</xdr:row>
      <xdr:rowOff>88264</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10388600" y="160331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170927</xdr:rowOff>
    </xdr:from>
    <xdr:ext cx="599010" cy="259045"/>
    <xdr:sp macro="" textlink="">
      <xdr:nvSpPr>
        <xdr:cNvPr id="441" name="土木費最大値テキスト">
          <a:extLst>
            <a:ext uri="{FF2B5EF4-FFF2-40B4-BE49-F238E27FC236}">
              <a16:creationId xmlns:a16="http://schemas.microsoft.com/office/drawing/2014/main" id="{00000000-0008-0000-0700-0000B9010000}"/>
            </a:ext>
          </a:extLst>
        </xdr:cNvPr>
        <xdr:cNvSpPr txBox="1"/>
      </xdr:nvSpPr>
      <xdr:spPr>
        <a:xfrm>
          <a:off x="10528300" y="152585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128,661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52800</xdr:rowOff>
    </xdr:from>
    <xdr:to>
      <xdr:col>55</xdr:col>
      <xdr:colOff>88900</xdr:colOff>
      <xdr:row>90</xdr:row>
      <xdr:rowOff>52800</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10388600" y="15483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93</xdr:row>
      <xdr:rowOff>88264</xdr:rowOff>
    </xdr:from>
    <xdr:to>
      <xdr:col>55</xdr:col>
      <xdr:colOff>0</xdr:colOff>
      <xdr:row>96</xdr:row>
      <xdr:rowOff>51656</xdr:rowOff>
    </xdr:to>
    <xdr:cxnSp macro="">
      <xdr:nvCxnSpPr>
        <xdr:cNvPr id="443" name="直線コネクタ 442">
          <a:extLst>
            <a:ext uri="{FF2B5EF4-FFF2-40B4-BE49-F238E27FC236}">
              <a16:creationId xmlns:a16="http://schemas.microsoft.com/office/drawing/2014/main" id="{00000000-0008-0000-0700-0000BB010000}"/>
            </a:ext>
          </a:extLst>
        </xdr:cNvPr>
        <xdr:cNvCxnSpPr/>
      </xdr:nvCxnSpPr>
      <xdr:spPr>
        <a:xfrm flipV="1">
          <a:off x="9639300" y="16033114"/>
          <a:ext cx="838200" cy="4777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90</xdr:row>
      <xdr:rowOff>160534</xdr:rowOff>
    </xdr:from>
    <xdr:ext cx="599010" cy="259045"/>
    <xdr:sp macro="" textlink="">
      <xdr:nvSpPr>
        <xdr:cNvPr id="444" name="土木費平均値テキスト">
          <a:extLst>
            <a:ext uri="{FF2B5EF4-FFF2-40B4-BE49-F238E27FC236}">
              <a16:creationId xmlns:a16="http://schemas.microsoft.com/office/drawing/2014/main" id="{00000000-0008-0000-0700-0000BC010000}"/>
            </a:ext>
          </a:extLst>
        </xdr:cNvPr>
        <xdr:cNvSpPr txBox="1"/>
      </xdr:nvSpPr>
      <xdr:spPr>
        <a:xfrm>
          <a:off x="10528300" y="15591034"/>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119,257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91</xdr:row>
      <xdr:rowOff>137657</xdr:rowOff>
    </xdr:from>
    <xdr:to>
      <xdr:col>55</xdr:col>
      <xdr:colOff>50800</xdr:colOff>
      <xdr:row>92</xdr:row>
      <xdr:rowOff>67807</xdr:rowOff>
    </xdr:to>
    <xdr:sp macro="" textlink="">
      <xdr:nvSpPr>
        <xdr:cNvPr id="445" name="フローチャート: 判断 444">
          <a:extLst>
            <a:ext uri="{FF2B5EF4-FFF2-40B4-BE49-F238E27FC236}">
              <a16:creationId xmlns:a16="http://schemas.microsoft.com/office/drawing/2014/main" id="{00000000-0008-0000-0700-0000BD010000}"/>
            </a:ext>
          </a:extLst>
        </xdr:cNvPr>
        <xdr:cNvSpPr/>
      </xdr:nvSpPr>
      <xdr:spPr>
        <a:xfrm>
          <a:off x="10426700" y="157396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51656</xdr:rowOff>
    </xdr:from>
    <xdr:to>
      <xdr:col>50</xdr:col>
      <xdr:colOff>114300</xdr:colOff>
      <xdr:row>98</xdr:row>
      <xdr:rowOff>157922</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flipV="1">
          <a:off x="8750300" y="16510856"/>
          <a:ext cx="889000" cy="449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93</xdr:row>
      <xdr:rowOff>113066</xdr:rowOff>
    </xdr:from>
    <xdr:to>
      <xdr:col>50</xdr:col>
      <xdr:colOff>165100</xdr:colOff>
      <xdr:row>94</xdr:row>
      <xdr:rowOff>43216</xdr:rowOff>
    </xdr:to>
    <xdr:sp macro="" textlink="">
      <xdr:nvSpPr>
        <xdr:cNvPr id="447" name="フローチャート: 判断 446">
          <a:extLst>
            <a:ext uri="{FF2B5EF4-FFF2-40B4-BE49-F238E27FC236}">
              <a16:creationId xmlns:a16="http://schemas.microsoft.com/office/drawing/2014/main" id="{00000000-0008-0000-0700-0000BF010000}"/>
            </a:ext>
          </a:extLst>
        </xdr:cNvPr>
        <xdr:cNvSpPr/>
      </xdr:nvSpPr>
      <xdr:spPr>
        <a:xfrm>
          <a:off x="9588500" y="16057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92</xdr:row>
      <xdr:rowOff>59743</xdr:rowOff>
    </xdr:from>
    <xdr:ext cx="599010" cy="259045"/>
    <xdr:sp macro="" textlink="">
      <xdr:nvSpPr>
        <xdr:cNvPr id="448" name="テキスト ボックス 447">
          <a:extLst>
            <a:ext uri="{FF2B5EF4-FFF2-40B4-BE49-F238E27FC236}">
              <a16:creationId xmlns:a16="http://schemas.microsoft.com/office/drawing/2014/main" id="{00000000-0008-0000-0700-0000C0010000}"/>
            </a:ext>
          </a:extLst>
        </xdr:cNvPr>
        <xdr:cNvSpPr txBox="1"/>
      </xdr:nvSpPr>
      <xdr:spPr>
        <a:xfrm>
          <a:off x="9327095" y="1583314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109,510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128956</xdr:rowOff>
    </xdr:from>
    <xdr:to>
      <xdr:col>45</xdr:col>
      <xdr:colOff>177800</xdr:colOff>
      <xdr:row>98</xdr:row>
      <xdr:rowOff>157922</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7861300" y="16588156"/>
          <a:ext cx="889000" cy="3718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13331</xdr:rowOff>
    </xdr:from>
    <xdr:to>
      <xdr:col>46</xdr:col>
      <xdr:colOff>38100</xdr:colOff>
      <xdr:row>96</xdr:row>
      <xdr:rowOff>114931</xdr:rowOff>
    </xdr:to>
    <xdr:sp macro="" textlink="">
      <xdr:nvSpPr>
        <xdr:cNvPr id="450" name="フローチャート: 判断 449">
          <a:extLst>
            <a:ext uri="{FF2B5EF4-FFF2-40B4-BE49-F238E27FC236}">
              <a16:creationId xmlns:a16="http://schemas.microsoft.com/office/drawing/2014/main" id="{00000000-0008-0000-0700-0000C2010000}"/>
            </a:ext>
          </a:extLst>
        </xdr:cNvPr>
        <xdr:cNvSpPr/>
      </xdr:nvSpPr>
      <xdr:spPr>
        <a:xfrm>
          <a:off x="8699500" y="164725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94</xdr:row>
      <xdr:rowOff>131458</xdr:rowOff>
    </xdr:from>
    <xdr:ext cx="534377" cy="259045"/>
    <xdr:sp macro="" textlink="">
      <xdr:nvSpPr>
        <xdr:cNvPr id="451" name="テキスト ボックス 450">
          <a:extLst>
            <a:ext uri="{FF2B5EF4-FFF2-40B4-BE49-F238E27FC236}">
              <a16:creationId xmlns:a16="http://schemas.microsoft.com/office/drawing/2014/main" id="{00000000-0008-0000-0700-0000C3010000}"/>
            </a:ext>
          </a:extLst>
        </xdr:cNvPr>
        <xdr:cNvSpPr txBox="1"/>
      </xdr:nvSpPr>
      <xdr:spPr>
        <a:xfrm>
          <a:off x="8483111" y="162477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96</xdr:row>
      <xdr:rowOff>128956</xdr:rowOff>
    </xdr:from>
    <xdr:to>
      <xdr:col>41</xdr:col>
      <xdr:colOff>50800</xdr:colOff>
      <xdr:row>96</xdr:row>
      <xdr:rowOff>162984</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flipV="1">
          <a:off x="6972300" y="16588156"/>
          <a:ext cx="889000" cy="340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36681</xdr:rowOff>
    </xdr:from>
    <xdr:to>
      <xdr:col>41</xdr:col>
      <xdr:colOff>101600</xdr:colOff>
      <xdr:row>95</xdr:row>
      <xdr:rowOff>138281</xdr:rowOff>
    </xdr:to>
    <xdr:sp macro="" textlink="">
      <xdr:nvSpPr>
        <xdr:cNvPr id="453" name="フローチャート: 判断 452">
          <a:extLst>
            <a:ext uri="{FF2B5EF4-FFF2-40B4-BE49-F238E27FC236}">
              <a16:creationId xmlns:a16="http://schemas.microsoft.com/office/drawing/2014/main" id="{00000000-0008-0000-0700-0000C5010000}"/>
            </a:ext>
          </a:extLst>
        </xdr:cNvPr>
        <xdr:cNvSpPr/>
      </xdr:nvSpPr>
      <xdr:spPr>
        <a:xfrm>
          <a:off x="7810500" y="163244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93</xdr:row>
      <xdr:rowOff>154808</xdr:rowOff>
    </xdr:from>
    <xdr:ext cx="599010" cy="259045"/>
    <xdr:sp macro="" textlink="">
      <xdr:nvSpPr>
        <xdr:cNvPr id="454" name="テキスト ボックス 453">
          <a:extLst>
            <a:ext uri="{FF2B5EF4-FFF2-40B4-BE49-F238E27FC236}">
              <a16:creationId xmlns:a16="http://schemas.microsoft.com/office/drawing/2014/main" id="{00000000-0008-0000-0700-0000C6010000}"/>
            </a:ext>
          </a:extLst>
        </xdr:cNvPr>
        <xdr:cNvSpPr txBox="1"/>
      </xdr:nvSpPr>
      <xdr:spPr>
        <a:xfrm>
          <a:off x="7561795" y="160996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101,349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4057</xdr:rowOff>
    </xdr:from>
    <xdr:to>
      <xdr:col>36</xdr:col>
      <xdr:colOff>165100</xdr:colOff>
      <xdr:row>95</xdr:row>
      <xdr:rowOff>105657</xdr:rowOff>
    </xdr:to>
    <xdr:sp macro="" textlink="">
      <xdr:nvSpPr>
        <xdr:cNvPr id="455" name="フローチャート: 判断 454">
          <a:extLst>
            <a:ext uri="{FF2B5EF4-FFF2-40B4-BE49-F238E27FC236}">
              <a16:creationId xmlns:a16="http://schemas.microsoft.com/office/drawing/2014/main" id="{00000000-0008-0000-0700-0000C7010000}"/>
            </a:ext>
          </a:extLst>
        </xdr:cNvPr>
        <xdr:cNvSpPr/>
      </xdr:nvSpPr>
      <xdr:spPr>
        <a:xfrm>
          <a:off x="6921500" y="162918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5295</xdr:colOff>
      <xdr:row>93</xdr:row>
      <xdr:rowOff>122184</xdr:rowOff>
    </xdr:from>
    <xdr:ext cx="599010" cy="259045"/>
    <xdr:sp macro="" textlink="">
      <xdr:nvSpPr>
        <xdr:cNvPr id="456" name="テキスト ボックス 455">
          <a:extLst>
            <a:ext uri="{FF2B5EF4-FFF2-40B4-BE49-F238E27FC236}">
              <a16:creationId xmlns:a16="http://schemas.microsoft.com/office/drawing/2014/main" id="{00000000-0008-0000-0700-0000C8010000}"/>
            </a:ext>
          </a:extLst>
        </xdr:cNvPr>
        <xdr:cNvSpPr txBox="1"/>
      </xdr:nvSpPr>
      <xdr:spPr>
        <a:xfrm>
          <a:off x="6672795" y="160670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102,348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57" name="テキスト ボックス 456">
          <a:extLst>
            <a:ext uri="{FF2B5EF4-FFF2-40B4-BE49-F238E27FC236}">
              <a16:creationId xmlns:a16="http://schemas.microsoft.com/office/drawing/2014/main" id="{00000000-0008-0000-0700-0000C9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59" name="テキスト ボックス 458">
          <a:extLst>
            <a:ext uri="{FF2B5EF4-FFF2-40B4-BE49-F238E27FC236}">
              <a16:creationId xmlns:a16="http://schemas.microsoft.com/office/drawing/2014/main" id="{00000000-0008-0000-0700-0000CB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37464</xdr:rowOff>
    </xdr:from>
    <xdr:to>
      <xdr:col>55</xdr:col>
      <xdr:colOff>50800</xdr:colOff>
      <xdr:row>93</xdr:row>
      <xdr:rowOff>139064</xdr:rowOff>
    </xdr:to>
    <xdr:sp macro="" textlink="">
      <xdr:nvSpPr>
        <xdr:cNvPr id="462" name="楕円 461">
          <a:extLst>
            <a:ext uri="{FF2B5EF4-FFF2-40B4-BE49-F238E27FC236}">
              <a16:creationId xmlns:a16="http://schemas.microsoft.com/office/drawing/2014/main" id="{00000000-0008-0000-0700-0000CE010000}"/>
            </a:ext>
          </a:extLst>
        </xdr:cNvPr>
        <xdr:cNvSpPr/>
      </xdr:nvSpPr>
      <xdr:spPr>
        <a:xfrm>
          <a:off x="10426700" y="159823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92</xdr:row>
      <xdr:rowOff>123841</xdr:rowOff>
    </xdr:from>
    <xdr:ext cx="599010" cy="259045"/>
    <xdr:sp macro="" textlink="">
      <xdr:nvSpPr>
        <xdr:cNvPr id="463" name="土木費該当値テキスト">
          <a:extLst>
            <a:ext uri="{FF2B5EF4-FFF2-40B4-BE49-F238E27FC236}">
              <a16:creationId xmlns:a16="http://schemas.microsoft.com/office/drawing/2014/main" id="{00000000-0008-0000-0700-0000CF010000}"/>
            </a:ext>
          </a:extLst>
        </xdr:cNvPr>
        <xdr:cNvSpPr txBox="1"/>
      </xdr:nvSpPr>
      <xdr:spPr>
        <a:xfrm>
          <a:off x="10528300" y="158972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111,825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856</xdr:rowOff>
    </xdr:from>
    <xdr:to>
      <xdr:col>50</xdr:col>
      <xdr:colOff>165100</xdr:colOff>
      <xdr:row>96</xdr:row>
      <xdr:rowOff>102456</xdr:rowOff>
    </xdr:to>
    <xdr:sp macro="" textlink="">
      <xdr:nvSpPr>
        <xdr:cNvPr id="464" name="楕円 463">
          <a:extLst>
            <a:ext uri="{FF2B5EF4-FFF2-40B4-BE49-F238E27FC236}">
              <a16:creationId xmlns:a16="http://schemas.microsoft.com/office/drawing/2014/main" id="{00000000-0008-0000-0700-0000D0010000}"/>
            </a:ext>
          </a:extLst>
        </xdr:cNvPr>
        <xdr:cNvSpPr/>
      </xdr:nvSpPr>
      <xdr:spPr>
        <a:xfrm>
          <a:off x="9588500" y="16460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93583</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9359411" y="165527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97,196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98</xdr:row>
      <xdr:rowOff>107122</xdr:rowOff>
    </xdr:from>
    <xdr:to>
      <xdr:col>46</xdr:col>
      <xdr:colOff>38100</xdr:colOff>
      <xdr:row>99</xdr:row>
      <xdr:rowOff>37272</xdr:rowOff>
    </xdr:to>
    <xdr:sp macro="" textlink="">
      <xdr:nvSpPr>
        <xdr:cNvPr id="466" name="楕円 465">
          <a:extLst>
            <a:ext uri="{FF2B5EF4-FFF2-40B4-BE49-F238E27FC236}">
              <a16:creationId xmlns:a16="http://schemas.microsoft.com/office/drawing/2014/main" id="{00000000-0008-0000-0700-0000D2010000}"/>
            </a:ext>
          </a:extLst>
        </xdr:cNvPr>
        <xdr:cNvSpPr/>
      </xdr:nvSpPr>
      <xdr:spPr>
        <a:xfrm>
          <a:off x="8699500" y="169092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99</xdr:row>
      <xdr:rowOff>28399</xdr:rowOff>
    </xdr:from>
    <xdr:ext cx="534377"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8483111" y="170019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78156</xdr:rowOff>
    </xdr:from>
    <xdr:to>
      <xdr:col>41</xdr:col>
      <xdr:colOff>101600</xdr:colOff>
      <xdr:row>97</xdr:row>
      <xdr:rowOff>8306</xdr:rowOff>
    </xdr:to>
    <xdr:sp macro="" textlink="">
      <xdr:nvSpPr>
        <xdr:cNvPr id="468" name="楕円 467">
          <a:extLst>
            <a:ext uri="{FF2B5EF4-FFF2-40B4-BE49-F238E27FC236}">
              <a16:creationId xmlns:a16="http://schemas.microsoft.com/office/drawing/2014/main" id="{00000000-0008-0000-0700-0000D4010000}"/>
            </a:ext>
          </a:extLst>
        </xdr:cNvPr>
        <xdr:cNvSpPr/>
      </xdr:nvSpPr>
      <xdr:spPr>
        <a:xfrm>
          <a:off x="7810500" y="16537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96</xdr:row>
      <xdr:rowOff>170883</xdr:rowOff>
    </xdr:from>
    <xdr:ext cx="534377"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7594111" y="166300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112184</xdr:rowOff>
    </xdr:from>
    <xdr:to>
      <xdr:col>36</xdr:col>
      <xdr:colOff>165100</xdr:colOff>
      <xdr:row>97</xdr:row>
      <xdr:rowOff>42334</xdr:rowOff>
    </xdr:to>
    <xdr:sp macro="" textlink="">
      <xdr:nvSpPr>
        <xdr:cNvPr id="470" name="楕円 469">
          <a:extLst>
            <a:ext uri="{FF2B5EF4-FFF2-40B4-BE49-F238E27FC236}">
              <a16:creationId xmlns:a16="http://schemas.microsoft.com/office/drawing/2014/main" id="{00000000-0008-0000-0700-0000D6010000}"/>
            </a:ext>
          </a:extLst>
        </xdr:cNvPr>
        <xdr:cNvSpPr/>
      </xdr:nvSpPr>
      <xdr:spPr>
        <a:xfrm>
          <a:off x="6921500" y="165713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33461</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6705111" y="166641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2" name="正方形/長方形 471">
          <a:extLst>
            <a:ext uri="{FF2B5EF4-FFF2-40B4-BE49-F238E27FC236}">
              <a16:creationId xmlns:a16="http://schemas.microsoft.com/office/drawing/2014/main" id="{00000000-0008-0000-0700-0000D8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3" name="正方形/長方形 472">
          <a:extLst>
            <a:ext uri="{FF2B5EF4-FFF2-40B4-BE49-F238E27FC236}">
              <a16:creationId xmlns:a16="http://schemas.microsoft.com/office/drawing/2014/main" id="{00000000-0008-0000-0700-0000D9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4" name="正方形/長方形 473">
          <a:extLst>
            <a:ext uri="{FF2B5EF4-FFF2-40B4-BE49-F238E27FC236}">
              <a16:creationId xmlns:a16="http://schemas.microsoft.com/office/drawing/2014/main" id="{00000000-0008-0000-0700-0000DA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75" name="正方形/長方形 474">
          <a:extLst>
            <a:ext uri="{FF2B5EF4-FFF2-40B4-BE49-F238E27FC236}">
              <a16:creationId xmlns:a16="http://schemas.microsoft.com/office/drawing/2014/main" id="{00000000-0008-0000-0700-0000DB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76" name="正方形/長方形 475">
          <a:extLst>
            <a:ext uri="{FF2B5EF4-FFF2-40B4-BE49-F238E27FC236}">
              <a16:creationId xmlns:a16="http://schemas.microsoft.com/office/drawing/2014/main" id="{00000000-0008-0000-0700-0000DC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79" name="直線コネクタ 478">
          <a:extLst>
            <a:ext uri="{FF2B5EF4-FFF2-40B4-BE49-F238E27FC236}">
              <a16:creationId xmlns:a16="http://schemas.microsoft.com/office/drawing/2014/main" id="{00000000-0008-0000-0700-0000D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0" name="テキスト ボックス 479">
          <a:extLst>
            <a:ext uri="{FF2B5EF4-FFF2-40B4-BE49-F238E27FC236}">
              <a16:creationId xmlns:a16="http://schemas.microsoft.com/office/drawing/2014/main" id="{00000000-0008-0000-0700-0000E0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44450</xdr:rowOff>
    </xdr:from>
    <xdr:to>
      <xdr:col>89</xdr:col>
      <xdr:colOff>177800</xdr:colOff>
      <xdr:row>39</xdr:row>
      <xdr:rowOff>44450</xdr:rowOff>
    </xdr:to>
    <xdr:cxnSp macro="">
      <xdr:nvCxnSpPr>
        <xdr:cNvPr id="481" name="直線コネクタ 480">
          <a:extLst>
            <a:ext uri="{FF2B5EF4-FFF2-40B4-BE49-F238E27FC236}">
              <a16:creationId xmlns:a16="http://schemas.microsoft.com/office/drawing/2014/main" id="{00000000-0008-0000-0700-0000E1010000}"/>
            </a:ext>
          </a:extLst>
        </xdr:cNvPr>
        <xdr:cNvCxnSpPr/>
      </xdr:nvCxnSpPr>
      <xdr:spPr>
        <a:xfrm>
          <a:off x="12446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73677</xdr:rowOff>
    </xdr:from>
    <xdr:ext cx="531299" cy="259045"/>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11914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6350</xdr:rowOff>
    </xdr:from>
    <xdr:to>
      <xdr:col>89</xdr:col>
      <xdr:colOff>177800</xdr:colOff>
      <xdr:row>37</xdr:row>
      <xdr:rowOff>6350</xdr:rowOff>
    </xdr:to>
    <xdr:cxnSp macro="">
      <xdr:nvCxnSpPr>
        <xdr:cNvPr id="483" name="直線コネクタ 482">
          <a:extLst>
            <a:ext uri="{FF2B5EF4-FFF2-40B4-BE49-F238E27FC236}">
              <a16:creationId xmlns:a16="http://schemas.microsoft.com/office/drawing/2014/main" id="{00000000-0008-0000-0700-0000E3010000}"/>
            </a:ext>
          </a:extLst>
        </xdr:cNvPr>
        <xdr:cNvCxnSpPr/>
      </xdr:nvCxnSpPr>
      <xdr:spPr>
        <a:xfrm>
          <a:off x="12446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35577</xdr:rowOff>
    </xdr:from>
    <xdr:ext cx="531299"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11914701" y="620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85" name="直線コネクタ 484">
          <a:extLst>
            <a:ext uri="{FF2B5EF4-FFF2-40B4-BE49-F238E27FC236}">
              <a16:creationId xmlns:a16="http://schemas.microsoft.com/office/drawing/2014/main" id="{00000000-0008-0000-0700-0000E5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29,000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32</xdr:row>
      <xdr:rowOff>101600</xdr:rowOff>
    </xdr:from>
    <xdr:to>
      <xdr:col>89</xdr:col>
      <xdr:colOff>177800</xdr:colOff>
      <xdr:row>32</xdr:row>
      <xdr:rowOff>101600</xdr:rowOff>
    </xdr:to>
    <xdr:cxnSp macro="">
      <xdr:nvCxnSpPr>
        <xdr:cNvPr id="487" name="直線コネクタ 486">
          <a:extLst>
            <a:ext uri="{FF2B5EF4-FFF2-40B4-BE49-F238E27FC236}">
              <a16:creationId xmlns:a16="http://schemas.microsoft.com/office/drawing/2014/main" id="{00000000-0008-0000-0700-0000E7010000}"/>
            </a:ext>
          </a:extLst>
        </xdr:cNvPr>
        <xdr:cNvCxnSpPr/>
      </xdr:nvCxnSpPr>
      <xdr:spPr>
        <a:xfrm>
          <a:off x="12446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130827</xdr:rowOff>
    </xdr:from>
    <xdr:ext cx="531299"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1914701" y="544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63500</xdr:rowOff>
    </xdr:from>
    <xdr:to>
      <xdr:col>89</xdr:col>
      <xdr:colOff>177800</xdr:colOff>
      <xdr:row>30</xdr:row>
      <xdr:rowOff>63500</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92727</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506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3" name="警察費グラフ枠">
          <a:extLst>
            <a:ext uri="{FF2B5EF4-FFF2-40B4-BE49-F238E27FC236}">
              <a16:creationId xmlns:a16="http://schemas.microsoft.com/office/drawing/2014/main" id="{00000000-0008-0000-0700-0000ED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154178</xdr:rowOff>
    </xdr:from>
    <xdr:to>
      <xdr:col>85</xdr:col>
      <xdr:colOff>126364</xdr:colOff>
      <xdr:row>35</xdr:row>
      <xdr:rowOff>144272</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flipV="1">
          <a:off x="16317595" y="5469128"/>
          <a:ext cx="1269" cy="6758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148099</xdr:rowOff>
    </xdr:from>
    <xdr:ext cx="534377" cy="259045"/>
    <xdr:sp macro="" textlink="">
      <xdr:nvSpPr>
        <xdr:cNvPr id="495" name="警察費最小値テキスト">
          <a:extLst>
            <a:ext uri="{FF2B5EF4-FFF2-40B4-BE49-F238E27FC236}">
              <a16:creationId xmlns:a16="http://schemas.microsoft.com/office/drawing/2014/main" id="{00000000-0008-0000-0700-0000EF010000}"/>
            </a:ext>
          </a:extLst>
        </xdr:cNvPr>
        <xdr:cNvSpPr txBox="1"/>
      </xdr:nvSpPr>
      <xdr:spPr>
        <a:xfrm>
          <a:off x="16370300" y="61488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28,538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35</xdr:row>
      <xdr:rowOff>144272</xdr:rowOff>
    </xdr:from>
    <xdr:to>
      <xdr:col>86</xdr:col>
      <xdr:colOff>25400</xdr:colOff>
      <xdr:row>35</xdr:row>
      <xdr:rowOff>144272</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6230600" y="614502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30</xdr:row>
      <xdr:rowOff>100855</xdr:rowOff>
    </xdr:from>
    <xdr:ext cx="534377" cy="259045"/>
    <xdr:sp macro="" textlink="">
      <xdr:nvSpPr>
        <xdr:cNvPr id="497" name="警察費最大値テキスト">
          <a:extLst>
            <a:ext uri="{FF2B5EF4-FFF2-40B4-BE49-F238E27FC236}">
              <a16:creationId xmlns:a16="http://schemas.microsoft.com/office/drawing/2014/main" id="{00000000-0008-0000-0700-0000F1010000}"/>
            </a:ext>
          </a:extLst>
        </xdr:cNvPr>
        <xdr:cNvSpPr txBox="1"/>
      </xdr:nvSpPr>
      <xdr:spPr>
        <a:xfrm>
          <a:off x="16370300" y="52443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154178</xdr:rowOff>
    </xdr:from>
    <xdr:to>
      <xdr:col>86</xdr:col>
      <xdr:colOff>25400</xdr:colOff>
      <xdr:row>31</xdr:row>
      <xdr:rowOff>154178</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6230600" y="54691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35</xdr:row>
      <xdr:rowOff>144272</xdr:rowOff>
    </xdr:from>
    <xdr:to>
      <xdr:col>85</xdr:col>
      <xdr:colOff>127000</xdr:colOff>
      <xdr:row>37</xdr:row>
      <xdr:rowOff>83693</xdr:rowOff>
    </xdr:to>
    <xdr:cxnSp macro="">
      <xdr:nvCxnSpPr>
        <xdr:cNvPr id="499" name="直線コネクタ 498">
          <a:extLst>
            <a:ext uri="{FF2B5EF4-FFF2-40B4-BE49-F238E27FC236}">
              <a16:creationId xmlns:a16="http://schemas.microsoft.com/office/drawing/2014/main" id="{00000000-0008-0000-0700-0000F3010000}"/>
            </a:ext>
          </a:extLst>
        </xdr:cNvPr>
        <xdr:cNvCxnSpPr/>
      </xdr:nvCxnSpPr>
      <xdr:spPr>
        <a:xfrm flipV="1">
          <a:off x="15481300" y="6145022"/>
          <a:ext cx="838200" cy="2823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170832</xdr:rowOff>
    </xdr:from>
    <xdr:ext cx="534377" cy="259045"/>
    <xdr:sp macro="" textlink="">
      <xdr:nvSpPr>
        <xdr:cNvPr id="500" name="警察費平均値テキスト">
          <a:extLst>
            <a:ext uri="{FF2B5EF4-FFF2-40B4-BE49-F238E27FC236}">
              <a16:creationId xmlns:a16="http://schemas.microsoft.com/office/drawing/2014/main" id="{00000000-0008-0000-0700-0000F4010000}"/>
            </a:ext>
          </a:extLst>
        </xdr:cNvPr>
        <xdr:cNvSpPr txBox="1"/>
      </xdr:nvSpPr>
      <xdr:spPr>
        <a:xfrm>
          <a:off x="16370300" y="548578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32</xdr:row>
      <xdr:rowOff>147955</xdr:rowOff>
    </xdr:from>
    <xdr:to>
      <xdr:col>85</xdr:col>
      <xdr:colOff>177800</xdr:colOff>
      <xdr:row>33</xdr:row>
      <xdr:rowOff>78105</xdr:rowOff>
    </xdr:to>
    <xdr:sp macro="" textlink="">
      <xdr:nvSpPr>
        <xdr:cNvPr id="501" name="フローチャート: 判断 500">
          <a:extLst>
            <a:ext uri="{FF2B5EF4-FFF2-40B4-BE49-F238E27FC236}">
              <a16:creationId xmlns:a16="http://schemas.microsoft.com/office/drawing/2014/main" id="{00000000-0008-0000-0700-0000F5010000}"/>
            </a:ext>
          </a:extLst>
        </xdr:cNvPr>
        <xdr:cNvSpPr/>
      </xdr:nvSpPr>
      <xdr:spPr>
        <a:xfrm>
          <a:off x="16268700" y="56343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83693</xdr:rowOff>
    </xdr:from>
    <xdr:to>
      <xdr:col>81</xdr:col>
      <xdr:colOff>50800</xdr:colOff>
      <xdr:row>38</xdr:row>
      <xdr:rowOff>141605</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flipV="1">
          <a:off x="14592300" y="6427343"/>
          <a:ext cx="889000" cy="2293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34</xdr:row>
      <xdr:rowOff>65278</xdr:rowOff>
    </xdr:from>
    <xdr:to>
      <xdr:col>81</xdr:col>
      <xdr:colOff>101600</xdr:colOff>
      <xdr:row>34</xdr:row>
      <xdr:rowOff>166878</xdr:rowOff>
    </xdr:to>
    <xdr:sp macro="" textlink="">
      <xdr:nvSpPr>
        <xdr:cNvPr id="503" name="フローチャート: 判断 502">
          <a:extLst>
            <a:ext uri="{FF2B5EF4-FFF2-40B4-BE49-F238E27FC236}">
              <a16:creationId xmlns:a16="http://schemas.microsoft.com/office/drawing/2014/main" id="{00000000-0008-0000-0700-0000F7010000}"/>
            </a:ext>
          </a:extLst>
        </xdr:cNvPr>
        <xdr:cNvSpPr/>
      </xdr:nvSpPr>
      <xdr:spPr>
        <a:xfrm>
          <a:off x="15430500" y="5894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11955</xdr:rowOff>
    </xdr:from>
    <xdr:ext cx="534377" cy="259045"/>
    <xdr:sp macro="" textlink="">
      <xdr:nvSpPr>
        <xdr:cNvPr id="504" name="テキスト ボックス 503">
          <a:extLst>
            <a:ext uri="{FF2B5EF4-FFF2-40B4-BE49-F238E27FC236}">
              <a16:creationId xmlns:a16="http://schemas.microsoft.com/office/drawing/2014/main" id="{00000000-0008-0000-0700-0000F8010000}"/>
            </a:ext>
          </a:extLst>
        </xdr:cNvPr>
        <xdr:cNvSpPr txBox="1"/>
      </xdr:nvSpPr>
      <xdr:spPr>
        <a:xfrm>
          <a:off x="15201411" y="56698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29,062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141605</xdr:rowOff>
    </xdr:from>
    <xdr:to>
      <xdr:col>76</xdr:col>
      <xdr:colOff>114300</xdr:colOff>
      <xdr:row>39</xdr:row>
      <xdr:rowOff>88646</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flipV="1">
          <a:off x="13703300" y="6656705"/>
          <a:ext cx="889000" cy="118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2794</xdr:rowOff>
    </xdr:from>
    <xdr:to>
      <xdr:col>76</xdr:col>
      <xdr:colOff>165100</xdr:colOff>
      <xdr:row>35</xdr:row>
      <xdr:rowOff>104394</xdr:rowOff>
    </xdr:to>
    <xdr:sp macro="" textlink="">
      <xdr:nvSpPr>
        <xdr:cNvPr id="506" name="フローチャート: 判断 505">
          <a:extLst>
            <a:ext uri="{FF2B5EF4-FFF2-40B4-BE49-F238E27FC236}">
              <a16:creationId xmlns:a16="http://schemas.microsoft.com/office/drawing/2014/main" id="{00000000-0008-0000-0700-0000FA010000}"/>
            </a:ext>
          </a:extLst>
        </xdr:cNvPr>
        <xdr:cNvSpPr/>
      </xdr:nvSpPr>
      <xdr:spPr>
        <a:xfrm>
          <a:off x="14541500" y="60035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33</xdr:row>
      <xdr:rowOff>120921</xdr:rowOff>
    </xdr:from>
    <xdr:ext cx="534377" cy="259045"/>
    <xdr:sp macro="" textlink="">
      <xdr:nvSpPr>
        <xdr:cNvPr id="507" name="テキスト ボックス 506">
          <a:extLst>
            <a:ext uri="{FF2B5EF4-FFF2-40B4-BE49-F238E27FC236}">
              <a16:creationId xmlns:a16="http://schemas.microsoft.com/office/drawing/2014/main" id="{00000000-0008-0000-0700-0000FB010000}"/>
            </a:ext>
          </a:extLst>
        </xdr:cNvPr>
        <xdr:cNvSpPr txBox="1"/>
      </xdr:nvSpPr>
      <xdr:spPr>
        <a:xfrm>
          <a:off x="14325111" y="5778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28,776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36</xdr:row>
      <xdr:rowOff>72263</xdr:rowOff>
    </xdr:from>
    <xdr:to>
      <xdr:col>71</xdr:col>
      <xdr:colOff>177800</xdr:colOff>
      <xdr:row>39</xdr:row>
      <xdr:rowOff>88646</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a:off x="12814300" y="6244463"/>
          <a:ext cx="889000" cy="5307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82042</xdr:rowOff>
    </xdr:from>
    <xdr:to>
      <xdr:col>72</xdr:col>
      <xdr:colOff>38100</xdr:colOff>
      <xdr:row>37</xdr:row>
      <xdr:rowOff>12192</xdr:rowOff>
    </xdr:to>
    <xdr:sp macro="" textlink="">
      <xdr:nvSpPr>
        <xdr:cNvPr id="509" name="フローチャート: 判断 508">
          <a:extLst>
            <a:ext uri="{FF2B5EF4-FFF2-40B4-BE49-F238E27FC236}">
              <a16:creationId xmlns:a16="http://schemas.microsoft.com/office/drawing/2014/main" id="{00000000-0008-0000-0700-0000FD010000}"/>
            </a:ext>
          </a:extLst>
        </xdr:cNvPr>
        <xdr:cNvSpPr/>
      </xdr:nvSpPr>
      <xdr:spPr>
        <a:xfrm>
          <a:off x="13652500" y="6254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35</xdr:row>
      <xdr:rowOff>28719</xdr:rowOff>
    </xdr:from>
    <xdr:ext cx="534377" cy="259045"/>
    <xdr:sp macro="" textlink="">
      <xdr:nvSpPr>
        <xdr:cNvPr id="510" name="テキスト ボックス 509">
          <a:extLst>
            <a:ext uri="{FF2B5EF4-FFF2-40B4-BE49-F238E27FC236}">
              <a16:creationId xmlns:a16="http://schemas.microsoft.com/office/drawing/2014/main" id="{00000000-0008-0000-0700-0000FE010000}"/>
            </a:ext>
          </a:extLst>
        </xdr:cNvPr>
        <xdr:cNvSpPr txBox="1"/>
      </xdr:nvSpPr>
      <xdr:spPr>
        <a:xfrm>
          <a:off x="13436111" y="60294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106045</xdr:rowOff>
    </xdr:from>
    <xdr:to>
      <xdr:col>67</xdr:col>
      <xdr:colOff>101600</xdr:colOff>
      <xdr:row>35</xdr:row>
      <xdr:rowOff>36195</xdr:rowOff>
    </xdr:to>
    <xdr:sp macro="" textlink="">
      <xdr:nvSpPr>
        <xdr:cNvPr id="511" name="フローチャート: 判断 510">
          <a:extLst>
            <a:ext uri="{FF2B5EF4-FFF2-40B4-BE49-F238E27FC236}">
              <a16:creationId xmlns:a16="http://schemas.microsoft.com/office/drawing/2014/main" id="{00000000-0008-0000-0700-0000FF010000}"/>
            </a:ext>
          </a:extLst>
        </xdr:cNvPr>
        <xdr:cNvSpPr/>
      </xdr:nvSpPr>
      <xdr:spPr>
        <a:xfrm>
          <a:off x="12763500" y="59353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33</xdr:row>
      <xdr:rowOff>52722</xdr:rowOff>
    </xdr:from>
    <xdr:ext cx="534377" cy="259045"/>
    <xdr:sp macro="" textlink="">
      <xdr:nvSpPr>
        <xdr:cNvPr id="512" name="テキスト ボックス 511">
          <a:extLst>
            <a:ext uri="{FF2B5EF4-FFF2-40B4-BE49-F238E27FC236}">
              <a16:creationId xmlns:a16="http://schemas.microsoft.com/office/drawing/2014/main" id="{00000000-0008-0000-0700-000000020000}"/>
            </a:ext>
          </a:extLst>
        </xdr:cNvPr>
        <xdr:cNvSpPr txBox="1"/>
      </xdr:nvSpPr>
      <xdr:spPr>
        <a:xfrm>
          <a:off x="12547111" y="57105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3" name="テキスト ボックス 512">
          <a:extLst>
            <a:ext uri="{FF2B5EF4-FFF2-40B4-BE49-F238E27FC236}">
              <a16:creationId xmlns:a16="http://schemas.microsoft.com/office/drawing/2014/main" id="{00000000-0008-0000-0700-000001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14" name="テキスト ボックス 513">
          <a:extLst>
            <a:ext uri="{FF2B5EF4-FFF2-40B4-BE49-F238E27FC236}">
              <a16:creationId xmlns:a16="http://schemas.microsoft.com/office/drawing/2014/main" id="{00000000-0008-0000-0700-000002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16" name="テキスト ボックス 515">
          <a:extLst>
            <a:ext uri="{FF2B5EF4-FFF2-40B4-BE49-F238E27FC236}">
              <a16:creationId xmlns:a16="http://schemas.microsoft.com/office/drawing/2014/main" id="{00000000-0008-0000-0700-000004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17" name="テキスト ボックス 516">
          <a:extLst>
            <a:ext uri="{FF2B5EF4-FFF2-40B4-BE49-F238E27FC236}">
              <a16:creationId xmlns:a16="http://schemas.microsoft.com/office/drawing/2014/main" id="{00000000-0008-0000-0700-000005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93472</xdr:rowOff>
    </xdr:from>
    <xdr:to>
      <xdr:col>85</xdr:col>
      <xdr:colOff>177800</xdr:colOff>
      <xdr:row>36</xdr:row>
      <xdr:rowOff>23622</xdr:rowOff>
    </xdr:to>
    <xdr:sp macro="" textlink="">
      <xdr:nvSpPr>
        <xdr:cNvPr id="518" name="楕円 517">
          <a:extLst>
            <a:ext uri="{FF2B5EF4-FFF2-40B4-BE49-F238E27FC236}">
              <a16:creationId xmlns:a16="http://schemas.microsoft.com/office/drawing/2014/main" id="{00000000-0008-0000-0700-000006020000}"/>
            </a:ext>
          </a:extLst>
        </xdr:cNvPr>
        <xdr:cNvSpPr/>
      </xdr:nvSpPr>
      <xdr:spPr>
        <a:xfrm>
          <a:off x="16268700" y="60942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8399</xdr:rowOff>
    </xdr:from>
    <xdr:ext cx="534377" cy="259045"/>
    <xdr:sp macro="" textlink="">
      <xdr:nvSpPr>
        <xdr:cNvPr id="519" name="警察費該当値テキスト">
          <a:extLst>
            <a:ext uri="{FF2B5EF4-FFF2-40B4-BE49-F238E27FC236}">
              <a16:creationId xmlns:a16="http://schemas.microsoft.com/office/drawing/2014/main" id="{00000000-0008-0000-0700-000007020000}"/>
            </a:ext>
          </a:extLst>
        </xdr:cNvPr>
        <xdr:cNvSpPr txBox="1"/>
      </xdr:nvSpPr>
      <xdr:spPr>
        <a:xfrm>
          <a:off x="16370300" y="6009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32893</xdr:rowOff>
    </xdr:from>
    <xdr:to>
      <xdr:col>81</xdr:col>
      <xdr:colOff>101600</xdr:colOff>
      <xdr:row>37</xdr:row>
      <xdr:rowOff>134493</xdr:rowOff>
    </xdr:to>
    <xdr:sp macro="" textlink="">
      <xdr:nvSpPr>
        <xdr:cNvPr id="520" name="楕円 519">
          <a:extLst>
            <a:ext uri="{FF2B5EF4-FFF2-40B4-BE49-F238E27FC236}">
              <a16:creationId xmlns:a16="http://schemas.microsoft.com/office/drawing/2014/main" id="{00000000-0008-0000-0700-000008020000}"/>
            </a:ext>
          </a:extLst>
        </xdr:cNvPr>
        <xdr:cNvSpPr/>
      </xdr:nvSpPr>
      <xdr:spPr>
        <a:xfrm>
          <a:off x="15430500" y="6376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37</xdr:row>
      <xdr:rowOff>125620</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5201411" y="64692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38</xdr:row>
      <xdr:rowOff>90805</xdr:rowOff>
    </xdr:from>
    <xdr:to>
      <xdr:col>76</xdr:col>
      <xdr:colOff>165100</xdr:colOff>
      <xdr:row>39</xdr:row>
      <xdr:rowOff>20955</xdr:rowOff>
    </xdr:to>
    <xdr:sp macro="" textlink="">
      <xdr:nvSpPr>
        <xdr:cNvPr id="522" name="楕円 521">
          <a:extLst>
            <a:ext uri="{FF2B5EF4-FFF2-40B4-BE49-F238E27FC236}">
              <a16:creationId xmlns:a16="http://schemas.microsoft.com/office/drawing/2014/main" id="{00000000-0008-0000-0700-00000A020000}"/>
            </a:ext>
          </a:extLst>
        </xdr:cNvPr>
        <xdr:cNvSpPr/>
      </xdr:nvSpPr>
      <xdr:spPr>
        <a:xfrm>
          <a:off x="14541500" y="6605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39</xdr:row>
      <xdr:rowOff>12082</xdr:rowOff>
    </xdr:from>
    <xdr:ext cx="534377"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4325111" y="66986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27,195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39</xdr:row>
      <xdr:rowOff>37846</xdr:rowOff>
    </xdr:from>
    <xdr:to>
      <xdr:col>72</xdr:col>
      <xdr:colOff>38100</xdr:colOff>
      <xdr:row>39</xdr:row>
      <xdr:rowOff>139446</xdr:rowOff>
    </xdr:to>
    <xdr:sp macro="" textlink="">
      <xdr:nvSpPr>
        <xdr:cNvPr id="524" name="楕円 523">
          <a:extLst>
            <a:ext uri="{FF2B5EF4-FFF2-40B4-BE49-F238E27FC236}">
              <a16:creationId xmlns:a16="http://schemas.microsoft.com/office/drawing/2014/main" id="{00000000-0008-0000-0700-00000C020000}"/>
            </a:ext>
          </a:extLst>
        </xdr:cNvPr>
        <xdr:cNvSpPr/>
      </xdr:nvSpPr>
      <xdr:spPr>
        <a:xfrm>
          <a:off x="13652500" y="67243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39</xdr:row>
      <xdr:rowOff>130573</xdr:rowOff>
    </xdr:from>
    <xdr:ext cx="534377"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3436111" y="68171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26,884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21463</xdr:rowOff>
    </xdr:from>
    <xdr:to>
      <xdr:col>67</xdr:col>
      <xdr:colOff>101600</xdr:colOff>
      <xdr:row>36</xdr:row>
      <xdr:rowOff>123063</xdr:rowOff>
    </xdr:to>
    <xdr:sp macro="" textlink="">
      <xdr:nvSpPr>
        <xdr:cNvPr id="526" name="楕円 525">
          <a:extLst>
            <a:ext uri="{FF2B5EF4-FFF2-40B4-BE49-F238E27FC236}">
              <a16:creationId xmlns:a16="http://schemas.microsoft.com/office/drawing/2014/main" id="{00000000-0008-0000-0700-00000E020000}"/>
            </a:ext>
          </a:extLst>
        </xdr:cNvPr>
        <xdr:cNvSpPr/>
      </xdr:nvSpPr>
      <xdr:spPr>
        <a:xfrm>
          <a:off x="12763500" y="61936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36</xdr:row>
      <xdr:rowOff>114190</xdr:rowOff>
    </xdr:from>
    <xdr:ext cx="534377"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2547111" y="62863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28,277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28" name="正方形/長方形 527">
          <a:extLst>
            <a:ext uri="{FF2B5EF4-FFF2-40B4-BE49-F238E27FC236}">
              <a16:creationId xmlns:a16="http://schemas.microsoft.com/office/drawing/2014/main" id="{00000000-0008-0000-0700-000010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29" name="正方形/長方形 528">
          <a:extLst>
            <a:ext uri="{FF2B5EF4-FFF2-40B4-BE49-F238E27FC236}">
              <a16:creationId xmlns:a16="http://schemas.microsoft.com/office/drawing/2014/main" id="{00000000-0008-0000-0700-000011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0" name="正方形/長方形 529">
          <a:extLst>
            <a:ext uri="{FF2B5EF4-FFF2-40B4-BE49-F238E27FC236}">
              <a16:creationId xmlns:a16="http://schemas.microsoft.com/office/drawing/2014/main" id="{00000000-0008-0000-0700-000012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1" name="正方形/長方形 530">
          <a:extLst>
            <a:ext uri="{FF2B5EF4-FFF2-40B4-BE49-F238E27FC236}">
              <a16:creationId xmlns:a16="http://schemas.microsoft.com/office/drawing/2014/main" id="{00000000-0008-0000-0700-000013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2" name="正方形/長方形 531">
          <a:extLst>
            <a:ext uri="{FF2B5EF4-FFF2-40B4-BE49-F238E27FC236}">
              <a16:creationId xmlns:a16="http://schemas.microsoft.com/office/drawing/2014/main" id="{00000000-0008-0000-0700-000014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3" name="正方形/長方形 532">
          <a:extLst>
            <a:ext uri="{FF2B5EF4-FFF2-40B4-BE49-F238E27FC236}">
              <a16:creationId xmlns:a16="http://schemas.microsoft.com/office/drawing/2014/main" id="{00000000-0008-0000-0700-000015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35" name="直線コネクタ 534">
          <a:extLst>
            <a:ext uri="{FF2B5EF4-FFF2-40B4-BE49-F238E27FC236}">
              <a16:creationId xmlns:a16="http://schemas.microsoft.com/office/drawing/2014/main" id="{00000000-0008-0000-0700-000017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60</xdr:row>
      <xdr:rowOff>111777</xdr:rowOff>
    </xdr:from>
    <xdr:ext cx="595419"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1850581" y="10398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25400</xdr:rowOff>
    </xdr:from>
    <xdr:to>
      <xdr:col>89</xdr:col>
      <xdr:colOff>177800</xdr:colOff>
      <xdr:row>58</xdr:row>
      <xdr:rowOff>25400</xdr:rowOff>
    </xdr:to>
    <xdr:cxnSp macro="">
      <xdr:nvCxnSpPr>
        <xdr:cNvPr id="537" name="直線コネクタ 536">
          <a:extLst>
            <a:ext uri="{FF2B5EF4-FFF2-40B4-BE49-F238E27FC236}">
              <a16:creationId xmlns:a16="http://schemas.microsoft.com/office/drawing/2014/main" id="{00000000-0008-0000-0700-000019020000}"/>
            </a:ext>
          </a:extLst>
        </xdr:cNvPr>
        <xdr:cNvCxnSpPr/>
      </xdr:nvCxnSpPr>
      <xdr:spPr>
        <a:xfrm>
          <a:off x="12446000" y="9969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57</xdr:row>
      <xdr:rowOff>54627</xdr:rowOff>
    </xdr:from>
    <xdr:ext cx="595419"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1850581" y="9827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39" name="直線コネクタ 538">
          <a:extLst>
            <a:ext uri="{FF2B5EF4-FFF2-40B4-BE49-F238E27FC236}">
              <a16:creationId xmlns:a16="http://schemas.microsoft.com/office/drawing/2014/main" id="{00000000-0008-0000-0700-00001B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168927</xdr:rowOff>
    </xdr:from>
    <xdr:ext cx="595419" cy="259045"/>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1850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51</xdr:row>
      <xdr:rowOff>82550</xdr:rowOff>
    </xdr:from>
    <xdr:to>
      <xdr:col>89</xdr:col>
      <xdr:colOff>177800</xdr:colOff>
      <xdr:row>51</xdr:row>
      <xdr:rowOff>82550</xdr:rowOff>
    </xdr:to>
    <xdr:cxnSp macro="">
      <xdr:nvCxnSpPr>
        <xdr:cNvPr id="541" name="直線コネクタ 540">
          <a:extLst>
            <a:ext uri="{FF2B5EF4-FFF2-40B4-BE49-F238E27FC236}">
              <a16:creationId xmlns:a16="http://schemas.microsoft.com/office/drawing/2014/main" id="{00000000-0008-0000-0700-00001D020000}"/>
            </a:ext>
          </a:extLst>
        </xdr:cNvPr>
        <xdr:cNvCxnSpPr/>
      </xdr:nvCxnSpPr>
      <xdr:spPr>
        <a:xfrm>
          <a:off x="12446000" y="8826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50</xdr:row>
      <xdr:rowOff>111777</xdr:rowOff>
    </xdr:from>
    <xdr:ext cx="595419"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1850581" y="86842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3" name="直線コネクタ 542">
          <a:extLst>
            <a:ext uri="{FF2B5EF4-FFF2-40B4-BE49-F238E27FC236}">
              <a16:creationId xmlns:a16="http://schemas.microsoft.com/office/drawing/2014/main" id="{00000000-0008-0000-0700-00001F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5" name="教育費グラフ枠">
          <a:extLst>
            <a:ext uri="{FF2B5EF4-FFF2-40B4-BE49-F238E27FC236}">
              <a16:creationId xmlns:a16="http://schemas.microsoft.com/office/drawing/2014/main" id="{00000000-0008-0000-0700-000021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52</xdr:row>
      <xdr:rowOff>44717</xdr:rowOff>
    </xdr:from>
    <xdr:to>
      <xdr:col>85</xdr:col>
      <xdr:colOff>126364</xdr:colOff>
      <xdr:row>57</xdr:row>
      <xdr:rowOff>157702</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flipV="1">
          <a:off x="16317595" y="8960117"/>
          <a:ext cx="1269" cy="9702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57</xdr:row>
      <xdr:rowOff>161529</xdr:rowOff>
    </xdr:from>
    <xdr:ext cx="599010" cy="259045"/>
    <xdr:sp macro="" textlink="">
      <xdr:nvSpPr>
        <xdr:cNvPr id="547" name="教育費最小値テキスト">
          <a:extLst>
            <a:ext uri="{FF2B5EF4-FFF2-40B4-BE49-F238E27FC236}">
              <a16:creationId xmlns:a16="http://schemas.microsoft.com/office/drawing/2014/main" id="{00000000-0008-0000-0700-000023020000}"/>
            </a:ext>
          </a:extLst>
        </xdr:cNvPr>
        <xdr:cNvSpPr txBox="1"/>
      </xdr:nvSpPr>
      <xdr:spPr>
        <a:xfrm>
          <a:off x="16370300" y="99341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120,685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57</xdr:row>
      <xdr:rowOff>157702</xdr:rowOff>
    </xdr:from>
    <xdr:to>
      <xdr:col>86</xdr:col>
      <xdr:colOff>25400</xdr:colOff>
      <xdr:row>57</xdr:row>
      <xdr:rowOff>157702</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6230600" y="99303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50</xdr:row>
      <xdr:rowOff>162844</xdr:rowOff>
    </xdr:from>
    <xdr:ext cx="599010" cy="259045"/>
    <xdr:sp macro="" textlink="">
      <xdr:nvSpPr>
        <xdr:cNvPr id="549" name="教育費最大値テキスト">
          <a:extLst>
            <a:ext uri="{FF2B5EF4-FFF2-40B4-BE49-F238E27FC236}">
              <a16:creationId xmlns:a16="http://schemas.microsoft.com/office/drawing/2014/main" id="{00000000-0008-0000-0700-000025020000}"/>
            </a:ext>
          </a:extLst>
        </xdr:cNvPr>
        <xdr:cNvSpPr txBox="1"/>
      </xdr:nvSpPr>
      <xdr:spPr>
        <a:xfrm>
          <a:off x="16370300" y="87353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137,662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52</xdr:row>
      <xdr:rowOff>44717</xdr:rowOff>
    </xdr:from>
    <xdr:to>
      <xdr:col>86</xdr:col>
      <xdr:colOff>25400</xdr:colOff>
      <xdr:row>52</xdr:row>
      <xdr:rowOff>44717</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6230600" y="89601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57</xdr:row>
      <xdr:rowOff>157702</xdr:rowOff>
    </xdr:from>
    <xdr:to>
      <xdr:col>85</xdr:col>
      <xdr:colOff>127000</xdr:colOff>
      <xdr:row>58</xdr:row>
      <xdr:rowOff>151244</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flipV="1">
          <a:off x="15481300" y="9930352"/>
          <a:ext cx="838200" cy="1649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52</xdr:row>
      <xdr:rowOff>167956</xdr:rowOff>
    </xdr:from>
    <xdr:ext cx="599010" cy="259045"/>
    <xdr:sp macro="" textlink="">
      <xdr:nvSpPr>
        <xdr:cNvPr id="552" name="教育費平均値テキスト">
          <a:extLst>
            <a:ext uri="{FF2B5EF4-FFF2-40B4-BE49-F238E27FC236}">
              <a16:creationId xmlns:a16="http://schemas.microsoft.com/office/drawing/2014/main" id="{00000000-0008-0000-0700-000028020000}"/>
            </a:ext>
          </a:extLst>
        </xdr:cNvPr>
        <xdr:cNvSpPr txBox="1"/>
      </xdr:nvSpPr>
      <xdr:spPr>
        <a:xfrm>
          <a:off x="16370300" y="908335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53</xdr:row>
      <xdr:rowOff>145079</xdr:rowOff>
    </xdr:from>
    <xdr:to>
      <xdr:col>85</xdr:col>
      <xdr:colOff>177800</xdr:colOff>
      <xdr:row>54</xdr:row>
      <xdr:rowOff>75229</xdr:rowOff>
    </xdr:to>
    <xdr:sp macro="" textlink="">
      <xdr:nvSpPr>
        <xdr:cNvPr id="553" name="フローチャート: 判断 552">
          <a:extLst>
            <a:ext uri="{FF2B5EF4-FFF2-40B4-BE49-F238E27FC236}">
              <a16:creationId xmlns:a16="http://schemas.microsoft.com/office/drawing/2014/main" id="{00000000-0008-0000-0700-000029020000}"/>
            </a:ext>
          </a:extLst>
        </xdr:cNvPr>
        <xdr:cNvSpPr/>
      </xdr:nvSpPr>
      <xdr:spPr>
        <a:xfrm>
          <a:off x="16268700" y="9231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102724</xdr:rowOff>
    </xdr:from>
    <xdr:to>
      <xdr:col>81</xdr:col>
      <xdr:colOff>50800</xdr:colOff>
      <xdr:row>58</xdr:row>
      <xdr:rowOff>151244</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4592300" y="10046824"/>
          <a:ext cx="889000" cy="48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30607</xdr:rowOff>
    </xdr:from>
    <xdr:to>
      <xdr:col>81</xdr:col>
      <xdr:colOff>101600</xdr:colOff>
      <xdr:row>54</xdr:row>
      <xdr:rowOff>132207</xdr:rowOff>
    </xdr:to>
    <xdr:sp macro="" textlink="">
      <xdr:nvSpPr>
        <xdr:cNvPr id="555" name="フローチャート: 判断 554">
          <a:extLst>
            <a:ext uri="{FF2B5EF4-FFF2-40B4-BE49-F238E27FC236}">
              <a16:creationId xmlns:a16="http://schemas.microsoft.com/office/drawing/2014/main" id="{00000000-0008-0000-0700-00002B020000}"/>
            </a:ext>
          </a:extLst>
        </xdr:cNvPr>
        <xdr:cNvSpPr/>
      </xdr:nvSpPr>
      <xdr:spPr>
        <a:xfrm>
          <a:off x="15430500" y="9288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52</xdr:row>
      <xdr:rowOff>148734</xdr:rowOff>
    </xdr:from>
    <xdr:ext cx="599010" cy="259045"/>
    <xdr:sp macro="" textlink="">
      <xdr:nvSpPr>
        <xdr:cNvPr id="556" name="テキスト ボックス 555">
          <a:extLst>
            <a:ext uri="{FF2B5EF4-FFF2-40B4-BE49-F238E27FC236}">
              <a16:creationId xmlns:a16="http://schemas.microsoft.com/office/drawing/2014/main" id="{00000000-0008-0000-0700-00002C020000}"/>
            </a:ext>
          </a:extLst>
        </xdr:cNvPr>
        <xdr:cNvSpPr txBox="1"/>
      </xdr:nvSpPr>
      <xdr:spPr>
        <a:xfrm>
          <a:off x="15169095" y="90641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57</xdr:row>
      <xdr:rowOff>33515</xdr:rowOff>
    </xdr:from>
    <xdr:to>
      <xdr:col>76</xdr:col>
      <xdr:colOff>114300</xdr:colOff>
      <xdr:row>58</xdr:row>
      <xdr:rowOff>102724</xdr:rowOff>
    </xdr:to>
    <xdr:cxnSp macro="">
      <xdr:nvCxnSpPr>
        <xdr:cNvPr id="557" name="直線コネクタ 556">
          <a:extLst>
            <a:ext uri="{FF2B5EF4-FFF2-40B4-BE49-F238E27FC236}">
              <a16:creationId xmlns:a16="http://schemas.microsoft.com/office/drawing/2014/main" id="{00000000-0008-0000-0700-00002D020000}"/>
            </a:ext>
          </a:extLst>
        </xdr:cNvPr>
        <xdr:cNvCxnSpPr/>
      </xdr:nvCxnSpPr>
      <xdr:spPr>
        <a:xfrm>
          <a:off x="13703300" y="9806165"/>
          <a:ext cx="889000" cy="240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11005</xdr:rowOff>
    </xdr:from>
    <xdr:to>
      <xdr:col>76</xdr:col>
      <xdr:colOff>165100</xdr:colOff>
      <xdr:row>54</xdr:row>
      <xdr:rowOff>112605</xdr:rowOff>
    </xdr:to>
    <xdr:sp macro="" textlink="">
      <xdr:nvSpPr>
        <xdr:cNvPr id="558" name="フローチャート: 判断 557">
          <a:extLst>
            <a:ext uri="{FF2B5EF4-FFF2-40B4-BE49-F238E27FC236}">
              <a16:creationId xmlns:a16="http://schemas.microsoft.com/office/drawing/2014/main" id="{00000000-0008-0000-0700-00002E020000}"/>
            </a:ext>
          </a:extLst>
        </xdr:cNvPr>
        <xdr:cNvSpPr/>
      </xdr:nvSpPr>
      <xdr:spPr>
        <a:xfrm>
          <a:off x="14541500" y="92693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52</xdr:row>
      <xdr:rowOff>129132</xdr:rowOff>
    </xdr:from>
    <xdr:ext cx="599010" cy="259045"/>
    <xdr:sp macro="" textlink="">
      <xdr:nvSpPr>
        <xdr:cNvPr id="559" name="テキスト ボックス 558">
          <a:extLst>
            <a:ext uri="{FF2B5EF4-FFF2-40B4-BE49-F238E27FC236}">
              <a16:creationId xmlns:a16="http://schemas.microsoft.com/office/drawing/2014/main" id="{00000000-0008-0000-0700-00002F020000}"/>
            </a:ext>
          </a:extLst>
        </xdr:cNvPr>
        <xdr:cNvSpPr txBox="1"/>
      </xdr:nvSpPr>
      <xdr:spPr>
        <a:xfrm>
          <a:off x="14292795" y="904453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131,363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56</xdr:row>
      <xdr:rowOff>163246</xdr:rowOff>
    </xdr:from>
    <xdr:to>
      <xdr:col>71</xdr:col>
      <xdr:colOff>177800</xdr:colOff>
      <xdr:row>57</xdr:row>
      <xdr:rowOff>33515</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2814300" y="9764446"/>
          <a:ext cx="889000" cy="417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51</xdr:row>
      <xdr:rowOff>131248</xdr:rowOff>
    </xdr:from>
    <xdr:to>
      <xdr:col>72</xdr:col>
      <xdr:colOff>38100</xdr:colOff>
      <xdr:row>52</xdr:row>
      <xdr:rowOff>61398</xdr:rowOff>
    </xdr:to>
    <xdr:sp macro="" textlink="">
      <xdr:nvSpPr>
        <xdr:cNvPr id="561" name="フローチャート: 判断 560">
          <a:extLst>
            <a:ext uri="{FF2B5EF4-FFF2-40B4-BE49-F238E27FC236}">
              <a16:creationId xmlns:a16="http://schemas.microsoft.com/office/drawing/2014/main" id="{00000000-0008-0000-0700-000031020000}"/>
            </a:ext>
          </a:extLst>
        </xdr:cNvPr>
        <xdr:cNvSpPr/>
      </xdr:nvSpPr>
      <xdr:spPr>
        <a:xfrm>
          <a:off x="13652500" y="88751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50</xdr:row>
      <xdr:rowOff>77925</xdr:rowOff>
    </xdr:from>
    <xdr:ext cx="599010" cy="259045"/>
    <xdr:sp macro="" textlink="">
      <xdr:nvSpPr>
        <xdr:cNvPr id="562" name="テキスト ボックス 561">
          <a:extLst>
            <a:ext uri="{FF2B5EF4-FFF2-40B4-BE49-F238E27FC236}">
              <a16:creationId xmlns:a16="http://schemas.microsoft.com/office/drawing/2014/main" id="{00000000-0008-0000-0700-000032020000}"/>
            </a:ext>
          </a:extLst>
        </xdr:cNvPr>
        <xdr:cNvSpPr txBox="1"/>
      </xdr:nvSpPr>
      <xdr:spPr>
        <a:xfrm>
          <a:off x="13403795" y="86504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138,259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52</xdr:row>
      <xdr:rowOff>114446</xdr:rowOff>
    </xdr:from>
    <xdr:to>
      <xdr:col>67</xdr:col>
      <xdr:colOff>101600</xdr:colOff>
      <xdr:row>53</xdr:row>
      <xdr:rowOff>44596</xdr:rowOff>
    </xdr:to>
    <xdr:sp macro="" textlink="">
      <xdr:nvSpPr>
        <xdr:cNvPr id="563" name="フローチャート: 判断 562">
          <a:extLst>
            <a:ext uri="{FF2B5EF4-FFF2-40B4-BE49-F238E27FC236}">
              <a16:creationId xmlns:a16="http://schemas.microsoft.com/office/drawing/2014/main" id="{00000000-0008-0000-0700-000033020000}"/>
            </a:ext>
          </a:extLst>
        </xdr:cNvPr>
        <xdr:cNvSpPr/>
      </xdr:nvSpPr>
      <xdr:spPr>
        <a:xfrm>
          <a:off x="12763500" y="9029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51</xdr:row>
      <xdr:rowOff>61123</xdr:rowOff>
    </xdr:from>
    <xdr:ext cx="599010" cy="259045"/>
    <xdr:sp macro="" textlink="">
      <xdr:nvSpPr>
        <xdr:cNvPr id="564" name="テキスト ボックス 563">
          <a:extLst>
            <a:ext uri="{FF2B5EF4-FFF2-40B4-BE49-F238E27FC236}">
              <a16:creationId xmlns:a16="http://schemas.microsoft.com/office/drawing/2014/main" id="{00000000-0008-0000-0700-000034020000}"/>
            </a:ext>
          </a:extLst>
        </xdr:cNvPr>
        <xdr:cNvSpPr txBox="1"/>
      </xdr:nvSpPr>
      <xdr:spPr>
        <a:xfrm>
          <a:off x="12514795" y="88050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5" name="テキスト ボックス 564">
          <a:extLst>
            <a:ext uri="{FF2B5EF4-FFF2-40B4-BE49-F238E27FC236}">
              <a16:creationId xmlns:a16="http://schemas.microsoft.com/office/drawing/2014/main" id="{00000000-0008-0000-0700-000035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66" name="テキスト ボックス 565">
          <a:extLst>
            <a:ext uri="{FF2B5EF4-FFF2-40B4-BE49-F238E27FC236}">
              <a16:creationId xmlns:a16="http://schemas.microsoft.com/office/drawing/2014/main" id="{00000000-0008-0000-0700-000036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67" name="テキスト ボックス 566">
          <a:extLst>
            <a:ext uri="{FF2B5EF4-FFF2-40B4-BE49-F238E27FC236}">
              <a16:creationId xmlns:a16="http://schemas.microsoft.com/office/drawing/2014/main" id="{00000000-0008-0000-0700-000037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68" name="テキスト ボックス 567">
          <a:extLst>
            <a:ext uri="{FF2B5EF4-FFF2-40B4-BE49-F238E27FC236}">
              <a16:creationId xmlns:a16="http://schemas.microsoft.com/office/drawing/2014/main" id="{00000000-0008-0000-0700-000038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700-000039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57</xdr:row>
      <xdr:rowOff>106902</xdr:rowOff>
    </xdr:from>
    <xdr:to>
      <xdr:col>85</xdr:col>
      <xdr:colOff>177800</xdr:colOff>
      <xdr:row>58</xdr:row>
      <xdr:rowOff>37052</xdr:rowOff>
    </xdr:to>
    <xdr:sp macro="" textlink="">
      <xdr:nvSpPr>
        <xdr:cNvPr id="570" name="楕円 569">
          <a:extLst>
            <a:ext uri="{FF2B5EF4-FFF2-40B4-BE49-F238E27FC236}">
              <a16:creationId xmlns:a16="http://schemas.microsoft.com/office/drawing/2014/main" id="{00000000-0008-0000-0700-00003A020000}"/>
            </a:ext>
          </a:extLst>
        </xdr:cNvPr>
        <xdr:cNvSpPr/>
      </xdr:nvSpPr>
      <xdr:spPr>
        <a:xfrm>
          <a:off x="16268700" y="9879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21829</xdr:rowOff>
    </xdr:from>
    <xdr:ext cx="599010" cy="259045"/>
    <xdr:sp macro="" textlink="">
      <xdr:nvSpPr>
        <xdr:cNvPr id="571" name="教育費該当値テキスト">
          <a:extLst>
            <a:ext uri="{FF2B5EF4-FFF2-40B4-BE49-F238E27FC236}">
              <a16:creationId xmlns:a16="http://schemas.microsoft.com/office/drawing/2014/main" id="{00000000-0008-0000-0700-00003B020000}"/>
            </a:ext>
          </a:extLst>
        </xdr:cNvPr>
        <xdr:cNvSpPr txBox="1"/>
      </xdr:nvSpPr>
      <xdr:spPr>
        <a:xfrm>
          <a:off x="16370300" y="97944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120,685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58</xdr:row>
      <xdr:rowOff>100444</xdr:rowOff>
    </xdr:from>
    <xdr:to>
      <xdr:col>81</xdr:col>
      <xdr:colOff>101600</xdr:colOff>
      <xdr:row>59</xdr:row>
      <xdr:rowOff>30594</xdr:rowOff>
    </xdr:to>
    <xdr:sp macro="" textlink="">
      <xdr:nvSpPr>
        <xdr:cNvPr id="572" name="楕円 571">
          <a:extLst>
            <a:ext uri="{FF2B5EF4-FFF2-40B4-BE49-F238E27FC236}">
              <a16:creationId xmlns:a16="http://schemas.microsoft.com/office/drawing/2014/main" id="{00000000-0008-0000-0700-00003C020000}"/>
            </a:ext>
          </a:extLst>
        </xdr:cNvPr>
        <xdr:cNvSpPr/>
      </xdr:nvSpPr>
      <xdr:spPr>
        <a:xfrm>
          <a:off x="15430500" y="100445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59</xdr:row>
      <xdr:rowOff>21721</xdr:rowOff>
    </xdr:from>
    <xdr:ext cx="599010" cy="259045"/>
    <xdr:sp macro="" textlink="">
      <xdr:nvSpPr>
        <xdr:cNvPr id="573" name="テキスト ボックス 572">
          <a:extLst>
            <a:ext uri="{FF2B5EF4-FFF2-40B4-BE49-F238E27FC236}">
              <a16:creationId xmlns:a16="http://schemas.microsoft.com/office/drawing/2014/main" id="{00000000-0008-0000-0700-00003D020000}"/>
            </a:ext>
          </a:extLst>
        </xdr:cNvPr>
        <xdr:cNvSpPr txBox="1"/>
      </xdr:nvSpPr>
      <xdr:spPr>
        <a:xfrm>
          <a:off x="15169095" y="101372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117,798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58</xdr:row>
      <xdr:rowOff>51924</xdr:rowOff>
    </xdr:from>
    <xdr:to>
      <xdr:col>76</xdr:col>
      <xdr:colOff>165100</xdr:colOff>
      <xdr:row>58</xdr:row>
      <xdr:rowOff>153524</xdr:rowOff>
    </xdr:to>
    <xdr:sp macro="" textlink="">
      <xdr:nvSpPr>
        <xdr:cNvPr id="574" name="楕円 573">
          <a:extLst>
            <a:ext uri="{FF2B5EF4-FFF2-40B4-BE49-F238E27FC236}">
              <a16:creationId xmlns:a16="http://schemas.microsoft.com/office/drawing/2014/main" id="{00000000-0008-0000-0700-00003E020000}"/>
            </a:ext>
          </a:extLst>
        </xdr:cNvPr>
        <xdr:cNvSpPr/>
      </xdr:nvSpPr>
      <xdr:spPr>
        <a:xfrm>
          <a:off x="14541500" y="99960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58</xdr:row>
      <xdr:rowOff>144651</xdr:rowOff>
    </xdr:from>
    <xdr:ext cx="59901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4292795" y="100887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56</xdr:row>
      <xdr:rowOff>154165</xdr:rowOff>
    </xdr:from>
    <xdr:to>
      <xdr:col>72</xdr:col>
      <xdr:colOff>38100</xdr:colOff>
      <xdr:row>57</xdr:row>
      <xdr:rowOff>84315</xdr:rowOff>
    </xdr:to>
    <xdr:sp macro="" textlink="">
      <xdr:nvSpPr>
        <xdr:cNvPr id="576" name="楕円 575">
          <a:extLst>
            <a:ext uri="{FF2B5EF4-FFF2-40B4-BE49-F238E27FC236}">
              <a16:creationId xmlns:a16="http://schemas.microsoft.com/office/drawing/2014/main" id="{00000000-0008-0000-0700-000040020000}"/>
            </a:ext>
          </a:extLst>
        </xdr:cNvPr>
        <xdr:cNvSpPr/>
      </xdr:nvSpPr>
      <xdr:spPr>
        <a:xfrm>
          <a:off x="13652500" y="97553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57</xdr:row>
      <xdr:rowOff>75442</xdr:rowOff>
    </xdr:from>
    <xdr:ext cx="59901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3403795" y="98480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122,858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56</xdr:row>
      <xdr:rowOff>112446</xdr:rowOff>
    </xdr:from>
    <xdr:to>
      <xdr:col>67</xdr:col>
      <xdr:colOff>101600</xdr:colOff>
      <xdr:row>57</xdr:row>
      <xdr:rowOff>42596</xdr:rowOff>
    </xdr:to>
    <xdr:sp macro="" textlink="">
      <xdr:nvSpPr>
        <xdr:cNvPr id="578" name="楕円 577">
          <a:extLst>
            <a:ext uri="{FF2B5EF4-FFF2-40B4-BE49-F238E27FC236}">
              <a16:creationId xmlns:a16="http://schemas.microsoft.com/office/drawing/2014/main" id="{00000000-0008-0000-0700-000042020000}"/>
            </a:ext>
          </a:extLst>
        </xdr:cNvPr>
        <xdr:cNvSpPr/>
      </xdr:nvSpPr>
      <xdr:spPr>
        <a:xfrm>
          <a:off x="12763500" y="97136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57</xdr:row>
      <xdr:rowOff>33723</xdr:rowOff>
    </xdr:from>
    <xdr:ext cx="59901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2514795" y="980637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0" name="正方形/長方形 579">
          <a:extLst>
            <a:ext uri="{FF2B5EF4-FFF2-40B4-BE49-F238E27FC236}">
              <a16:creationId xmlns:a16="http://schemas.microsoft.com/office/drawing/2014/main" id="{00000000-0008-0000-0700-000044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1" name="正方形/長方形 580">
          <a:extLst>
            <a:ext uri="{FF2B5EF4-FFF2-40B4-BE49-F238E27FC236}">
              <a16:creationId xmlns:a16="http://schemas.microsoft.com/office/drawing/2014/main" id="{00000000-0008-0000-0700-000045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2" name="正方形/長方形 581">
          <a:extLst>
            <a:ext uri="{FF2B5EF4-FFF2-40B4-BE49-F238E27FC236}">
              <a16:creationId xmlns:a16="http://schemas.microsoft.com/office/drawing/2014/main" id="{00000000-0008-0000-0700-000046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3" name="正方形/長方形 582">
          <a:extLst>
            <a:ext uri="{FF2B5EF4-FFF2-40B4-BE49-F238E27FC236}">
              <a16:creationId xmlns:a16="http://schemas.microsoft.com/office/drawing/2014/main" id="{00000000-0008-0000-0700-000047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4" name="正方形/長方形 583">
          <a:extLst>
            <a:ext uri="{FF2B5EF4-FFF2-40B4-BE49-F238E27FC236}">
              <a16:creationId xmlns:a16="http://schemas.microsoft.com/office/drawing/2014/main" id="{00000000-0008-0000-0700-000048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5" name="正方形/長方形 584">
          <a:extLst>
            <a:ext uri="{FF2B5EF4-FFF2-40B4-BE49-F238E27FC236}">
              <a16:creationId xmlns:a16="http://schemas.microsoft.com/office/drawing/2014/main" id="{00000000-0008-0000-0700-000049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87" name="直線コネクタ 586">
          <a:extLst>
            <a:ext uri="{FF2B5EF4-FFF2-40B4-BE49-F238E27FC236}">
              <a16:creationId xmlns:a16="http://schemas.microsoft.com/office/drawing/2014/main" id="{00000000-0008-0000-0700-00004B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79</xdr:row>
      <xdr:rowOff>44450</xdr:rowOff>
    </xdr:from>
    <xdr:to>
      <xdr:col>89</xdr:col>
      <xdr:colOff>177800</xdr:colOff>
      <xdr:row>79</xdr:row>
      <xdr:rowOff>44450</xdr:rowOff>
    </xdr:to>
    <xdr:cxnSp macro="">
      <xdr:nvCxnSpPr>
        <xdr:cNvPr id="588" name="直線コネクタ 587">
          <a:extLst>
            <a:ext uri="{FF2B5EF4-FFF2-40B4-BE49-F238E27FC236}">
              <a16:creationId xmlns:a16="http://schemas.microsoft.com/office/drawing/2014/main" id="{00000000-0008-0000-0700-00004C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78</xdr:row>
      <xdr:rowOff>73677</xdr:rowOff>
    </xdr:from>
    <xdr:ext cx="248786"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2197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0" name="直線コネクタ 589">
          <a:extLst>
            <a:ext uri="{FF2B5EF4-FFF2-40B4-BE49-F238E27FC236}">
              <a16:creationId xmlns:a16="http://schemas.microsoft.com/office/drawing/2014/main" id="{00000000-0008-0000-0700-00004E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76</xdr:row>
      <xdr:rowOff>35577</xdr:rowOff>
    </xdr:from>
    <xdr:ext cx="467179" cy="259045"/>
    <xdr:sp macro="" textlink="">
      <xdr:nvSpPr>
        <xdr:cNvPr id="591" name="テキスト ボックス 590">
          <a:extLst>
            <a:ext uri="{FF2B5EF4-FFF2-40B4-BE49-F238E27FC236}">
              <a16:creationId xmlns:a16="http://schemas.microsoft.com/office/drawing/2014/main" id="{00000000-0008-0000-0700-00004F020000}"/>
            </a:ext>
          </a:extLst>
        </xdr:cNvPr>
        <xdr:cNvSpPr txBox="1"/>
      </xdr:nvSpPr>
      <xdr:spPr>
        <a:xfrm>
          <a:off x="11978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592" name="直線コネクタ 591">
          <a:extLst>
            <a:ext uri="{FF2B5EF4-FFF2-40B4-BE49-F238E27FC236}">
              <a16:creationId xmlns:a16="http://schemas.microsoft.com/office/drawing/2014/main" id="{00000000-0008-0000-0700-000050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593" name="テキスト ボックス 592">
          <a:extLst>
            <a:ext uri="{FF2B5EF4-FFF2-40B4-BE49-F238E27FC236}">
              <a16:creationId xmlns:a16="http://schemas.microsoft.com/office/drawing/2014/main" id="{00000000-0008-0000-0700-000051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594" name="直線コネクタ 593">
          <a:extLst>
            <a:ext uri="{FF2B5EF4-FFF2-40B4-BE49-F238E27FC236}">
              <a16:creationId xmlns:a16="http://schemas.microsoft.com/office/drawing/2014/main" id="{00000000-0008-0000-0700-000052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71</xdr:row>
      <xdr:rowOff>130827</xdr:rowOff>
    </xdr:from>
    <xdr:ext cx="531299" cy="259045"/>
    <xdr:sp macro="" textlink="">
      <xdr:nvSpPr>
        <xdr:cNvPr id="595" name="テキスト ボックス 594">
          <a:extLst>
            <a:ext uri="{FF2B5EF4-FFF2-40B4-BE49-F238E27FC236}">
              <a16:creationId xmlns:a16="http://schemas.microsoft.com/office/drawing/2014/main" id="{00000000-0008-0000-0700-000053020000}"/>
            </a:ext>
          </a:extLst>
        </xdr:cNvPr>
        <xdr:cNvSpPr txBox="1"/>
      </xdr:nvSpPr>
      <xdr:spPr>
        <a:xfrm>
          <a:off x="11914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596" name="直線コネクタ 595">
          <a:extLst>
            <a:ext uri="{FF2B5EF4-FFF2-40B4-BE49-F238E27FC236}">
              <a16:creationId xmlns:a16="http://schemas.microsoft.com/office/drawing/2014/main" id="{00000000-0008-0000-0700-000054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92727</xdr:rowOff>
    </xdr:from>
    <xdr:ext cx="531299" cy="259045"/>
    <xdr:sp macro="" textlink="">
      <xdr:nvSpPr>
        <xdr:cNvPr id="597" name="テキスト ボックス 596">
          <a:extLst>
            <a:ext uri="{FF2B5EF4-FFF2-40B4-BE49-F238E27FC236}">
              <a16:creationId xmlns:a16="http://schemas.microsoft.com/office/drawing/2014/main" id="{00000000-0008-0000-0700-000055020000}"/>
            </a:ext>
          </a:extLst>
        </xdr:cNvPr>
        <xdr:cNvSpPr txBox="1"/>
      </xdr:nvSpPr>
      <xdr:spPr>
        <a:xfrm>
          <a:off x="11914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598" name="直線コネクタ 597">
          <a:extLst>
            <a:ext uri="{FF2B5EF4-FFF2-40B4-BE49-F238E27FC236}">
              <a16:creationId xmlns:a16="http://schemas.microsoft.com/office/drawing/2014/main" id="{00000000-0008-0000-0700-000056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0" name="災害復旧費グラフ枠">
          <a:extLst>
            <a:ext uri="{FF2B5EF4-FFF2-40B4-BE49-F238E27FC236}">
              <a16:creationId xmlns:a16="http://schemas.microsoft.com/office/drawing/2014/main" id="{00000000-0008-0000-0700-000058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71</xdr:row>
      <xdr:rowOff>102438</xdr:rowOff>
    </xdr:from>
    <xdr:to>
      <xdr:col>85</xdr:col>
      <xdr:colOff>126364</xdr:colOff>
      <xdr:row>77</xdr:row>
      <xdr:rowOff>131090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flipV="1">
          <a:off x="16317595" y="12275388"/>
          <a:ext cx="1269" cy="10573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134917</xdr:rowOff>
    </xdr:from>
    <xdr:ext cx="469744" cy="259045"/>
    <xdr:sp macro="" textlink="">
      <xdr:nvSpPr>
        <xdr:cNvPr id="602" name="災害復旧費最小値テキスト">
          <a:extLst>
            <a:ext uri="{FF2B5EF4-FFF2-40B4-BE49-F238E27FC236}">
              <a16:creationId xmlns:a16="http://schemas.microsoft.com/office/drawing/2014/main" id="{00000000-0008-0000-0700-00005A020000}"/>
            </a:ext>
          </a:extLst>
        </xdr:cNvPr>
        <xdr:cNvSpPr txBox="1"/>
      </xdr:nvSpPr>
      <xdr:spPr>
        <a:xfrm>
          <a:off x="16370300" y="133365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3,363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131090</xdr:rowOff>
    </xdr:from>
    <xdr:to>
      <xdr:col>86</xdr:col>
      <xdr:colOff>25400</xdr:colOff>
      <xdr:row>77</xdr:row>
      <xdr:rowOff>131090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6230600" y="133327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70</xdr:row>
      <xdr:rowOff>49115</xdr:rowOff>
    </xdr:from>
    <xdr:ext cx="534377" cy="259045"/>
    <xdr:sp macro="" textlink="">
      <xdr:nvSpPr>
        <xdr:cNvPr id="604" name="災害復旧費最大値テキスト">
          <a:extLst>
            <a:ext uri="{FF2B5EF4-FFF2-40B4-BE49-F238E27FC236}">
              <a16:creationId xmlns:a16="http://schemas.microsoft.com/office/drawing/2014/main" id="{00000000-0008-0000-0700-00005C020000}"/>
            </a:ext>
          </a:extLst>
        </xdr:cNvPr>
        <xdr:cNvSpPr txBox="1"/>
      </xdr:nvSpPr>
      <xdr:spPr>
        <a:xfrm>
          <a:off x="16370300" y="120506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71</xdr:row>
      <xdr:rowOff>102438</xdr:rowOff>
    </xdr:from>
    <xdr:to>
      <xdr:col>86</xdr:col>
      <xdr:colOff>25400</xdr:colOff>
      <xdr:row>71</xdr:row>
      <xdr:rowOff>102438</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6230600" y="122753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71</xdr:row>
      <xdr:rowOff>6807</xdr:rowOff>
    </xdr:from>
    <xdr:to>
      <xdr:col>85</xdr:col>
      <xdr:colOff>127000</xdr:colOff>
      <xdr:row>77</xdr:row>
      <xdr:rowOff>68072</xdr:rowOff>
    </xdr:to>
    <xdr:cxnSp macro="">
      <xdr:nvCxnSpPr>
        <xdr:cNvPr id="606" name="直線コネクタ 605">
          <a:extLst>
            <a:ext uri="{FF2B5EF4-FFF2-40B4-BE49-F238E27FC236}">
              <a16:creationId xmlns:a16="http://schemas.microsoft.com/office/drawing/2014/main" id="{00000000-0008-0000-0700-00005E020000}"/>
            </a:ext>
          </a:extLst>
        </xdr:cNvPr>
        <xdr:cNvCxnSpPr/>
      </xdr:nvCxnSpPr>
      <xdr:spPr>
        <a:xfrm>
          <a:off x="15481300" y="12179757"/>
          <a:ext cx="838200" cy="1089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43807</xdr:rowOff>
    </xdr:from>
    <xdr:ext cx="469744" cy="259045"/>
    <xdr:sp macro="" textlink="">
      <xdr:nvSpPr>
        <xdr:cNvPr id="607" name="災害復旧費平均値テキスト">
          <a:extLst>
            <a:ext uri="{FF2B5EF4-FFF2-40B4-BE49-F238E27FC236}">
              <a16:creationId xmlns:a16="http://schemas.microsoft.com/office/drawing/2014/main" id="{00000000-0008-0000-0700-00005F020000}"/>
            </a:ext>
          </a:extLst>
        </xdr:cNvPr>
        <xdr:cNvSpPr txBox="1"/>
      </xdr:nvSpPr>
      <xdr:spPr>
        <a:xfrm>
          <a:off x="16370300" y="1273110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20930</xdr:rowOff>
    </xdr:from>
    <xdr:to>
      <xdr:col>85</xdr:col>
      <xdr:colOff>177800</xdr:colOff>
      <xdr:row>75</xdr:row>
      <xdr:rowOff>122530</xdr:rowOff>
    </xdr:to>
    <xdr:sp macro="" textlink="">
      <xdr:nvSpPr>
        <xdr:cNvPr id="608" name="フローチャート: 判断 607">
          <a:extLst>
            <a:ext uri="{FF2B5EF4-FFF2-40B4-BE49-F238E27FC236}">
              <a16:creationId xmlns:a16="http://schemas.microsoft.com/office/drawing/2014/main" id="{00000000-0008-0000-0700-000060020000}"/>
            </a:ext>
          </a:extLst>
        </xdr:cNvPr>
        <xdr:cNvSpPr/>
      </xdr:nvSpPr>
      <xdr:spPr>
        <a:xfrm>
          <a:off x="16268700" y="12879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71</xdr:row>
      <xdr:rowOff>6807</xdr:rowOff>
    </xdr:from>
    <xdr:to>
      <xdr:col>81</xdr:col>
      <xdr:colOff>50800</xdr:colOff>
      <xdr:row>73</xdr:row>
      <xdr:rowOff>35687</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flipV="1">
          <a:off x="14592300" y="12179757"/>
          <a:ext cx="889000" cy="371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72</xdr:row>
      <xdr:rowOff>55982</xdr:rowOff>
    </xdr:from>
    <xdr:to>
      <xdr:col>81</xdr:col>
      <xdr:colOff>101600</xdr:colOff>
      <xdr:row>72</xdr:row>
      <xdr:rowOff>157582</xdr:rowOff>
    </xdr:to>
    <xdr:sp macro="" textlink="">
      <xdr:nvSpPr>
        <xdr:cNvPr id="610" name="フローチャート: 判断 609">
          <a:extLst>
            <a:ext uri="{FF2B5EF4-FFF2-40B4-BE49-F238E27FC236}">
              <a16:creationId xmlns:a16="http://schemas.microsoft.com/office/drawing/2014/main" id="{00000000-0008-0000-0700-000062020000}"/>
            </a:ext>
          </a:extLst>
        </xdr:cNvPr>
        <xdr:cNvSpPr/>
      </xdr:nvSpPr>
      <xdr:spPr>
        <a:xfrm>
          <a:off x="15430500" y="124003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72</xdr:row>
      <xdr:rowOff>148709</xdr:rowOff>
    </xdr:from>
    <xdr:ext cx="534377" cy="259045"/>
    <xdr:sp macro="" textlink="">
      <xdr:nvSpPr>
        <xdr:cNvPr id="611" name="テキスト ボックス 610">
          <a:extLst>
            <a:ext uri="{FF2B5EF4-FFF2-40B4-BE49-F238E27FC236}">
              <a16:creationId xmlns:a16="http://schemas.microsoft.com/office/drawing/2014/main" id="{00000000-0008-0000-0700-000063020000}"/>
            </a:ext>
          </a:extLst>
        </xdr:cNvPr>
        <xdr:cNvSpPr txBox="1"/>
      </xdr:nvSpPr>
      <xdr:spPr>
        <a:xfrm>
          <a:off x="15201411" y="124931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73</xdr:row>
      <xdr:rowOff>35687</xdr:rowOff>
    </xdr:from>
    <xdr:to>
      <xdr:col>76</xdr:col>
      <xdr:colOff>114300</xdr:colOff>
      <xdr:row>77</xdr:row>
      <xdr:rowOff>71729</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flipV="1">
          <a:off x="13703300" y="12551537"/>
          <a:ext cx="889000" cy="7218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74</xdr:row>
      <xdr:rowOff>7442</xdr:rowOff>
    </xdr:from>
    <xdr:to>
      <xdr:col>76</xdr:col>
      <xdr:colOff>165100</xdr:colOff>
      <xdr:row>74</xdr:row>
      <xdr:rowOff>109042</xdr:rowOff>
    </xdr:to>
    <xdr:sp macro="" textlink="">
      <xdr:nvSpPr>
        <xdr:cNvPr id="613" name="フローチャート: 判断 612">
          <a:extLst>
            <a:ext uri="{FF2B5EF4-FFF2-40B4-BE49-F238E27FC236}">
              <a16:creationId xmlns:a16="http://schemas.microsoft.com/office/drawing/2014/main" id="{00000000-0008-0000-0700-000065020000}"/>
            </a:ext>
          </a:extLst>
        </xdr:cNvPr>
        <xdr:cNvSpPr/>
      </xdr:nvSpPr>
      <xdr:spPr>
        <a:xfrm>
          <a:off x="14541500" y="126947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74</xdr:row>
      <xdr:rowOff>100169</xdr:rowOff>
    </xdr:from>
    <xdr:ext cx="534377" cy="259045"/>
    <xdr:sp macro="" textlink="">
      <xdr:nvSpPr>
        <xdr:cNvPr id="614" name="テキスト ボックス 613">
          <a:extLst>
            <a:ext uri="{FF2B5EF4-FFF2-40B4-BE49-F238E27FC236}">
              <a16:creationId xmlns:a16="http://schemas.microsoft.com/office/drawing/2014/main" id="{00000000-0008-0000-0700-000066020000}"/>
            </a:ext>
          </a:extLst>
        </xdr:cNvPr>
        <xdr:cNvSpPr txBox="1"/>
      </xdr:nvSpPr>
      <xdr:spPr>
        <a:xfrm>
          <a:off x="14325111" y="127874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71729</xdr:rowOff>
    </xdr:from>
    <xdr:to>
      <xdr:col>71</xdr:col>
      <xdr:colOff>177800</xdr:colOff>
      <xdr:row>78</xdr:row>
      <xdr:rowOff>60300</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flipV="1">
          <a:off x="12814300" y="13273379"/>
          <a:ext cx="889000" cy="1600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16053</xdr:rowOff>
    </xdr:from>
    <xdr:to>
      <xdr:col>72</xdr:col>
      <xdr:colOff>38100</xdr:colOff>
      <xdr:row>77</xdr:row>
      <xdr:rowOff>117653</xdr:rowOff>
    </xdr:to>
    <xdr:sp macro="" textlink="">
      <xdr:nvSpPr>
        <xdr:cNvPr id="616" name="フローチャート: 判断 615">
          <a:extLst>
            <a:ext uri="{FF2B5EF4-FFF2-40B4-BE49-F238E27FC236}">
              <a16:creationId xmlns:a16="http://schemas.microsoft.com/office/drawing/2014/main" id="{00000000-0008-0000-0700-000068020000}"/>
            </a:ext>
          </a:extLst>
        </xdr:cNvPr>
        <xdr:cNvSpPr/>
      </xdr:nvSpPr>
      <xdr:spPr>
        <a:xfrm>
          <a:off x="13652500" y="132177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75</xdr:row>
      <xdr:rowOff>134180</xdr:rowOff>
    </xdr:from>
    <xdr:ext cx="469744" cy="259045"/>
    <xdr:sp macro="" textlink="">
      <xdr:nvSpPr>
        <xdr:cNvPr id="617" name="テキスト ボックス 616">
          <a:extLst>
            <a:ext uri="{FF2B5EF4-FFF2-40B4-BE49-F238E27FC236}">
              <a16:creationId xmlns:a16="http://schemas.microsoft.com/office/drawing/2014/main" id="{00000000-0008-0000-0700-000069020000}"/>
            </a:ext>
          </a:extLst>
        </xdr:cNvPr>
        <xdr:cNvSpPr txBox="1"/>
      </xdr:nvSpPr>
      <xdr:spPr>
        <a:xfrm>
          <a:off x="13468428" y="129929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147422</xdr:rowOff>
    </xdr:from>
    <xdr:to>
      <xdr:col>67</xdr:col>
      <xdr:colOff>101600</xdr:colOff>
      <xdr:row>77</xdr:row>
      <xdr:rowOff>77572</xdr:rowOff>
    </xdr:to>
    <xdr:sp macro="" textlink="">
      <xdr:nvSpPr>
        <xdr:cNvPr id="618" name="フローチャート: 判断 617">
          <a:extLst>
            <a:ext uri="{FF2B5EF4-FFF2-40B4-BE49-F238E27FC236}">
              <a16:creationId xmlns:a16="http://schemas.microsoft.com/office/drawing/2014/main" id="{00000000-0008-0000-0700-00006A020000}"/>
            </a:ext>
          </a:extLst>
        </xdr:cNvPr>
        <xdr:cNvSpPr/>
      </xdr:nvSpPr>
      <xdr:spPr>
        <a:xfrm>
          <a:off x="12763500" y="13177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75</xdr:row>
      <xdr:rowOff>94098</xdr:rowOff>
    </xdr:from>
    <xdr:ext cx="469744" cy="259045"/>
    <xdr:sp macro="" textlink="">
      <xdr:nvSpPr>
        <xdr:cNvPr id="619" name="テキスト ボックス 618">
          <a:extLst>
            <a:ext uri="{FF2B5EF4-FFF2-40B4-BE49-F238E27FC236}">
              <a16:creationId xmlns:a16="http://schemas.microsoft.com/office/drawing/2014/main" id="{00000000-0008-0000-0700-00006B020000}"/>
            </a:ext>
          </a:extLst>
        </xdr:cNvPr>
        <xdr:cNvSpPr txBox="1"/>
      </xdr:nvSpPr>
      <xdr:spPr>
        <a:xfrm>
          <a:off x="12579428" y="129528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0" name="テキスト ボックス 619">
          <a:extLst>
            <a:ext uri="{FF2B5EF4-FFF2-40B4-BE49-F238E27FC236}">
              <a16:creationId xmlns:a16="http://schemas.microsoft.com/office/drawing/2014/main" id="{00000000-0008-0000-0700-00006C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1" name="テキスト ボックス 620">
          <a:extLst>
            <a:ext uri="{FF2B5EF4-FFF2-40B4-BE49-F238E27FC236}">
              <a16:creationId xmlns:a16="http://schemas.microsoft.com/office/drawing/2014/main" id="{00000000-0008-0000-0700-00006D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2" name="テキスト ボックス 621">
          <a:extLst>
            <a:ext uri="{FF2B5EF4-FFF2-40B4-BE49-F238E27FC236}">
              <a16:creationId xmlns:a16="http://schemas.microsoft.com/office/drawing/2014/main" id="{00000000-0008-0000-0700-00006E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3" name="テキスト ボックス 622">
          <a:extLst>
            <a:ext uri="{FF2B5EF4-FFF2-40B4-BE49-F238E27FC236}">
              <a16:creationId xmlns:a16="http://schemas.microsoft.com/office/drawing/2014/main" id="{00000000-0008-0000-0700-00006F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700-000070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17272</xdr:rowOff>
    </xdr:from>
    <xdr:to>
      <xdr:col>85</xdr:col>
      <xdr:colOff>177800</xdr:colOff>
      <xdr:row>77</xdr:row>
      <xdr:rowOff>118872</xdr:rowOff>
    </xdr:to>
    <xdr:sp macro="" textlink="">
      <xdr:nvSpPr>
        <xdr:cNvPr id="625" name="楕円 624">
          <a:extLst>
            <a:ext uri="{FF2B5EF4-FFF2-40B4-BE49-F238E27FC236}">
              <a16:creationId xmlns:a16="http://schemas.microsoft.com/office/drawing/2014/main" id="{00000000-0008-0000-0700-000071020000}"/>
            </a:ext>
          </a:extLst>
        </xdr:cNvPr>
        <xdr:cNvSpPr/>
      </xdr:nvSpPr>
      <xdr:spPr>
        <a:xfrm>
          <a:off x="16268700" y="13218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103649</xdr:rowOff>
    </xdr:from>
    <xdr:ext cx="469744" cy="259045"/>
    <xdr:sp macro="" textlink="">
      <xdr:nvSpPr>
        <xdr:cNvPr id="626" name="災害復旧費該当値テキスト">
          <a:extLst>
            <a:ext uri="{FF2B5EF4-FFF2-40B4-BE49-F238E27FC236}">
              <a16:creationId xmlns:a16="http://schemas.microsoft.com/office/drawing/2014/main" id="{00000000-0008-0000-0700-000072020000}"/>
            </a:ext>
          </a:extLst>
        </xdr:cNvPr>
        <xdr:cNvSpPr txBox="1"/>
      </xdr:nvSpPr>
      <xdr:spPr>
        <a:xfrm>
          <a:off x="16370300" y="131338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70</xdr:row>
      <xdr:rowOff>127457</xdr:rowOff>
    </xdr:from>
    <xdr:to>
      <xdr:col>81</xdr:col>
      <xdr:colOff>101600</xdr:colOff>
      <xdr:row>71</xdr:row>
      <xdr:rowOff>57607</xdr:rowOff>
    </xdr:to>
    <xdr:sp macro="" textlink="">
      <xdr:nvSpPr>
        <xdr:cNvPr id="627" name="楕円 626">
          <a:extLst>
            <a:ext uri="{FF2B5EF4-FFF2-40B4-BE49-F238E27FC236}">
              <a16:creationId xmlns:a16="http://schemas.microsoft.com/office/drawing/2014/main" id="{00000000-0008-0000-0700-000073020000}"/>
            </a:ext>
          </a:extLst>
        </xdr:cNvPr>
        <xdr:cNvSpPr/>
      </xdr:nvSpPr>
      <xdr:spPr>
        <a:xfrm>
          <a:off x="15430500" y="12128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69</xdr:row>
      <xdr:rowOff>74134</xdr:rowOff>
    </xdr:from>
    <xdr:ext cx="534377"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5201411" y="119041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72</xdr:row>
      <xdr:rowOff>156337</xdr:rowOff>
    </xdr:from>
    <xdr:to>
      <xdr:col>76</xdr:col>
      <xdr:colOff>165100</xdr:colOff>
      <xdr:row>73</xdr:row>
      <xdr:rowOff>86487</xdr:rowOff>
    </xdr:to>
    <xdr:sp macro="" textlink="">
      <xdr:nvSpPr>
        <xdr:cNvPr id="629" name="楕円 628">
          <a:extLst>
            <a:ext uri="{FF2B5EF4-FFF2-40B4-BE49-F238E27FC236}">
              <a16:creationId xmlns:a16="http://schemas.microsoft.com/office/drawing/2014/main" id="{00000000-0008-0000-0700-000075020000}"/>
            </a:ext>
          </a:extLst>
        </xdr:cNvPr>
        <xdr:cNvSpPr/>
      </xdr:nvSpPr>
      <xdr:spPr>
        <a:xfrm>
          <a:off x="14541500" y="125007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71</xdr:row>
      <xdr:rowOff>103014</xdr:rowOff>
    </xdr:from>
    <xdr:ext cx="534377"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4325111" y="122759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20929</xdr:rowOff>
    </xdr:from>
    <xdr:to>
      <xdr:col>72</xdr:col>
      <xdr:colOff>38100</xdr:colOff>
      <xdr:row>77</xdr:row>
      <xdr:rowOff>122529</xdr:rowOff>
    </xdr:to>
    <xdr:sp macro="" textlink="">
      <xdr:nvSpPr>
        <xdr:cNvPr id="631" name="楕円 630">
          <a:extLst>
            <a:ext uri="{FF2B5EF4-FFF2-40B4-BE49-F238E27FC236}">
              <a16:creationId xmlns:a16="http://schemas.microsoft.com/office/drawing/2014/main" id="{00000000-0008-0000-0700-000077020000}"/>
            </a:ext>
          </a:extLst>
        </xdr:cNvPr>
        <xdr:cNvSpPr/>
      </xdr:nvSpPr>
      <xdr:spPr>
        <a:xfrm>
          <a:off x="13652500" y="132225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77</xdr:row>
      <xdr:rowOff>113656</xdr:rowOff>
    </xdr:from>
    <xdr:ext cx="469744"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3468428" y="13315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9500</xdr:rowOff>
    </xdr:from>
    <xdr:to>
      <xdr:col>67</xdr:col>
      <xdr:colOff>101600</xdr:colOff>
      <xdr:row>78</xdr:row>
      <xdr:rowOff>111100</xdr:rowOff>
    </xdr:to>
    <xdr:sp macro="" textlink="">
      <xdr:nvSpPr>
        <xdr:cNvPr id="633" name="楕円 632">
          <a:extLst>
            <a:ext uri="{FF2B5EF4-FFF2-40B4-BE49-F238E27FC236}">
              <a16:creationId xmlns:a16="http://schemas.microsoft.com/office/drawing/2014/main" id="{00000000-0008-0000-0700-000079020000}"/>
            </a:ext>
          </a:extLst>
        </xdr:cNvPr>
        <xdr:cNvSpPr/>
      </xdr:nvSpPr>
      <xdr:spPr>
        <a:xfrm>
          <a:off x="12763500" y="13382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102227</xdr:rowOff>
    </xdr:from>
    <xdr:ext cx="469744"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2579428" y="13475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5" name="正方形/長方形 634">
          <a:extLst>
            <a:ext uri="{FF2B5EF4-FFF2-40B4-BE49-F238E27FC236}">
              <a16:creationId xmlns:a16="http://schemas.microsoft.com/office/drawing/2014/main" id="{00000000-0008-0000-0700-00007B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6" name="正方形/長方形 635">
          <a:extLst>
            <a:ext uri="{FF2B5EF4-FFF2-40B4-BE49-F238E27FC236}">
              <a16:creationId xmlns:a16="http://schemas.microsoft.com/office/drawing/2014/main" id="{00000000-0008-0000-0700-00007C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37" name="正方形/長方形 636">
          <a:extLst>
            <a:ext uri="{FF2B5EF4-FFF2-40B4-BE49-F238E27FC236}">
              <a16:creationId xmlns:a16="http://schemas.microsoft.com/office/drawing/2014/main" id="{00000000-0008-0000-0700-00007D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38" name="正方形/長方形 637">
          <a:extLst>
            <a:ext uri="{FF2B5EF4-FFF2-40B4-BE49-F238E27FC236}">
              <a16:creationId xmlns:a16="http://schemas.microsoft.com/office/drawing/2014/main" id="{00000000-0008-0000-0700-00007E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39" name="正方形/長方形 638">
          <a:extLst>
            <a:ext uri="{FF2B5EF4-FFF2-40B4-BE49-F238E27FC236}">
              <a16:creationId xmlns:a16="http://schemas.microsoft.com/office/drawing/2014/main" id="{00000000-0008-0000-0700-00007F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0" name="正方形/長方形 639">
          <a:extLst>
            <a:ext uri="{FF2B5EF4-FFF2-40B4-BE49-F238E27FC236}">
              <a16:creationId xmlns:a16="http://schemas.microsoft.com/office/drawing/2014/main" id="{00000000-0008-0000-0700-000080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2" name="直線コネクタ 641">
          <a:extLst>
            <a:ext uri="{FF2B5EF4-FFF2-40B4-BE49-F238E27FC236}">
              <a16:creationId xmlns:a16="http://schemas.microsoft.com/office/drawing/2014/main" id="{00000000-0008-0000-0700-000082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44" name="直線コネクタ 643">
          <a:extLst>
            <a:ext uri="{FF2B5EF4-FFF2-40B4-BE49-F238E27FC236}">
              <a16:creationId xmlns:a16="http://schemas.microsoft.com/office/drawing/2014/main" id="{00000000-0008-0000-0700-000084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46" name="直線コネクタ 645">
          <a:extLst>
            <a:ext uri="{FF2B5EF4-FFF2-40B4-BE49-F238E27FC236}">
              <a16:creationId xmlns:a16="http://schemas.microsoft.com/office/drawing/2014/main" id="{00000000-0008-0000-0700-000086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95</xdr:row>
      <xdr:rowOff>54627</xdr:rowOff>
    </xdr:from>
    <xdr:ext cx="595419" cy="259045"/>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1850581" y="16342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48" name="直線コネクタ 647">
          <a:extLst>
            <a:ext uri="{FF2B5EF4-FFF2-40B4-BE49-F238E27FC236}">
              <a16:creationId xmlns:a16="http://schemas.microsoft.com/office/drawing/2014/main" id="{00000000-0008-0000-0700-000088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92</xdr:row>
      <xdr:rowOff>111777</xdr:rowOff>
    </xdr:from>
    <xdr:ext cx="595419"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1850581" y="15885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0" name="直線コネクタ 649">
          <a:extLst>
            <a:ext uri="{FF2B5EF4-FFF2-40B4-BE49-F238E27FC236}">
              <a16:creationId xmlns:a16="http://schemas.microsoft.com/office/drawing/2014/main" id="{00000000-0008-0000-0700-00008A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2" name="直線コネクタ 651">
          <a:extLst>
            <a:ext uri="{FF2B5EF4-FFF2-40B4-BE49-F238E27FC236}">
              <a16:creationId xmlns:a16="http://schemas.microsoft.com/office/drawing/2014/main" id="{00000000-0008-0000-0700-00008C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4" name="公債費グラフ枠">
          <a:extLst>
            <a:ext uri="{FF2B5EF4-FFF2-40B4-BE49-F238E27FC236}">
              <a16:creationId xmlns:a16="http://schemas.microsoft.com/office/drawing/2014/main" id="{00000000-0008-0000-0700-00008E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92</xdr:row>
      <xdr:rowOff>140294</xdr:rowOff>
    </xdr:from>
    <xdr:to>
      <xdr:col>85</xdr:col>
      <xdr:colOff>126364</xdr:colOff>
      <xdr:row>97</xdr:row>
      <xdr:rowOff>77383</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flipV="1">
          <a:off x="16317595" y="15913694"/>
          <a:ext cx="1269" cy="79433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81210</xdr:rowOff>
    </xdr:from>
    <xdr:ext cx="534377" cy="259045"/>
    <xdr:sp macro="" textlink="">
      <xdr:nvSpPr>
        <xdr:cNvPr id="656" name="公債費最小値テキスト">
          <a:extLst>
            <a:ext uri="{FF2B5EF4-FFF2-40B4-BE49-F238E27FC236}">
              <a16:creationId xmlns:a16="http://schemas.microsoft.com/office/drawing/2014/main" id="{00000000-0008-0000-0700-000090020000}"/>
            </a:ext>
          </a:extLst>
        </xdr:cNvPr>
        <xdr:cNvSpPr txBox="1"/>
      </xdr:nvSpPr>
      <xdr:spPr>
        <a:xfrm>
          <a:off x="16370300" y="167118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95,113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97</xdr:row>
      <xdr:rowOff>77383</xdr:rowOff>
    </xdr:from>
    <xdr:to>
      <xdr:col>86</xdr:col>
      <xdr:colOff>25400</xdr:colOff>
      <xdr:row>97</xdr:row>
      <xdr:rowOff>77383</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6230600" y="167080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91</xdr:row>
      <xdr:rowOff>86971</xdr:rowOff>
    </xdr:from>
    <xdr:ext cx="599010" cy="259045"/>
    <xdr:sp macro="" textlink="">
      <xdr:nvSpPr>
        <xdr:cNvPr id="658" name="公債費最大値テキスト">
          <a:extLst>
            <a:ext uri="{FF2B5EF4-FFF2-40B4-BE49-F238E27FC236}">
              <a16:creationId xmlns:a16="http://schemas.microsoft.com/office/drawing/2014/main" id="{00000000-0008-0000-0700-000092020000}"/>
            </a:ext>
          </a:extLst>
        </xdr:cNvPr>
        <xdr:cNvSpPr txBox="1"/>
      </xdr:nvSpPr>
      <xdr:spPr>
        <a:xfrm>
          <a:off x="16370300" y="156889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112,487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92</xdr:row>
      <xdr:rowOff>140294</xdr:rowOff>
    </xdr:from>
    <xdr:to>
      <xdr:col>86</xdr:col>
      <xdr:colOff>25400</xdr:colOff>
      <xdr:row>92</xdr:row>
      <xdr:rowOff>140294</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6230600" y="159136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96</xdr:row>
      <xdr:rowOff>144410</xdr:rowOff>
    </xdr:from>
    <xdr:to>
      <xdr:col>85</xdr:col>
      <xdr:colOff>127000</xdr:colOff>
      <xdr:row>97</xdr:row>
      <xdr:rowOff>77383</xdr:rowOff>
    </xdr:to>
    <xdr:cxnSp macro="">
      <xdr:nvCxnSpPr>
        <xdr:cNvPr id="660" name="直線コネクタ 659">
          <a:extLst>
            <a:ext uri="{FF2B5EF4-FFF2-40B4-BE49-F238E27FC236}">
              <a16:creationId xmlns:a16="http://schemas.microsoft.com/office/drawing/2014/main" id="{00000000-0008-0000-0700-000094020000}"/>
            </a:ext>
          </a:extLst>
        </xdr:cNvPr>
        <xdr:cNvCxnSpPr/>
      </xdr:nvCxnSpPr>
      <xdr:spPr>
        <a:xfrm>
          <a:off x="15481300" y="16603610"/>
          <a:ext cx="838200" cy="1044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94</xdr:row>
      <xdr:rowOff>89099</xdr:rowOff>
    </xdr:from>
    <xdr:ext cx="599010" cy="259045"/>
    <xdr:sp macro="" textlink="">
      <xdr:nvSpPr>
        <xdr:cNvPr id="661" name="公債費平均値テキスト">
          <a:extLst>
            <a:ext uri="{FF2B5EF4-FFF2-40B4-BE49-F238E27FC236}">
              <a16:creationId xmlns:a16="http://schemas.microsoft.com/office/drawing/2014/main" id="{00000000-0008-0000-0700-000095020000}"/>
            </a:ext>
          </a:extLst>
        </xdr:cNvPr>
        <xdr:cNvSpPr txBox="1"/>
      </xdr:nvSpPr>
      <xdr:spPr>
        <a:xfrm>
          <a:off x="16370300" y="16205399"/>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101,746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66222</xdr:rowOff>
    </xdr:from>
    <xdr:to>
      <xdr:col>85</xdr:col>
      <xdr:colOff>177800</xdr:colOff>
      <xdr:row>95</xdr:row>
      <xdr:rowOff>167822</xdr:rowOff>
    </xdr:to>
    <xdr:sp macro="" textlink="">
      <xdr:nvSpPr>
        <xdr:cNvPr id="662" name="フローチャート: 判断 661">
          <a:extLst>
            <a:ext uri="{FF2B5EF4-FFF2-40B4-BE49-F238E27FC236}">
              <a16:creationId xmlns:a16="http://schemas.microsoft.com/office/drawing/2014/main" id="{00000000-0008-0000-0700-000096020000}"/>
            </a:ext>
          </a:extLst>
        </xdr:cNvPr>
        <xdr:cNvSpPr/>
      </xdr:nvSpPr>
      <xdr:spPr>
        <a:xfrm>
          <a:off x="16268700" y="163539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94</xdr:row>
      <xdr:rowOff>574</xdr:rowOff>
    </xdr:from>
    <xdr:to>
      <xdr:col>81</xdr:col>
      <xdr:colOff>50800</xdr:colOff>
      <xdr:row>96</xdr:row>
      <xdr:rowOff>144410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4592300" y="16116874"/>
          <a:ext cx="889000" cy="4867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94</xdr:row>
      <xdr:rowOff>109793</xdr:rowOff>
    </xdr:from>
    <xdr:to>
      <xdr:col>81</xdr:col>
      <xdr:colOff>101600</xdr:colOff>
      <xdr:row>95</xdr:row>
      <xdr:rowOff>39943</xdr:rowOff>
    </xdr:to>
    <xdr:sp macro="" textlink="">
      <xdr:nvSpPr>
        <xdr:cNvPr id="664" name="フローチャート: 判断 663">
          <a:extLst>
            <a:ext uri="{FF2B5EF4-FFF2-40B4-BE49-F238E27FC236}">
              <a16:creationId xmlns:a16="http://schemas.microsoft.com/office/drawing/2014/main" id="{00000000-0008-0000-0700-000098020000}"/>
            </a:ext>
          </a:extLst>
        </xdr:cNvPr>
        <xdr:cNvSpPr/>
      </xdr:nvSpPr>
      <xdr:spPr>
        <a:xfrm>
          <a:off x="15430500" y="162260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93</xdr:row>
      <xdr:rowOff>56470</xdr:rowOff>
    </xdr:from>
    <xdr:ext cx="599010" cy="259045"/>
    <xdr:sp macro="" textlink="">
      <xdr:nvSpPr>
        <xdr:cNvPr id="665" name="テキスト ボックス 664">
          <a:extLst>
            <a:ext uri="{FF2B5EF4-FFF2-40B4-BE49-F238E27FC236}">
              <a16:creationId xmlns:a16="http://schemas.microsoft.com/office/drawing/2014/main" id="{00000000-0008-0000-0700-000099020000}"/>
            </a:ext>
          </a:extLst>
        </xdr:cNvPr>
        <xdr:cNvSpPr txBox="1"/>
      </xdr:nvSpPr>
      <xdr:spPr>
        <a:xfrm>
          <a:off x="15169095" y="1600132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91</xdr:row>
      <xdr:rowOff>133939</xdr:rowOff>
    </xdr:from>
    <xdr:to>
      <xdr:col>76</xdr:col>
      <xdr:colOff>114300</xdr:colOff>
      <xdr:row>94</xdr:row>
      <xdr:rowOff>574</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3703300" y="15735889"/>
          <a:ext cx="889000" cy="3809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93</xdr:row>
      <xdr:rowOff>73219</xdr:rowOff>
    </xdr:from>
    <xdr:to>
      <xdr:col>76</xdr:col>
      <xdr:colOff>165100</xdr:colOff>
      <xdr:row>94</xdr:row>
      <xdr:rowOff>3369</xdr:rowOff>
    </xdr:to>
    <xdr:sp macro="" textlink="">
      <xdr:nvSpPr>
        <xdr:cNvPr id="667" name="フローチャート: 判断 666">
          <a:extLst>
            <a:ext uri="{FF2B5EF4-FFF2-40B4-BE49-F238E27FC236}">
              <a16:creationId xmlns:a16="http://schemas.microsoft.com/office/drawing/2014/main" id="{00000000-0008-0000-0700-00009B020000}"/>
            </a:ext>
          </a:extLst>
        </xdr:cNvPr>
        <xdr:cNvSpPr/>
      </xdr:nvSpPr>
      <xdr:spPr>
        <a:xfrm>
          <a:off x="14541500" y="160180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92</xdr:row>
      <xdr:rowOff>19896</xdr:rowOff>
    </xdr:from>
    <xdr:ext cx="599010" cy="259045"/>
    <xdr:sp macro="" textlink="">
      <xdr:nvSpPr>
        <xdr:cNvPr id="668" name="テキスト ボックス 667">
          <a:extLst>
            <a:ext uri="{FF2B5EF4-FFF2-40B4-BE49-F238E27FC236}">
              <a16:creationId xmlns:a16="http://schemas.microsoft.com/office/drawing/2014/main" id="{00000000-0008-0000-0700-00009C020000}"/>
            </a:ext>
          </a:extLst>
        </xdr:cNvPr>
        <xdr:cNvSpPr txBox="1"/>
      </xdr:nvSpPr>
      <xdr:spPr>
        <a:xfrm>
          <a:off x="14292795" y="1579329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109,093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91</xdr:row>
      <xdr:rowOff>133939</xdr:rowOff>
    </xdr:from>
    <xdr:to>
      <xdr:col>71</xdr:col>
      <xdr:colOff>177800</xdr:colOff>
      <xdr:row>93</xdr:row>
      <xdr:rowOff>98552</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flipV="1">
          <a:off x="12814300" y="15735889"/>
          <a:ext cx="889000" cy="307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91</xdr:row>
      <xdr:rowOff>9347</xdr:rowOff>
    </xdr:from>
    <xdr:to>
      <xdr:col>72</xdr:col>
      <xdr:colOff>38100</xdr:colOff>
      <xdr:row>91</xdr:row>
      <xdr:rowOff>110947</xdr:rowOff>
    </xdr:to>
    <xdr:sp macro="" textlink="">
      <xdr:nvSpPr>
        <xdr:cNvPr id="670" name="フローチャート: 判断 669">
          <a:extLst>
            <a:ext uri="{FF2B5EF4-FFF2-40B4-BE49-F238E27FC236}">
              <a16:creationId xmlns:a16="http://schemas.microsoft.com/office/drawing/2014/main" id="{00000000-0008-0000-0700-00009E020000}"/>
            </a:ext>
          </a:extLst>
        </xdr:cNvPr>
        <xdr:cNvSpPr/>
      </xdr:nvSpPr>
      <xdr:spPr>
        <a:xfrm>
          <a:off x="13652500" y="156112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89</xdr:row>
      <xdr:rowOff>127474</xdr:rowOff>
    </xdr:from>
    <xdr:ext cx="599010" cy="259045"/>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3403795" y="153865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117,990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68645</xdr:rowOff>
    </xdr:from>
    <xdr:to>
      <xdr:col>67</xdr:col>
      <xdr:colOff>101600</xdr:colOff>
      <xdr:row>94</xdr:row>
      <xdr:rowOff>170245</xdr:rowOff>
    </xdr:to>
    <xdr:sp macro="" textlink="">
      <xdr:nvSpPr>
        <xdr:cNvPr id="672" name="フローチャート: 判断 671">
          <a:extLst>
            <a:ext uri="{FF2B5EF4-FFF2-40B4-BE49-F238E27FC236}">
              <a16:creationId xmlns:a16="http://schemas.microsoft.com/office/drawing/2014/main" id="{00000000-0008-0000-0700-0000A0020000}"/>
            </a:ext>
          </a:extLst>
        </xdr:cNvPr>
        <xdr:cNvSpPr/>
      </xdr:nvSpPr>
      <xdr:spPr>
        <a:xfrm>
          <a:off x="12763500" y="16184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94</xdr:row>
      <xdr:rowOff>161372</xdr:rowOff>
    </xdr:from>
    <xdr:ext cx="599010" cy="259045"/>
    <xdr:sp macro="" textlink="">
      <xdr:nvSpPr>
        <xdr:cNvPr id="673" name="テキスト ボックス 672">
          <a:extLst>
            <a:ext uri="{FF2B5EF4-FFF2-40B4-BE49-F238E27FC236}">
              <a16:creationId xmlns:a16="http://schemas.microsoft.com/office/drawing/2014/main" id="{00000000-0008-0000-0700-0000A1020000}"/>
            </a:ext>
          </a:extLst>
        </xdr:cNvPr>
        <xdr:cNvSpPr txBox="1"/>
      </xdr:nvSpPr>
      <xdr:spPr>
        <a:xfrm>
          <a:off x="12514795" y="1627767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105,443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4" name="テキスト ボックス 673">
          <a:extLst>
            <a:ext uri="{FF2B5EF4-FFF2-40B4-BE49-F238E27FC236}">
              <a16:creationId xmlns:a16="http://schemas.microsoft.com/office/drawing/2014/main" id="{00000000-0008-0000-0700-0000A2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5" name="テキスト ボックス 674">
          <a:extLst>
            <a:ext uri="{FF2B5EF4-FFF2-40B4-BE49-F238E27FC236}">
              <a16:creationId xmlns:a16="http://schemas.microsoft.com/office/drawing/2014/main" id="{00000000-0008-0000-0700-0000A3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6" name="テキスト ボックス 675">
          <a:extLst>
            <a:ext uri="{FF2B5EF4-FFF2-40B4-BE49-F238E27FC236}">
              <a16:creationId xmlns:a16="http://schemas.microsoft.com/office/drawing/2014/main" id="{00000000-0008-0000-0700-0000A4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77" name="テキスト ボックス 676">
          <a:extLst>
            <a:ext uri="{FF2B5EF4-FFF2-40B4-BE49-F238E27FC236}">
              <a16:creationId xmlns:a16="http://schemas.microsoft.com/office/drawing/2014/main" id="{00000000-0008-0000-0700-0000A5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26583</xdr:rowOff>
    </xdr:from>
    <xdr:to>
      <xdr:col>85</xdr:col>
      <xdr:colOff>177800</xdr:colOff>
      <xdr:row>97</xdr:row>
      <xdr:rowOff>128183</xdr:rowOff>
    </xdr:to>
    <xdr:sp macro="" textlink="">
      <xdr:nvSpPr>
        <xdr:cNvPr id="679" name="楕円 678">
          <a:extLst>
            <a:ext uri="{FF2B5EF4-FFF2-40B4-BE49-F238E27FC236}">
              <a16:creationId xmlns:a16="http://schemas.microsoft.com/office/drawing/2014/main" id="{00000000-0008-0000-0700-0000A7020000}"/>
            </a:ext>
          </a:extLst>
        </xdr:cNvPr>
        <xdr:cNvSpPr/>
      </xdr:nvSpPr>
      <xdr:spPr>
        <a:xfrm>
          <a:off x="16268700" y="166572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112960</xdr:rowOff>
    </xdr:from>
    <xdr:ext cx="534377" cy="259045"/>
    <xdr:sp macro="" textlink="">
      <xdr:nvSpPr>
        <xdr:cNvPr id="680" name="公債費該当値テキスト">
          <a:extLst>
            <a:ext uri="{FF2B5EF4-FFF2-40B4-BE49-F238E27FC236}">
              <a16:creationId xmlns:a16="http://schemas.microsoft.com/office/drawing/2014/main" id="{00000000-0008-0000-0700-0000A8020000}"/>
            </a:ext>
          </a:extLst>
        </xdr:cNvPr>
        <xdr:cNvSpPr txBox="1"/>
      </xdr:nvSpPr>
      <xdr:spPr>
        <a:xfrm>
          <a:off x="16370300" y="16572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93610</xdr:rowOff>
    </xdr:from>
    <xdr:to>
      <xdr:col>81</xdr:col>
      <xdr:colOff>101600</xdr:colOff>
      <xdr:row>97</xdr:row>
      <xdr:rowOff>23760</xdr:rowOff>
    </xdr:to>
    <xdr:sp macro="" textlink="">
      <xdr:nvSpPr>
        <xdr:cNvPr id="681" name="楕円 680">
          <a:extLst>
            <a:ext uri="{FF2B5EF4-FFF2-40B4-BE49-F238E27FC236}">
              <a16:creationId xmlns:a16="http://schemas.microsoft.com/office/drawing/2014/main" id="{00000000-0008-0000-0700-0000A9020000}"/>
            </a:ext>
          </a:extLst>
        </xdr:cNvPr>
        <xdr:cNvSpPr/>
      </xdr:nvSpPr>
      <xdr:spPr>
        <a:xfrm>
          <a:off x="15430500" y="165528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14887</xdr:rowOff>
    </xdr:from>
    <xdr:ext cx="534377"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5201411" y="166455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93</xdr:row>
      <xdr:rowOff>121224</xdr:rowOff>
    </xdr:from>
    <xdr:to>
      <xdr:col>76</xdr:col>
      <xdr:colOff>165100</xdr:colOff>
      <xdr:row>94</xdr:row>
      <xdr:rowOff>51374</xdr:rowOff>
    </xdr:to>
    <xdr:sp macro="" textlink="">
      <xdr:nvSpPr>
        <xdr:cNvPr id="683" name="楕円 682">
          <a:extLst>
            <a:ext uri="{FF2B5EF4-FFF2-40B4-BE49-F238E27FC236}">
              <a16:creationId xmlns:a16="http://schemas.microsoft.com/office/drawing/2014/main" id="{00000000-0008-0000-0700-0000AB020000}"/>
            </a:ext>
          </a:extLst>
        </xdr:cNvPr>
        <xdr:cNvSpPr/>
      </xdr:nvSpPr>
      <xdr:spPr>
        <a:xfrm>
          <a:off x="14541500" y="160660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5295</xdr:colOff>
      <xdr:row>94</xdr:row>
      <xdr:rowOff>42501</xdr:rowOff>
    </xdr:from>
    <xdr:ext cx="599010"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4292795" y="161588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108,043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91</xdr:row>
      <xdr:rowOff>83139</xdr:rowOff>
    </xdr:from>
    <xdr:to>
      <xdr:col>72</xdr:col>
      <xdr:colOff>38100</xdr:colOff>
      <xdr:row>92</xdr:row>
      <xdr:rowOff>13289</xdr:rowOff>
    </xdr:to>
    <xdr:sp macro="" textlink="">
      <xdr:nvSpPr>
        <xdr:cNvPr id="685" name="楕円 684">
          <a:extLst>
            <a:ext uri="{FF2B5EF4-FFF2-40B4-BE49-F238E27FC236}">
              <a16:creationId xmlns:a16="http://schemas.microsoft.com/office/drawing/2014/main" id="{00000000-0008-0000-0700-0000AD020000}"/>
            </a:ext>
          </a:extLst>
        </xdr:cNvPr>
        <xdr:cNvSpPr/>
      </xdr:nvSpPr>
      <xdr:spPr>
        <a:xfrm>
          <a:off x="13652500" y="156850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68795</xdr:colOff>
      <xdr:row>92</xdr:row>
      <xdr:rowOff>4416</xdr:rowOff>
    </xdr:from>
    <xdr:ext cx="599010"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3403795" y="157778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93</xdr:row>
      <xdr:rowOff>47752</xdr:rowOff>
    </xdr:from>
    <xdr:to>
      <xdr:col>67</xdr:col>
      <xdr:colOff>101600</xdr:colOff>
      <xdr:row>93</xdr:row>
      <xdr:rowOff>149352</xdr:rowOff>
    </xdr:to>
    <xdr:sp macro="" textlink="">
      <xdr:nvSpPr>
        <xdr:cNvPr id="687" name="楕円 686">
          <a:extLst>
            <a:ext uri="{FF2B5EF4-FFF2-40B4-BE49-F238E27FC236}">
              <a16:creationId xmlns:a16="http://schemas.microsoft.com/office/drawing/2014/main" id="{00000000-0008-0000-0700-0000AF020000}"/>
            </a:ext>
          </a:extLst>
        </xdr:cNvPr>
        <xdr:cNvSpPr/>
      </xdr:nvSpPr>
      <xdr:spPr>
        <a:xfrm>
          <a:off x="12763500" y="159926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91</xdr:row>
      <xdr:rowOff>165879</xdr:rowOff>
    </xdr:from>
    <xdr:ext cx="59901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2514795" y="157678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109,650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89" name="正方形/長方形 688">
          <a:extLst>
            <a:ext uri="{FF2B5EF4-FFF2-40B4-BE49-F238E27FC236}">
              <a16:creationId xmlns:a16="http://schemas.microsoft.com/office/drawing/2014/main" id="{00000000-0008-0000-0700-0000B1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0" name="正方形/長方形 689">
          <a:extLst>
            <a:ext uri="{FF2B5EF4-FFF2-40B4-BE49-F238E27FC236}">
              <a16:creationId xmlns:a16="http://schemas.microsoft.com/office/drawing/2014/main" id="{00000000-0008-0000-0700-0000B2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1" name="正方形/長方形 690">
          <a:extLst>
            <a:ext uri="{FF2B5EF4-FFF2-40B4-BE49-F238E27FC236}">
              <a16:creationId xmlns:a16="http://schemas.microsoft.com/office/drawing/2014/main" id="{00000000-0008-0000-0700-0000B3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2" name="正方形/長方形 691">
          <a:extLst>
            <a:ext uri="{FF2B5EF4-FFF2-40B4-BE49-F238E27FC236}">
              <a16:creationId xmlns:a16="http://schemas.microsoft.com/office/drawing/2014/main" id="{00000000-0008-0000-0700-0000B4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3" name="正方形/長方形 692">
          <a:extLst>
            <a:ext uri="{FF2B5EF4-FFF2-40B4-BE49-F238E27FC236}">
              <a16:creationId xmlns:a16="http://schemas.microsoft.com/office/drawing/2014/main" id="{00000000-0008-0000-0700-0000B5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4" name="正方形/長方形 693">
          <a:extLst>
            <a:ext uri="{FF2B5EF4-FFF2-40B4-BE49-F238E27FC236}">
              <a16:creationId xmlns:a16="http://schemas.microsoft.com/office/drawing/2014/main" id="{00000000-0008-0000-0700-0000B6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6" name="直線コネクタ 695">
          <a:extLst>
            <a:ext uri="{FF2B5EF4-FFF2-40B4-BE49-F238E27FC236}">
              <a16:creationId xmlns:a16="http://schemas.microsoft.com/office/drawing/2014/main" id="{00000000-0008-0000-0700-0000B8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40</xdr:row>
      <xdr:rowOff>111777</xdr:rowOff>
    </xdr:from>
    <xdr:ext cx="248786"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8039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38</xdr:row>
      <xdr:rowOff>139700</xdr:rowOff>
    </xdr:from>
    <xdr:to>
      <xdr:col>120</xdr:col>
      <xdr:colOff>114300</xdr:colOff>
      <xdr:row>38</xdr:row>
      <xdr:rowOff>139700</xdr:rowOff>
    </xdr:to>
    <xdr:cxnSp macro="">
      <xdr:nvCxnSpPr>
        <xdr:cNvPr id="698" name="直線コネクタ 697">
          <a:extLst>
            <a:ext uri="{FF2B5EF4-FFF2-40B4-BE49-F238E27FC236}">
              <a16:creationId xmlns:a16="http://schemas.microsoft.com/office/drawing/2014/main" id="{00000000-0008-0000-0700-0000BA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00" name="直線コネクタ 699">
          <a:extLst>
            <a:ext uri="{FF2B5EF4-FFF2-40B4-BE49-F238E27FC236}">
              <a16:creationId xmlns:a16="http://schemas.microsoft.com/office/drawing/2014/main" id="{00000000-0008-0000-0700-0000BC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35</xdr:row>
      <xdr:rowOff>54627</xdr:rowOff>
    </xdr:from>
    <xdr:ext cx="312906"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7975094" y="60553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02" name="直線コネクタ 701">
          <a:extLst>
            <a:ext uri="{FF2B5EF4-FFF2-40B4-BE49-F238E27FC236}">
              <a16:creationId xmlns:a16="http://schemas.microsoft.com/office/drawing/2014/main" id="{00000000-0008-0000-0700-0000BE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32</xdr:row>
      <xdr:rowOff>111777</xdr:rowOff>
    </xdr:from>
    <xdr:ext cx="312906" cy="259045"/>
    <xdr:sp macro="" textlink="">
      <xdr:nvSpPr>
        <xdr:cNvPr id="703" name="テキスト ボックス 702">
          <a:extLst>
            <a:ext uri="{FF2B5EF4-FFF2-40B4-BE49-F238E27FC236}">
              <a16:creationId xmlns:a16="http://schemas.microsoft.com/office/drawing/2014/main" id="{00000000-0008-0000-0700-0000BF020000}"/>
            </a:ext>
          </a:extLst>
        </xdr:cNvPr>
        <xdr:cNvSpPr txBox="1"/>
      </xdr:nvSpPr>
      <xdr:spPr>
        <a:xfrm>
          <a:off x="17975094" y="55981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04" name="直線コネクタ 703">
          <a:extLst>
            <a:ext uri="{FF2B5EF4-FFF2-40B4-BE49-F238E27FC236}">
              <a16:creationId xmlns:a16="http://schemas.microsoft.com/office/drawing/2014/main" id="{00000000-0008-0000-0700-0000C0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29</xdr:row>
      <xdr:rowOff>168927</xdr:rowOff>
    </xdr:from>
    <xdr:ext cx="312906" cy="259045"/>
    <xdr:sp macro="" textlink="">
      <xdr:nvSpPr>
        <xdr:cNvPr id="705" name="テキスト ボックス 704">
          <a:extLst>
            <a:ext uri="{FF2B5EF4-FFF2-40B4-BE49-F238E27FC236}">
              <a16:creationId xmlns:a16="http://schemas.microsoft.com/office/drawing/2014/main" id="{00000000-0008-0000-0700-0000C1020000}"/>
            </a:ext>
          </a:extLst>
        </xdr:cNvPr>
        <xdr:cNvSpPr txBox="1"/>
      </xdr:nvSpPr>
      <xdr:spPr>
        <a:xfrm>
          <a:off x="17975094" y="51409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06" name="直線コネクタ 705">
          <a:extLst>
            <a:ext uri="{FF2B5EF4-FFF2-40B4-BE49-F238E27FC236}">
              <a16:creationId xmlns:a16="http://schemas.microsoft.com/office/drawing/2014/main" id="{00000000-0008-0000-0700-0000C2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27</xdr:row>
      <xdr:rowOff>54627</xdr:rowOff>
    </xdr:from>
    <xdr:ext cx="312906" cy="259045"/>
    <xdr:sp macro="" textlink="">
      <xdr:nvSpPr>
        <xdr:cNvPr id="707" name="テキスト ボックス 706">
          <a:extLst>
            <a:ext uri="{FF2B5EF4-FFF2-40B4-BE49-F238E27FC236}">
              <a16:creationId xmlns:a16="http://schemas.microsoft.com/office/drawing/2014/main" id="{00000000-0008-0000-0700-0000C3020000}"/>
            </a:ext>
          </a:extLst>
        </xdr:cNvPr>
        <xdr:cNvSpPr txBox="1"/>
      </xdr:nvSpPr>
      <xdr:spPr>
        <a:xfrm>
          <a:off x="17975094" y="4683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08" name="諸支出金グラフ枠">
          <a:extLst>
            <a:ext uri="{FF2B5EF4-FFF2-40B4-BE49-F238E27FC236}">
              <a16:creationId xmlns:a16="http://schemas.microsoft.com/office/drawing/2014/main" id="{00000000-0008-0000-0700-0000C4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151130</xdr:rowOff>
    </xdr:from>
    <xdr:to>
      <xdr:col>116</xdr:col>
      <xdr:colOff>62864</xdr:colOff>
      <xdr:row>39</xdr:row>
      <xdr:rowOff>59690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flipV="1">
          <a:off x="22159595" y="5466080"/>
          <a:ext cx="1269" cy="12801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63517</xdr:rowOff>
    </xdr:from>
    <xdr:ext cx="249299" cy="259045"/>
    <xdr:sp macro="" textlink="">
      <xdr:nvSpPr>
        <xdr:cNvPr id="710" name="諸支出金最小値テキスト">
          <a:extLst>
            <a:ext uri="{FF2B5EF4-FFF2-40B4-BE49-F238E27FC236}">
              <a16:creationId xmlns:a16="http://schemas.microsoft.com/office/drawing/2014/main" id="{00000000-0008-0000-0700-0000C6020000}"/>
            </a:ext>
          </a:extLst>
        </xdr:cNvPr>
        <xdr:cNvSpPr txBox="1"/>
      </xdr:nvSpPr>
      <xdr:spPr>
        <a:xfrm>
          <a:off x="22212300" y="675006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59690</xdr:rowOff>
    </xdr:from>
    <xdr:to>
      <xdr:col>116</xdr:col>
      <xdr:colOff>152400</xdr:colOff>
      <xdr:row>39</xdr:row>
      <xdr:rowOff>59690</xdr:rowOff>
    </xdr:to>
    <xdr:cxnSp macro="">
      <xdr:nvCxnSpPr>
        <xdr:cNvPr id="711" name="直線コネクタ 710">
          <a:extLst>
            <a:ext uri="{FF2B5EF4-FFF2-40B4-BE49-F238E27FC236}">
              <a16:creationId xmlns:a16="http://schemas.microsoft.com/office/drawing/2014/main" id="{00000000-0008-0000-0700-0000C7020000}"/>
            </a:ext>
          </a:extLst>
        </xdr:cNvPr>
        <xdr:cNvCxnSpPr/>
      </xdr:nvCxnSpPr>
      <xdr:spPr>
        <a:xfrm>
          <a:off x="22072600" y="6746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97807</xdr:rowOff>
    </xdr:from>
    <xdr:ext cx="313932" cy="259045"/>
    <xdr:sp macro="" textlink="">
      <xdr:nvSpPr>
        <xdr:cNvPr id="712" name="諸支出金最大値テキスト">
          <a:extLst>
            <a:ext uri="{FF2B5EF4-FFF2-40B4-BE49-F238E27FC236}">
              <a16:creationId xmlns:a16="http://schemas.microsoft.com/office/drawing/2014/main" id="{00000000-0008-0000-0700-0000C8020000}"/>
            </a:ext>
          </a:extLst>
        </xdr:cNvPr>
        <xdr:cNvSpPr txBox="1"/>
      </xdr:nvSpPr>
      <xdr:spPr>
        <a:xfrm>
          <a:off x="22212300" y="524130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151130</xdr:rowOff>
    </xdr:from>
    <xdr:to>
      <xdr:col>116</xdr:col>
      <xdr:colOff>152400</xdr:colOff>
      <xdr:row>31</xdr:row>
      <xdr:rowOff>151130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22072600" y="54660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30</xdr:row>
      <xdr:rowOff>48260</xdr:rowOff>
    </xdr:from>
    <xdr:to>
      <xdr:col>116</xdr:col>
      <xdr:colOff>63500</xdr:colOff>
      <xdr:row>31</xdr:row>
      <xdr:rowOff>151130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21323300" y="5191760"/>
          <a:ext cx="838200" cy="274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44467</xdr:rowOff>
    </xdr:from>
    <xdr:ext cx="249299" cy="259045"/>
    <xdr:sp macro="" textlink="">
      <xdr:nvSpPr>
        <xdr:cNvPr id="715" name="諸支出金平均値テキスト">
          <a:extLst>
            <a:ext uri="{FF2B5EF4-FFF2-40B4-BE49-F238E27FC236}">
              <a16:creationId xmlns:a16="http://schemas.microsoft.com/office/drawing/2014/main" id="{00000000-0008-0000-0700-0000CB020000}"/>
            </a:ext>
          </a:extLst>
        </xdr:cNvPr>
        <xdr:cNvSpPr txBox="1"/>
      </xdr:nvSpPr>
      <xdr:spPr>
        <a:xfrm>
          <a:off x="22212300" y="621666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66040</xdr:rowOff>
    </xdr:from>
    <xdr:to>
      <xdr:col>116</xdr:col>
      <xdr:colOff>114300</xdr:colOff>
      <xdr:row>36</xdr:row>
      <xdr:rowOff>167640</xdr:rowOff>
    </xdr:to>
    <xdr:sp macro="" textlink="">
      <xdr:nvSpPr>
        <xdr:cNvPr id="716" name="フローチャート: 判断 715">
          <a:extLst>
            <a:ext uri="{FF2B5EF4-FFF2-40B4-BE49-F238E27FC236}">
              <a16:creationId xmlns:a16="http://schemas.microsoft.com/office/drawing/2014/main" id="{00000000-0008-0000-0700-0000CC020000}"/>
            </a:ext>
          </a:extLst>
        </xdr:cNvPr>
        <xdr:cNvSpPr/>
      </xdr:nvSpPr>
      <xdr:spPr>
        <a:xfrm>
          <a:off x="22110700" y="6238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30</xdr:row>
      <xdr:rowOff>48260</xdr:rowOff>
    </xdr:from>
    <xdr:to>
      <xdr:col>111</xdr:col>
      <xdr:colOff>177800</xdr:colOff>
      <xdr:row>38</xdr:row>
      <xdr:rowOff>48260</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flipV="1">
          <a:off x="20434300" y="5191760"/>
          <a:ext cx="889000" cy="1371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35</xdr:row>
      <xdr:rowOff>54610</xdr:rowOff>
    </xdr:from>
    <xdr:to>
      <xdr:col>112</xdr:col>
      <xdr:colOff>38100</xdr:colOff>
      <xdr:row>35</xdr:row>
      <xdr:rowOff>156210</xdr:rowOff>
    </xdr:to>
    <xdr:sp macro="" textlink="">
      <xdr:nvSpPr>
        <xdr:cNvPr id="718" name="フローチャート: 判断 717">
          <a:extLst>
            <a:ext uri="{FF2B5EF4-FFF2-40B4-BE49-F238E27FC236}">
              <a16:creationId xmlns:a16="http://schemas.microsoft.com/office/drawing/2014/main" id="{00000000-0008-0000-0700-0000CE020000}"/>
            </a:ext>
          </a:extLst>
        </xdr:cNvPr>
        <xdr:cNvSpPr/>
      </xdr:nvSpPr>
      <xdr:spPr>
        <a:xfrm>
          <a:off x="21272500" y="6055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35</xdr:row>
      <xdr:rowOff>147337</xdr:rowOff>
    </xdr:from>
    <xdr:ext cx="313932"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21153633" y="614808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48260</xdr:rowOff>
    </xdr:from>
    <xdr:to>
      <xdr:col>107</xdr:col>
      <xdr:colOff>50800</xdr:colOff>
      <xdr:row>38</xdr:row>
      <xdr:rowOff>139700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flipV="1">
          <a:off x="19545300" y="656336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168910</xdr:rowOff>
    </xdr:from>
    <xdr:to>
      <xdr:col>107</xdr:col>
      <xdr:colOff>101600</xdr:colOff>
      <xdr:row>38</xdr:row>
      <xdr:rowOff>99060</xdr:rowOff>
    </xdr:to>
    <xdr:sp macro="" textlink="">
      <xdr:nvSpPr>
        <xdr:cNvPr id="721" name="フローチャート: 判断 720">
          <a:extLst>
            <a:ext uri="{FF2B5EF4-FFF2-40B4-BE49-F238E27FC236}">
              <a16:creationId xmlns:a16="http://schemas.microsoft.com/office/drawing/2014/main" id="{00000000-0008-0000-0700-0000D1020000}"/>
            </a:ext>
          </a:extLst>
        </xdr:cNvPr>
        <xdr:cNvSpPr/>
      </xdr:nvSpPr>
      <xdr:spPr>
        <a:xfrm>
          <a:off x="20383500" y="65125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90187</xdr:rowOff>
    </xdr:from>
    <xdr:ext cx="249299"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20309650" y="660528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37</xdr:row>
      <xdr:rowOff>128270</xdr:rowOff>
    </xdr:from>
    <xdr:to>
      <xdr:col>102</xdr:col>
      <xdr:colOff>114300</xdr:colOff>
      <xdr:row>38</xdr:row>
      <xdr:rowOff>139700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18656300" y="6471920"/>
          <a:ext cx="8890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168910</xdr:rowOff>
    </xdr:from>
    <xdr:to>
      <xdr:col>102</xdr:col>
      <xdr:colOff>165100</xdr:colOff>
      <xdr:row>38</xdr:row>
      <xdr:rowOff>99060</xdr:rowOff>
    </xdr:to>
    <xdr:sp macro="" textlink="">
      <xdr:nvSpPr>
        <xdr:cNvPr id="724" name="フローチャート: 判断 723">
          <a:extLst>
            <a:ext uri="{FF2B5EF4-FFF2-40B4-BE49-F238E27FC236}">
              <a16:creationId xmlns:a16="http://schemas.microsoft.com/office/drawing/2014/main" id="{00000000-0008-0000-0700-0000D4020000}"/>
            </a:ext>
          </a:extLst>
        </xdr:cNvPr>
        <xdr:cNvSpPr/>
      </xdr:nvSpPr>
      <xdr:spPr>
        <a:xfrm>
          <a:off x="19494500" y="65125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115587</xdr:rowOff>
    </xdr:from>
    <xdr:ext cx="249299" cy="259045"/>
    <xdr:sp macro="" textlink="">
      <xdr:nvSpPr>
        <xdr:cNvPr id="725" name="テキスト ボックス 724">
          <a:extLst>
            <a:ext uri="{FF2B5EF4-FFF2-40B4-BE49-F238E27FC236}">
              <a16:creationId xmlns:a16="http://schemas.microsoft.com/office/drawing/2014/main" id="{00000000-0008-0000-0700-0000D5020000}"/>
            </a:ext>
          </a:extLst>
        </xdr:cNvPr>
        <xdr:cNvSpPr txBox="1"/>
      </xdr:nvSpPr>
      <xdr:spPr>
        <a:xfrm>
          <a:off x="19420650" y="628778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168910</xdr:rowOff>
    </xdr:from>
    <xdr:to>
      <xdr:col>98</xdr:col>
      <xdr:colOff>38100</xdr:colOff>
      <xdr:row>38</xdr:row>
      <xdr:rowOff>99060</xdr:rowOff>
    </xdr:to>
    <xdr:sp macro="" textlink="">
      <xdr:nvSpPr>
        <xdr:cNvPr id="726" name="フローチャート: 判断 725">
          <a:extLst>
            <a:ext uri="{FF2B5EF4-FFF2-40B4-BE49-F238E27FC236}">
              <a16:creationId xmlns:a16="http://schemas.microsoft.com/office/drawing/2014/main" id="{00000000-0008-0000-0700-0000D6020000}"/>
            </a:ext>
          </a:extLst>
        </xdr:cNvPr>
        <xdr:cNvSpPr/>
      </xdr:nvSpPr>
      <xdr:spPr>
        <a:xfrm>
          <a:off x="18605500" y="65125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90187</xdr:rowOff>
    </xdr:from>
    <xdr:ext cx="249299" cy="259045"/>
    <xdr:sp macro="" textlink="">
      <xdr:nvSpPr>
        <xdr:cNvPr id="727" name="テキスト ボックス 726">
          <a:extLst>
            <a:ext uri="{FF2B5EF4-FFF2-40B4-BE49-F238E27FC236}">
              <a16:creationId xmlns:a16="http://schemas.microsoft.com/office/drawing/2014/main" id="{00000000-0008-0000-0700-0000D7020000}"/>
            </a:ext>
          </a:extLst>
        </xdr:cNvPr>
        <xdr:cNvSpPr txBox="1"/>
      </xdr:nvSpPr>
      <xdr:spPr>
        <a:xfrm>
          <a:off x="18531650" y="660528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28" name="テキスト ボックス 727">
          <a:extLst>
            <a:ext uri="{FF2B5EF4-FFF2-40B4-BE49-F238E27FC236}">
              <a16:creationId xmlns:a16="http://schemas.microsoft.com/office/drawing/2014/main" id="{00000000-0008-0000-0700-0000D8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29" name="テキスト ボックス 728">
          <a:extLst>
            <a:ext uri="{FF2B5EF4-FFF2-40B4-BE49-F238E27FC236}">
              <a16:creationId xmlns:a16="http://schemas.microsoft.com/office/drawing/2014/main" id="{00000000-0008-0000-0700-0000D9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0" name="テキスト ボックス 729">
          <a:extLst>
            <a:ext uri="{FF2B5EF4-FFF2-40B4-BE49-F238E27FC236}">
              <a16:creationId xmlns:a16="http://schemas.microsoft.com/office/drawing/2014/main" id="{00000000-0008-0000-0700-0000DA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1" name="テキスト ボックス 730">
          <a:extLst>
            <a:ext uri="{FF2B5EF4-FFF2-40B4-BE49-F238E27FC236}">
              <a16:creationId xmlns:a16="http://schemas.microsoft.com/office/drawing/2014/main" id="{00000000-0008-0000-0700-0000DB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700-0000DC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31</xdr:row>
      <xdr:rowOff>100330</xdr:rowOff>
    </xdr:from>
    <xdr:to>
      <xdr:col>116</xdr:col>
      <xdr:colOff>114300</xdr:colOff>
      <xdr:row>32</xdr:row>
      <xdr:rowOff>30480</xdr:rowOff>
    </xdr:to>
    <xdr:sp macro="" textlink="">
      <xdr:nvSpPr>
        <xdr:cNvPr id="733" name="楕円 732">
          <a:extLst>
            <a:ext uri="{FF2B5EF4-FFF2-40B4-BE49-F238E27FC236}">
              <a16:creationId xmlns:a16="http://schemas.microsoft.com/office/drawing/2014/main" id="{00000000-0008-0000-0700-0000DD020000}"/>
            </a:ext>
          </a:extLst>
        </xdr:cNvPr>
        <xdr:cNvSpPr/>
      </xdr:nvSpPr>
      <xdr:spPr>
        <a:xfrm>
          <a:off x="22110700" y="54152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31</xdr:row>
      <xdr:rowOff>53357</xdr:rowOff>
    </xdr:from>
    <xdr:ext cx="313932" cy="259045"/>
    <xdr:sp macro="" textlink="">
      <xdr:nvSpPr>
        <xdr:cNvPr id="734" name="諸支出金該当値テキスト">
          <a:extLst>
            <a:ext uri="{FF2B5EF4-FFF2-40B4-BE49-F238E27FC236}">
              <a16:creationId xmlns:a16="http://schemas.microsoft.com/office/drawing/2014/main" id="{00000000-0008-0000-0700-0000DE020000}"/>
            </a:ext>
          </a:extLst>
        </xdr:cNvPr>
        <xdr:cNvSpPr txBox="1"/>
      </xdr:nvSpPr>
      <xdr:spPr>
        <a:xfrm>
          <a:off x="22212300" y="536830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29</xdr:row>
      <xdr:rowOff>168910</xdr:rowOff>
    </xdr:from>
    <xdr:to>
      <xdr:col>112</xdr:col>
      <xdr:colOff>38100</xdr:colOff>
      <xdr:row>30</xdr:row>
      <xdr:rowOff>99060</xdr:rowOff>
    </xdr:to>
    <xdr:sp macro="" textlink="">
      <xdr:nvSpPr>
        <xdr:cNvPr id="735" name="楕円 734">
          <a:extLst>
            <a:ext uri="{FF2B5EF4-FFF2-40B4-BE49-F238E27FC236}">
              <a16:creationId xmlns:a16="http://schemas.microsoft.com/office/drawing/2014/main" id="{00000000-0008-0000-0700-0000DF020000}"/>
            </a:ext>
          </a:extLst>
        </xdr:cNvPr>
        <xdr:cNvSpPr/>
      </xdr:nvSpPr>
      <xdr:spPr>
        <a:xfrm>
          <a:off x="21272500" y="5140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28</xdr:row>
      <xdr:rowOff>115587</xdr:rowOff>
    </xdr:from>
    <xdr:ext cx="313932"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1153633" y="491618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168910</xdr:rowOff>
    </xdr:from>
    <xdr:to>
      <xdr:col>107</xdr:col>
      <xdr:colOff>101600</xdr:colOff>
      <xdr:row>38</xdr:row>
      <xdr:rowOff>99060</xdr:rowOff>
    </xdr:to>
    <xdr:sp macro="" textlink="">
      <xdr:nvSpPr>
        <xdr:cNvPr id="737" name="楕円 736">
          <a:extLst>
            <a:ext uri="{FF2B5EF4-FFF2-40B4-BE49-F238E27FC236}">
              <a16:creationId xmlns:a16="http://schemas.microsoft.com/office/drawing/2014/main" id="{00000000-0008-0000-0700-0000E1020000}"/>
            </a:ext>
          </a:extLst>
        </xdr:cNvPr>
        <xdr:cNvSpPr/>
      </xdr:nvSpPr>
      <xdr:spPr>
        <a:xfrm>
          <a:off x="20383500" y="65125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36</xdr:row>
      <xdr:rowOff>115587</xdr:rowOff>
    </xdr:from>
    <xdr:ext cx="249299"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20309650" y="628778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39" name="楕円 738">
          <a:extLst>
            <a:ext uri="{FF2B5EF4-FFF2-40B4-BE49-F238E27FC236}">
              <a16:creationId xmlns:a16="http://schemas.microsoft.com/office/drawing/2014/main" id="{00000000-0008-0000-0700-0000E3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40" name="テキスト ボックス 739">
          <a:extLst>
            <a:ext uri="{FF2B5EF4-FFF2-40B4-BE49-F238E27FC236}">
              <a16:creationId xmlns:a16="http://schemas.microsoft.com/office/drawing/2014/main" id="{00000000-0008-0000-0700-0000E4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77470</xdr:rowOff>
    </xdr:from>
    <xdr:to>
      <xdr:col>98</xdr:col>
      <xdr:colOff>38100</xdr:colOff>
      <xdr:row>38</xdr:row>
      <xdr:rowOff>7620</xdr:rowOff>
    </xdr:to>
    <xdr:sp macro="" textlink="">
      <xdr:nvSpPr>
        <xdr:cNvPr id="741" name="楕円 740">
          <a:extLst>
            <a:ext uri="{FF2B5EF4-FFF2-40B4-BE49-F238E27FC236}">
              <a16:creationId xmlns:a16="http://schemas.microsoft.com/office/drawing/2014/main" id="{00000000-0008-0000-0700-0000E5020000}"/>
            </a:ext>
          </a:extLst>
        </xdr:cNvPr>
        <xdr:cNvSpPr/>
      </xdr:nvSpPr>
      <xdr:spPr>
        <a:xfrm>
          <a:off x="18605500" y="6421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36</xdr:row>
      <xdr:rowOff>24147</xdr:rowOff>
    </xdr:from>
    <xdr:ext cx="249299"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18531650" y="619634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3" name="正方形/長方形 742">
          <a:extLst>
            <a:ext uri="{FF2B5EF4-FFF2-40B4-BE49-F238E27FC236}">
              <a16:creationId xmlns:a16="http://schemas.microsoft.com/office/drawing/2014/main" id="{00000000-0008-0000-0700-0000E7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4" name="正方形/長方形 743">
          <a:extLst>
            <a:ext uri="{FF2B5EF4-FFF2-40B4-BE49-F238E27FC236}">
              <a16:creationId xmlns:a16="http://schemas.microsoft.com/office/drawing/2014/main" id="{00000000-0008-0000-0700-0000E8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5" name="正方形/長方形 744">
          <a:extLst>
            <a:ext uri="{FF2B5EF4-FFF2-40B4-BE49-F238E27FC236}">
              <a16:creationId xmlns:a16="http://schemas.microsoft.com/office/drawing/2014/main" id="{00000000-0008-0000-0700-0000E9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46" name="正方形/長方形 745">
          <a:extLst>
            <a:ext uri="{FF2B5EF4-FFF2-40B4-BE49-F238E27FC236}">
              <a16:creationId xmlns:a16="http://schemas.microsoft.com/office/drawing/2014/main" id="{00000000-0008-0000-0700-0000EA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47" name="正方形/長方形 746">
          <a:extLst>
            <a:ext uri="{FF2B5EF4-FFF2-40B4-BE49-F238E27FC236}">
              <a16:creationId xmlns:a16="http://schemas.microsoft.com/office/drawing/2014/main" id="{00000000-0008-0000-0700-0000EB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48" name="正方形/長方形 747">
          <a:extLst>
            <a:ext uri="{FF2B5EF4-FFF2-40B4-BE49-F238E27FC236}">
              <a16:creationId xmlns:a16="http://schemas.microsoft.com/office/drawing/2014/main" id="{00000000-0008-0000-0700-0000EC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0" name="直線コネクタ 749">
          <a:extLst>
            <a:ext uri="{FF2B5EF4-FFF2-40B4-BE49-F238E27FC236}">
              <a16:creationId xmlns:a16="http://schemas.microsoft.com/office/drawing/2014/main" id="{00000000-0008-0000-0700-0000EE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51" name="直線コネクタ 750">
          <a:extLst>
            <a:ext uri="{FF2B5EF4-FFF2-40B4-BE49-F238E27FC236}">
              <a16:creationId xmlns:a16="http://schemas.microsoft.com/office/drawing/2014/main" id="{00000000-0008-0000-0700-0000EF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53" name="直線コネクタ 752">
          <a:extLst>
            <a:ext uri="{FF2B5EF4-FFF2-40B4-BE49-F238E27FC236}">
              <a16:creationId xmlns:a16="http://schemas.microsoft.com/office/drawing/2014/main" id="{00000000-0008-0000-0700-0000F1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55" name="前年度繰上充用金グラフ枠">
          <a:extLst>
            <a:ext uri="{FF2B5EF4-FFF2-40B4-BE49-F238E27FC236}">
              <a16:creationId xmlns:a16="http://schemas.microsoft.com/office/drawing/2014/main" id="{00000000-0008-0000-0700-0000F3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56" name="直線コネクタ 755">
          <a:extLst>
            <a:ext uri="{FF2B5EF4-FFF2-40B4-BE49-F238E27FC236}">
              <a16:creationId xmlns:a16="http://schemas.microsoft.com/office/drawing/2014/main" id="{00000000-0008-0000-0700-0000F402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57" name="前年度繰上充用金最小値テキスト">
          <a:extLst>
            <a:ext uri="{FF2B5EF4-FFF2-40B4-BE49-F238E27FC236}">
              <a16:creationId xmlns:a16="http://schemas.microsoft.com/office/drawing/2014/main" id="{00000000-0008-0000-0700-0000F502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58" name="直線コネクタ 757">
          <a:extLst>
            <a:ext uri="{FF2B5EF4-FFF2-40B4-BE49-F238E27FC236}">
              <a16:creationId xmlns:a16="http://schemas.microsoft.com/office/drawing/2014/main" id="{00000000-0008-0000-0700-0000F602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59" name="前年度繰上充用金最大値テキスト">
          <a:extLst>
            <a:ext uri="{FF2B5EF4-FFF2-40B4-BE49-F238E27FC236}">
              <a16:creationId xmlns:a16="http://schemas.microsoft.com/office/drawing/2014/main" id="{00000000-0008-0000-0700-0000F702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0" name="直線コネクタ 759">
          <a:extLst>
            <a:ext uri="{FF2B5EF4-FFF2-40B4-BE49-F238E27FC236}">
              <a16:creationId xmlns:a16="http://schemas.microsoft.com/office/drawing/2014/main" id="{00000000-0008-0000-0700-0000F802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61" name="直線コネクタ 760">
          <a:extLst>
            <a:ext uri="{FF2B5EF4-FFF2-40B4-BE49-F238E27FC236}">
              <a16:creationId xmlns:a16="http://schemas.microsoft.com/office/drawing/2014/main" id="{00000000-0008-0000-0700-0000F902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62" name="前年度繰上充用金平均値テキスト">
          <a:extLst>
            <a:ext uri="{FF2B5EF4-FFF2-40B4-BE49-F238E27FC236}">
              <a16:creationId xmlns:a16="http://schemas.microsoft.com/office/drawing/2014/main" id="{00000000-0008-0000-0700-0000FA02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63" name="フローチャート: 判断 762">
          <a:extLst>
            <a:ext uri="{FF2B5EF4-FFF2-40B4-BE49-F238E27FC236}">
              <a16:creationId xmlns:a16="http://schemas.microsoft.com/office/drawing/2014/main" id="{00000000-0008-0000-0700-0000FB02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65" name="フローチャート: 判断 764">
          <a:extLst>
            <a:ext uri="{FF2B5EF4-FFF2-40B4-BE49-F238E27FC236}">
              <a16:creationId xmlns:a16="http://schemas.microsoft.com/office/drawing/2014/main" id="{00000000-0008-0000-0700-0000FD02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68" name="フローチャート: 判断 767">
          <a:extLst>
            <a:ext uri="{FF2B5EF4-FFF2-40B4-BE49-F238E27FC236}">
              <a16:creationId xmlns:a16="http://schemas.microsoft.com/office/drawing/2014/main" id="{00000000-0008-0000-0700-000000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69" name="テキスト ボックス 768">
          <a:extLst>
            <a:ext uri="{FF2B5EF4-FFF2-40B4-BE49-F238E27FC236}">
              <a16:creationId xmlns:a16="http://schemas.microsoft.com/office/drawing/2014/main" id="{00000000-0008-0000-0700-000001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71" name="フローチャート: 判断 770">
          <a:extLst>
            <a:ext uri="{FF2B5EF4-FFF2-40B4-BE49-F238E27FC236}">
              <a16:creationId xmlns:a16="http://schemas.microsoft.com/office/drawing/2014/main" id="{00000000-0008-0000-0700-000003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72" name="テキスト ボックス 771">
          <a:extLst>
            <a:ext uri="{FF2B5EF4-FFF2-40B4-BE49-F238E27FC236}">
              <a16:creationId xmlns:a16="http://schemas.microsoft.com/office/drawing/2014/main" id="{00000000-0008-0000-0700-000004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73" name="フローチャート: 判断 772">
          <a:extLst>
            <a:ext uri="{FF2B5EF4-FFF2-40B4-BE49-F238E27FC236}">
              <a16:creationId xmlns:a16="http://schemas.microsoft.com/office/drawing/2014/main" id="{00000000-0008-0000-0700-000005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74" name="テキスト ボックス 773">
          <a:extLst>
            <a:ext uri="{FF2B5EF4-FFF2-40B4-BE49-F238E27FC236}">
              <a16:creationId xmlns:a16="http://schemas.microsoft.com/office/drawing/2014/main" id="{00000000-0008-0000-0700-000006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75" name="テキスト ボックス 774">
          <a:extLst>
            <a:ext uri="{FF2B5EF4-FFF2-40B4-BE49-F238E27FC236}">
              <a16:creationId xmlns:a16="http://schemas.microsoft.com/office/drawing/2014/main" id="{00000000-0008-0000-0700-000007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76" name="テキスト ボックス 775">
          <a:extLst>
            <a:ext uri="{FF2B5EF4-FFF2-40B4-BE49-F238E27FC236}">
              <a16:creationId xmlns:a16="http://schemas.microsoft.com/office/drawing/2014/main" id="{00000000-0008-0000-0700-000008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77" name="テキスト ボックス 776">
          <a:extLst>
            <a:ext uri="{FF2B5EF4-FFF2-40B4-BE49-F238E27FC236}">
              <a16:creationId xmlns:a16="http://schemas.microsoft.com/office/drawing/2014/main" id="{00000000-0008-0000-0700-000009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78" name="テキスト ボックス 777">
          <a:extLst>
            <a:ext uri="{FF2B5EF4-FFF2-40B4-BE49-F238E27FC236}">
              <a16:creationId xmlns:a16="http://schemas.microsoft.com/office/drawing/2014/main" id="{00000000-0008-0000-0700-00000A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79" name="テキスト ボックス 778">
          <a:extLst>
            <a:ext uri="{FF2B5EF4-FFF2-40B4-BE49-F238E27FC236}">
              <a16:creationId xmlns:a16="http://schemas.microsoft.com/office/drawing/2014/main" id="{00000000-0008-0000-0700-00000B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0" name="楕円 779">
          <a:extLst>
            <a:ext uri="{FF2B5EF4-FFF2-40B4-BE49-F238E27FC236}">
              <a16:creationId xmlns:a16="http://schemas.microsoft.com/office/drawing/2014/main" id="{00000000-0008-0000-0700-00000C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81" name="前年度繰上充用金該当値テキスト">
          <a:extLst>
            <a:ext uri="{FF2B5EF4-FFF2-40B4-BE49-F238E27FC236}">
              <a16:creationId xmlns:a16="http://schemas.microsoft.com/office/drawing/2014/main" id="{00000000-0008-0000-0700-00000D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82" name="楕円 781">
          <a:extLst>
            <a:ext uri="{FF2B5EF4-FFF2-40B4-BE49-F238E27FC236}">
              <a16:creationId xmlns:a16="http://schemas.microsoft.com/office/drawing/2014/main" id="{00000000-0008-0000-0700-00000E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84" name="楕円 783">
          <a:extLst>
            <a:ext uri="{FF2B5EF4-FFF2-40B4-BE49-F238E27FC236}">
              <a16:creationId xmlns:a16="http://schemas.microsoft.com/office/drawing/2014/main" id="{00000000-0008-0000-0700-000010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86" name="楕円 785">
          <a:extLst>
            <a:ext uri="{FF2B5EF4-FFF2-40B4-BE49-F238E27FC236}">
              <a16:creationId xmlns:a16="http://schemas.microsoft.com/office/drawing/2014/main" id="{00000000-0008-0000-0700-000012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87" name="テキスト ボックス 786">
          <a:extLst>
            <a:ext uri="{FF2B5EF4-FFF2-40B4-BE49-F238E27FC236}">
              <a16:creationId xmlns:a16="http://schemas.microsoft.com/office/drawing/2014/main" id="{00000000-0008-0000-0700-000013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8" name="楕円 787">
          <a:extLst>
            <a:ext uri="{FF2B5EF4-FFF2-40B4-BE49-F238E27FC236}">
              <a16:creationId xmlns:a16="http://schemas.microsoft.com/office/drawing/2014/main" id="{00000000-0008-0000-0700-000014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790" name="正方形/長方形 789">
          <a:extLst>
            <a:ext uri="{FF2B5EF4-FFF2-40B4-BE49-F238E27FC236}">
              <a16:creationId xmlns:a16="http://schemas.microsoft.com/office/drawing/2014/main" id="{00000000-0008-0000-0700-000016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791" name="正方形/長方形 790">
          <a:extLst>
            <a:ext uri="{FF2B5EF4-FFF2-40B4-BE49-F238E27FC236}">
              <a16:creationId xmlns:a16="http://schemas.microsoft.com/office/drawing/2014/main" id="{00000000-0008-0000-0700-000017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＜主な構成項目＞</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・民生費は、住民一人当たり</a:t>
          </a:r>
          <a:r>
            <a:rPr kumimoji="1" lang="en-US" altLang="ja-JP" sz="1300">
              <a:latin typeface="ＭＳ Ｐゴシック" panose="020B0600070205080204" pitchFamily="50" charset="-128"/>
              <a:ea typeface="ＭＳ Ｐゴシック" panose="020B0600070205080204" pitchFamily="50" charset="-128"/>
            </a:rPr>
            <a:t>92</a:t>
          </a:r>
          <a:r>
            <a:rPr kumimoji="1" lang="ja-JP" altLang="en-US" sz="1300">
              <a:latin typeface="ＭＳ Ｐゴシック" panose="020B0600070205080204" pitchFamily="50" charset="-128"/>
              <a:ea typeface="ＭＳ Ｐゴシック" panose="020B0600070205080204" pitchFamily="50" charset="-128"/>
            </a:rPr>
            <a:t>千円となっており、前年度（令和元年度）から増加している。これは、新型コロナウイルス感染症対策として生活福祉資金緊急貸付等を行ったことによるものである。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・衛生費は、住民一人当たり</a:t>
          </a:r>
          <a:r>
            <a:rPr kumimoji="1" lang="en-US" altLang="ja-JP" sz="1300">
              <a:latin typeface="ＭＳ Ｐゴシック" panose="020B0600070205080204" pitchFamily="50" charset="-128"/>
              <a:ea typeface="ＭＳ Ｐゴシック" panose="020B0600070205080204" pitchFamily="50" charset="-128"/>
            </a:rPr>
            <a:t>53</a:t>
          </a:r>
          <a:r>
            <a:rPr kumimoji="1" lang="ja-JP" altLang="en-US" sz="1300">
              <a:latin typeface="ＭＳ Ｐゴシック" panose="020B0600070205080204" pitchFamily="50" charset="-128"/>
              <a:ea typeface="ＭＳ Ｐゴシック" panose="020B0600070205080204" pitchFamily="50" charset="-128"/>
            </a:rPr>
            <a:t>千円となっており、前年度（令和元年度）から増加している。これは、新型コロナウイルス感染症対策として医療体制整備や事業者支援等を行ったことによるものである。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・商工費は、住民一人当たり</a:t>
          </a:r>
          <a:r>
            <a:rPr kumimoji="1" lang="en-US" altLang="ja-JP" sz="1300">
              <a:latin typeface="ＭＳ Ｐゴシック" panose="020B0600070205080204" pitchFamily="50" charset="-128"/>
              <a:ea typeface="ＭＳ Ｐゴシック" panose="020B0600070205080204" pitchFamily="50" charset="-128"/>
            </a:rPr>
            <a:t>43</a:t>
          </a:r>
          <a:r>
            <a:rPr kumimoji="1" lang="ja-JP" altLang="en-US" sz="1300">
              <a:latin typeface="ＭＳ Ｐゴシック" panose="020B0600070205080204" pitchFamily="50" charset="-128"/>
              <a:ea typeface="ＭＳ Ｐゴシック" panose="020B0600070205080204" pitchFamily="50" charset="-128"/>
            </a:rPr>
            <a:t>千円となっており、前年度（令和元年度）から増加している。これは、新型コロナウイルス感染症対策として事業者支援を行ったこと及び新型コロナウイルス感染症対応企業支援基金を創設し、積立を行ったこと等によるもの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・土木費は、住民一人当たり</a:t>
          </a:r>
          <a:r>
            <a:rPr kumimoji="1" lang="en-US" altLang="ja-JP" sz="1300">
              <a:latin typeface="ＭＳ Ｐゴシック" panose="020B0600070205080204" pitchFamily="50" charset="-128"/>
              <a:ea typeface="ＭＳ Ｐゴシック" panose="020B0600070205080204" pitchFamily="50" charset="-128"/>
            </a:rPr>
            <a:t>112</a:t>
          </a:r>
          <a:r>
            <a:rPr kumimoji="1" lang="ja-JP" altLang="en-US" sz="1300">
              <a:latin typeface="ＭＳ Ｐゴシック" panose="020B0600070205080204" pitchFamily="50" charset="-128"/>
              <a:ea typeface="ＭＳ Ｐゴシック" panose="020B0600070205080204" pitchFamily="50" charset="-128"/>
            </a:rPr>
            <a:t>千円となっており、前年度（令和元年度）から増加している。これは、地域高規格道路の整備に係る経費が増加したこと等によるものである。</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鳥取県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itchFamily="49" charset="-128"/>
              <a:ea typeface="ＭＳ ゴシック" pitchFamily="49" charset="-128"/>
            </a:rPr>
            <a:t>○実質収支額</a:t>
          </a:r>
          <a:endParaRPr kumimoji="1" lang="en-US" altLang="ja-JP" sz="1100">
            <a:latin typeface="ＭＳ ゴシック" pitchFamily="49" charset="-128"/>
            <a:ea typeface="ＭＳ ゴシック" pitchFamily="49" charset="-128"/>
          </a:endParaRPr>
        </a:p>
        <a:p>
          <a:r>
            <a:rPr kumimoji="1" lang="ja-JP" altLang="en-US" sz="1100">
              <a:latin typeface="ＭＳ ゴシック" pitchFamily="49" charset="-128"/>
              <a:ea typeface="ＭＳ ゴシック" pitchFamily="49" charset="-128"/>
            </a:rPr>
            <a:t>　令和元年度は実質的な地方交付税が減少したことや、西日本豪雨等に係る災害復旧事業費が増加したこと等により実質収支が減となった。令和２年度は新型コロナウイルス対策関連事業費が増加した一方、地方交付税の増加や新型コロナウイルス関連交付金等の交付により実質収支が増となった。</a:t>
          </a:r>
          <a:endParaRPr kumimoji="1" lang="en-US" altLang="ja-JP" sz="1100">
            <a:latin typeface="ＭＳ ゴシック" pitchFamily="49" charset="-128"/>
            <a:ea typeface="ＭＳ ゴシック" pitchFamily="49" charset="-128"/>
          </a:endParaRPr>
        </a:p>
        <a:p>
          <a:r>
            <a:rPr kumimoji="1" lang="ja-JP" altLang="en-US" sz="1100">
              <a:latin typeface="ＭＳ ゴシック" pitchFamily="49" charset="-128"/>
              <a:ea typeface="ＭＳ ゴシック" pitchFamily="49" charset="-128"/>
            </a:rPr>
            <a:t>○実質単年度収支</a:t>
          </a:r>
          <a:endParaRPr kumimoji="1" lang="en-US" altLang="ja-JP" sz="1100">
            <a:latin typeface="ＭＳ ゴシック" pitchFamily="49" charset="-128"/>
            <a:ea typeface="ＭＳ ゴシック" pitchFamily="49" charset="-128"/>
          </a:endParaRPr>
        </a:p>
        <a:p>
          <a:r>
            <a:rPr kumimoji="1" lang="ja-JP" altLang="en-US" sz="1100">
              <a:latin typeface="ＭＳ ゴシック" pitchFamily="49" charset="-128"/>
              <a:ea typeface="ＭＳ ゴシック" pitchFamily="49" charset="-128"/>
            </a:rPr>
            <a:t>　令和元年度の実質収支が大幅減であったため、令和２年度は対前年度で</a:t>
          </a:r>
          <a:r>
            <a:rPr kumimoji="1" lang="en-US" altLang="ja-JP" sz="1100">
              <a:latin typeface="ＭＳ ゴシック" pitchFamily="49" charset="-128"/>
              <a:ea typeface="ＭＳ ゴシック" pitchFamily="49" charset="-128"/>
            </a:rPr>
            <a:t>4.15</a:t>
          </a:r>
          <a:r>
            <a:rPr kumimoji="1" lang="ja-JP" altLang="en-US" sz="1100">
              <a:latin typeface="ＭＳ ゴシック" pitchFamily="49" charset="-128"/>
              <a:ea typeface="ＭＳ ゴシック" pitchFamily="49" charset="-128"/>
            </a:rPr>
            <a:t>の増となった。</a:t>
          </a:r>
          <a:endParaRPr kumimoji="1" lang="en-US" altLang="ja-JP" sz="1100">
            <a:latin typeface="ＭＳ ゴシック" pitchFamily="49" charset="-128"/>
            <a:ea typeface="ＭＳ ゴシック" pitchFamily="49" charset="-128"/>
          </a:endParaRPr>
        </a:p>
        <a:p>
          <a:r>
            <a:rPr kumimoji="1" lang="ja-JP" altLang="en-US" sz="1100">
              <a:latin typeface="ＭＳ ゴシック" pitchFamily="49" charset="-128"/>
              <a:ea typeface="ＭＳ ゴシック" pitchFamily="49" charset="-128"/>
            </a:rPr>
            <a:t>○今後の対応</a:t>
          </a:r>
          <a:endParaRPr kumimoji="1" lang="en-US" altLang="ja-JP" sz="1100">
            <a:latin typeface="ＭＳ ゴシック" pitchFamily="49" charset="-128"/>
            <a:ea typeface="ＭＳ ゴシック" pitchFamily="49" charset="-128"/>
          </a:endParaRPr>
        </a:p>
        <a:p>
          <a:r>
            <a:rPr kumimoji="1" lang="ja-JP" altLang="en-US" sz="1100">
              <a:latin typeface="ＭＳ ゴシック" pitchFamily="49" charset="-128"/>
              <a:ea typeface="ＭＳ ゴシック" pitchFamily="49" charset="-128"/>
            </a:rPr>
            <a:t>　「財政誘導目標」を達成できるよう財政運営を行っていく。</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鳥取県</a:t>
          </a:r>
        </a:p>
      </xdr:txBody>
    </xdr:sp>
    <xdr:clientData/>
  </xdr:twoCellAnchor>
  <xdr:twoCellAnchor editAs="oneCell">
    <xdr:from>
      <xdr:col>1</xdr:col>
      <xdr:colOff>47625</xdr:colOff>
      <xdr:row>3</xdr:row>
      <xdr:rowOff>57150</xdr:rowOff>
    </xdr:from>
    <xdr:to>
      <xdr:col>4</xdr:col>
      <xdr:colOff>958850</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○現状</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一般会計及び全ての特別会計で赤字が生じていない。</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一般会計の黒字の増については、歳入面では、県税が減少した一方、地方交付税の増加や新型コロナウイルス関連の交付金が交付された結果、前年度（令和元年度）を</a:t>
          </a:r>
          <a:r>
            <a:rPr kumimoji="1" lang="en-US" altLang="ja-JP" sz="1400">
              <a:latin typeface="ＭＳ ゴシック" pitchFamily="49" charset="-128"/>
              <a:ea typeface="ＭＳ ゴシック" pitchFamily="49" charset="-128"/>
            </a:rPr>
            <a:t>369</a:t>
          </a:r>
          <a:r>
            <a:rPr kumimoji="1" lang="ja-JP" altLang="en-US" sz="1400">
              <a:latin typeface="ＭＳ ゴシック" pitchFamily="49" charset="-128"/>
              <a:ea typeface="ＭＳ ゴシック" pitchFamily="49" charset="-128"/>
            </a:rPr>
            <a:t>億円上回った。歳出面では、災害復旧事業が大きく減少したものの、新型コロナウイルス感染症対策として医療体制整備や事業者支援などを積極的に行ったことにより、前年度を</a:t>
          </a:r>
          <a:r>
            <a:rPr kumimoji="1" lang="en-US" altLang="ja-JP" sz="1400">
              <a:latin typeface="ＭＳ ゴシック" pitchFamily="49" charset="-128"/>
              <a:ea typeface="ＭＳ ゴシック" pitchFamily="49" charset="-128"/>
            </a:rPr>
            <a:t>278</a:t>
          </a:r>
          <a:r>
            <a:rPr kumimoji="1" lang="ja-JP" altLang="en-US" sz="1400">
              <a:latin typeface="ＭＳ ゴシック" pitchFamily="49" charset="-128"/>
              <a:ea typeface="ＭＳ ゴシック" pitchFamily="49" charset="-128"/>
            </a:rPr>
            <a:t>億円上回った。これらの結果、歳出の増加よりも歳入の増加が大きく、黒字が増加した。</a:t>
          </a:r>
          <a:endParaRPr kumimoji="1" lang="en-US" altLang="ja-JP" sz="1400">
            <a:latin typeface="ＭＳ ゴシック" pitchFamily="49" charset="-128"/>
            <a:ea typeface="ＭＳ ゴシック" pitchFamily="49" charset="-128"/>
          </a:endParaRPr>
        </a:p>
        <a:p>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○今後の対応</a:t>
          </a:r>
          <a:endParaRPr kumimoji="1" lang="en-US" altLang="ja-JP" sz="1400">
            <a:latin typeface="ＭＳ ゴシック" pitchFamily="49" charset="-128"/>
            <a:ea typeface="ＭＳ ゴシック" pitchFamily="49" charset="-128"/>
          </a:endParaRPr>
        </a:p>
        <a:p>
          <a:r>
            <a:rPr kumimoji="1" lang="ja-JP" altLang="en-US" sz="1400">
              <a:latin typeface="ＭＳ ゴシック" pitchFamily="49" charset="-128"/>
              <a:ea typeface="ＭＳ ゴシック" pitchFamily="49" charset="-128"/>
            </a:rPr>
            <a:t>　各会計で適正な財政運営、企業運営を行っていく。</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20225;&#30011;&#20418;/15&#12304;&#22823;&#20998;&#39006;&#12305;&#22320;&#26041;&#20844;&#20849;&#22243;&#20307;&#12398;&#36001;&#25919;&#36939;&#21942;&#12395;&#38306;&#12377;&#12427;&#35519;&#26619;&#12539;&#21161;&#35328;&#31561;/05&#12304;&#20013;&#20998;&#39006;&#12305;&#20250;&#35696;/00&#12304;&#23567;&#20998;&#39006;&#12305;&#21508;&#31278;&#20250;&#35696;/&#32076;&#28168;&#36001;&#25919;&#35566;&#21839;&#20250;&#35696;&#31561;/R3/220302%200419&#22269;&#22320;&#26041;WG&#12395;&#21521;&#12369;&#12383;&#26908;&#35342;&#20381;&#38972;&#65288;&#20869;&#38307;&#24220;&#12289;&#22522;&#37329;&#12398;&#35211;&#12360;&#12427;&#21270;&#65289;/06_&#37117;&#36947;&#24220;&#30476;&#12395;&#25351;&#25688;/&#22238;&#31572;/00_ok/31&#40165;&#21462;&#30476;ok/&#12304;&#36001;&#25919;&#29366;&#27841;&#36039;&#26009;&#38598;&#12305;_310000_&#40165;&#21462;&#30476;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基金残高に係る経年分析"/>
      <sheetName val="データシー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1">
          <cell r="B71" t="str">
            <v>H30</v>
          </cell>
          <cell r="C71" t="str">
            <v>R01</v>
          </cell>
          <cell r="D71" t="str">
            <v>R02</v>
          </cell>
        </row>
        <row r="72">
          <cell r="A72" t="str">
            <v>財政調整基金</v>
          </cell>
          <cell r="B72">
            <v>4003</v>
          </cell>
          <cell r="C72">
            <v>4003</v>
          </cell>
          <cell r="D72">
            <v>4003</v>
          </cell>
        </row>
        <row r="73">
          <cell r="A73" t="str">
            <v>減債基金</v>
          </cell>
          <cell r="B73">
            <v>13750</v>
          </cell>
          <cell r="C73">
            <v>12935</v>
          </cell>
          <cell r="D73">
            <v>9970</v>
          </cell>
        </row>
        <row r="74">
          <cell r="A74" t="str">
            <v>その他特定目的基金</v>
          </cell>
          <cell r="B74">
            <v>28770</v>
          </cell>
          <cell r="C74">
            <v>26719</v>
          </cell>
          <cell r="D74">
            <v>36165</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zoomScaleNormal="100"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396" t="s">
        <v>77</v>
      </c>
      <c r="C1" s="396"/>
      <c r="D1" s="396"/>
      <c r="E1" s="396"/>
      <c r="F1" s="396"/>
      <c r="G1" s="396"/>
      <c r="H1" s="396"/>
      <c r="I1" s="396"/>
      <c r="J1" s="396"/>
      <c r="K1" s="396"/>
      <c r="L1" s="396"/>
      <c r="M1" s="396"/>
      <c r="N1" s="396"/>
      <c r="O1" s="396"/>
      <c r="P1" s="396"/>
      <c r="Q1" s="396"/>
      <c r="R1" s="396"/>
      <c r="S1" s="396"/>
      <c r="T1" s="396"/>
      <c r="U1" s="396"/>
      <c r="V1" s="396"/>
      <c r="W1" s="396"/>
      <c r="X1" s="396"/>
      <c r="Y1" s="396"/>
      <c r="Z1" s="396"/>
      <c r="AA1" s="396"/>
      <c r="AB1" s="396"/>
      <c r="AC1" s="396"/>
      <c r="AD1" s="396"/>
      <c r="AE1" s="396"/>
      <c r="AF1" s="396"/>
      <c r="AG1" s="396"/>
      <c r="AH1" s="396"/>
      <c r="AI1" s="396"/>
      <c r="AJ1" s="396"/>
      <c r="AK1" s="396"/>
      <c r="AL1" s="396"/>
      <c r="AM1" s="396"/>
      <c r="AN1" s="396"/>
      <c r="AO1" s="396"/>
      <c r="AP1" s="396"/>
      <c r="AQ1" s="396"/>
      <c r="AR1" s="396"/>
      <c r="AS1" s="396"/>
      <c r="AT1" s="396"/>
      <c r="AU1" s="396"/>
      <c r="AV1" s="396"/>
      <c r="AW1" s="396"/>
      <c r="AX1" s="396"/>
      <c r="AY1" s="396"/>
      <c r="AZ1" s="396"/>
      <c r="BA1" s="396"/>
      <c r="BB1" s="396"/>
      <c r="BC1" s="396"/>
      <c r="BD1" s="396"/>
      <c r="BE1" s="396"/>
      <c r="BF1" s="396"/>
      <c r="BG1" s="396"/>
      <c r="BH1" s="396"/>
      <c r="BI1" s="396"/>
      <c r="BJ1" s="396"/>
      <c r="BK1" s="396"/>
      <c r="BL1" s="396"/>
      <c r="BM1" s="396"/>
      <c r="BN1" s="396"/>
      <c r="BO1" s="396"/>
      <c r="BP1" s="396"/>
      <c r="BQ1" s="396"/>
      <c r="BR1" s="396"/>
      <c r="BS1" s="396"/>
      <c r="BT1" s="396"/>
      <c r="BU1" s="396"/>
      <c r="BV1" s="396"/>
      <c r="BW1" s="396"/>
      <c r="BX1" s="396"/>
      <c r="BY1" s="396"/>
      <c r="BZ1" s="396"/>
      <c r="CA1" s="396"/>
      <c r="CB1" s="396"/>
      <c r="CC1" s="396"/>
      <c r="CD1" s="396"/>
      <c r="CE1" s="396"/>
      <c r="CF1" s="396"/>
      <c r="CG1" s="396"/>
      <c r="CH1" s="396"/>
      <c r="CI1" s="396"/>
      <c r="CJ1" s="396"/>
      <c r="CK1" s="396"/>
      <c r="CL1" s="396"/>
      <c r="CM1" s="396"/>
      <c r="CN1" s="396"/>
      <c r="CO1" s="396"/>
      <c r="CP1" s="396"/>
      <c r="CQ1" s="396"/>
      <c r="CR1" s="396"/>
      <c r="CS1" s="396"/>
      <c r="CT1" s="396"/>
      <c r="CU1" s="396"/>
      <c r="CV1" s="396"/>
      <c r="CW1" s="396"/>
      <c r="CX1" s="396"/>
      <c r="CY1" s="396"/>
      <c r="CZ1" s="396"/>
      <c r="DA1" s="396"/>
      <c r="DB1" s="396"/>
      <c r="DC1" s="396"/>
      <c r="DD1" s="396"/>
      <c r="DE1" s="396"/>
      <c r="DF1" s="396"/>
      <c r="DG1" s="396"/>
      <c r="DH1" s="396"/>
      <c r="DI1" s="396"/>
      <c r="DJ1" s="159"/>
      <c r="DK1" s="159"/>
      <c r="DL1" s="159"/>
      <c r="DM1" s="159"/>
      <c r="DN1" s="159"/>
      <c r="DO1" s="159"/>
    </row>
    <row r="2" spans="1:119" ht="24" thickBot="1" x14ac:dyDescent="0.25">
      <c r="A2" s="158"/>
      <c r="B2" s="161" t="s">
        <v>78</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397" t="s">
        <v>79</v>
      </c>
      <c r="C3" s="398"/>
      <c r="D3" s="399"/>
      <c r="E3" s="399"/>
      <c r="F3" s="399"/>
      <c r="G3" s="399"/>
      <c r="H3" s="399"/>
      <c r="I3" s="399"/>
      <c r="J3" s="399"/>
      <c r="K3" s="399"/>
      <c r="L3" s="399" t="s">
        <v>80</v>
      </c>
      <c r="M3" s="399"/>
      <c r="N3" s="399"/>
      <c r="O3" s="399"/>
      <c r="P3" s="399"/>
      <c r="Q3" s="399"/>
      <c r="R3" s="403"/>
      <c r="S3" s="403"/>
      <c r="T3" s="403"/>
      <c r="U3" s="403"/>
      <c r="V3" s="404"/>
      <c r="W3" s="410" t="s">
        <v>81</v>
      </c>
      <c r="X3" s="411"/>
      <c r="Y3" s="411"/>
      <c r="Z3" s="411"/>
      <c r="AA3" s="411"/>
      <c r="AB3" s="411"/>
      <c r="AC3" s="411"/>
      <c r="AD3" s="411"/>
      <c r="AE3" s="411"/>
      <c r="AF3" s="411"/>
      <c r="AG3" s="411"/>
      <c r="AH3" s="411"/>
      <c r="AI3" s="411"/>
      <c r="AJ3" s="411"/>
      <c r="AK3" s="411"/>
      <c r="AL3" s="411"/>
      <c r="AM3" s="411"/>
      <c r="AN3" s="411"/>
      <c r="AO3" s="411"/>
      <c r="AP3" s="411"/>
      <c r="AQ3" s="411"/>
      <c r="AR3" s="411"/>
      <c r="AS3" s="411"/>
      <c r="AT3" s="411"/>
      <c r="AU3" s="411"/>
      <c r="AV3" s="411"/>
      <c r="AW3" s="411"/>
      <c r="AX3" s="411"/>
      <c r="AY3" s="412"/>
      <c r="AZ3" s="413" t="s">
        <v>2</v>
      </c>
      <c r="BA3" s="414"/>
      <c r="BB3" s="414"/>
      <c r="BC3" s="414"/>
      <c r="BD3" s="414"/>
      <c r="BE3" s="414"/>
      <c r="BF3" s="414"/>
      <c r="BG3" s="414"/>
      <c r="BH3" s="414"/>
      <c r="BI3" s="414"/>
      <c r="BJ3" s="414"/>
      <c r="BK3" s="414"/>
      <c r="BL3" s="414"/>
      <c r="BM3" s="415"/>
      <c r="BN3" s="416" t="s">
        <v>82</v>
      </c>
      <c r="BO3" s="417"/>
      <c r="BP3" s="417"/>
      <c r="BQ3" s="417"/>
      <c r="BR3" s="417"/>
      <c r="BS3" s="417"/>
      <c r="BT3" s="417"/>
      <c r="BU3" s="418"/>
      <c r="BV3" s="416" t="s">
        <v>83</v>
      </c>
      <c r="BW3" s="417"/>
      <c r="BX3" s="417"/>
      <c r="BY3" s="417"/>
      <c r="BZ3" s="417"/>
      <c r="CA3" s="417"/>
      <c r="CB3" s="417"/>
      <c r="CC3" s="418"/>
      <c r="CD3" s="413" t="s">
        <v>2</v>
      </c>
      <c r="CE3" s="414"/>
      <c r="CF3" s="414"/>
      <c r="CG3" s="414"/>
      <c r="CH3" s="414"/>
      <c r="CI3" s="414"/>
      <c r="CJ3" s="414"/>
      <c r="CK3" s="414"/>
      <c r="CL3" s="414"/>
      <c r="CM3" s="414"/>
      <c r="CN3" s="414"/>
      <c r="CO3" s="414"/>
      <c r="CP3" s="414"/>
      <c r="CQ3" s="414"/>
      <c r="CR3" s="414"/>
      <c r="CS3" s="415"/>
      <c r="CT3" s="416" t="s">
        <v>84</v>
      </c>
      <c r="CU3" s="417"/>
      <c r="CV3" s="417"/>
      <c r="CW3" s="417"/>
      <c r="CX3" s="417"/>
      <c r="CY3" s="417"/>
      <c r="CZ3" s="417"/>
      <c r="DA3" s="418"/>
      <c r="DB3" s="416" t="s">
        <v>85</v>
      </c>
      <c r="DC3" s="417"/>
      <c r="DD3" s="417"/>
      <c r="DE3" s="417"/>
      <c r="DF3" s="417"/>
      <c r="DG3" s="417"/>
      <c r="DH3" s="417"/>
      <c r="DI3" s="418"/>
      <c r="DJ3" s="158"/>
      <c r="DK3" s="158"/>
      <c r="DL3" s="158"/>
      <c r="DM3" s="158"/>
      <c r="DN3" s="158"/>
      <c r="DO3" s="158"/>
    </row>
    <row r="4" spans="1:119" ht="18.75" customHeight="1" x14ac:dyDescent="0.2">
      <c r="A4" s="159"/>
      <c r="B4" s="400"/>
      <c r="C4" s="401"/>
      <c r="D4" s="402"/>
      <c r="E4" s="402"/>
      <c r="F4" s="402"/>
      <c r="G4" s="402"/>
      <c r="H4" s="402"/>
      <c r="I4" s="402"/>
      <c r="J4" s="402"/>
      <c r="K4" s="402"/>
      <c r="L4" s="402"/>
      <c r="M4" s="402"/>
      <c r="N4" s="402"/>
      <c r="O4" s="402"/>
      <c r="P4" s="402"/>
      <c r="Q4" s="402"/>
      <c r="R4" s="405"/>
      <c r="S4" s="405"/>
      <c r="T4" s="405"/>
      <c r="U4" s="405"/>
      <c r="V4" s="406"/>
      <c r="W4" s="470" t="s">
        <v>86</v>
      </c>
      <c r="X4" s="471"/>
      <c r="Y4" s="472"/>
      <c r="Z4" s="479" t="s">
        <v>2</v>
      </c>
      <c r="AA4" s="457"/>
      <c r="AB4" s="457"/>
      <c r="AC4" s="457"/>
      <c r="AD4" s="457"/>
      <c r="AE4" s="457"/>
      <c r="AF4" s="457"/>
      <c r="AG4" s="457"/>
      <c r="AH4" s="458"/>
      <c r="AI4" s="479" t="s">
        <v>87</v>
      </c>
      <c r="AJ4" s="482"/>
      <c r="AK4" s="482"/>
      <c r="AL4" s="482"/>
      <c r="AM4" s="482"/>
      <c r="AN4" s="482"/>
      <c r="AO4" s="482"/>
      <c r="AP4" s="483"/>
      <c r="AQ4" s="487" t="s">
        <v>88</v>
      </c>
      <c r="AR4" s="488"/>
      <c r="AS4" s="482"/>
      <c r="AT4" s="482"/>
      <c r="AU4" s="482"/>
      <c r="AV4" s="482"/>
      <c r="AW4" s="482"/>
      <c r="AX4" s="482"/>
      <c r="AY4" s="489"/>
      <c r="AZ4" s="440" t="s">
        <v>89</v>
      </c>
      <c r="BA4" s="441"/>
      <c r="BB4" s="441"/>
      <c r="BC4" s="441"/>
      <c r="BD4" s="441"/>
      <c r="BE4" s="441"/>
      <c r="BF4" s="441"/>
      <c r="BG4" s="441"/>
      <c r="BH4" s="441"/>
      <c r="BI4" s="441"/>
      <c r="BJ4" s="441"/>
      <c r="BK4" s="441"/>
      <c r="BL4" s="441"/>
      <c r="BM4" s="442"/>
      <c r="BN4" s="419">
        <v>389022024</v>
      </c>
      <c r="BO4" s="420"/>
      <c r="BP4" s="420"/>
      <c r="BQ4" s="420"/>
      <c r="BR4" s="420"/>
      <c r="BS4" s="420"/>
      <c r="BT4" s="420"/>
      <c r="BU4" s="421"/>
      <c r="BV4" s="419">
        <v>351234325</v>
      </c>
      <c r="BW4" s="420"/>
      <c r="BX4" s="420"/>
      <c r="BY4" s="420"/>
      <c r="BZ4" s="420"/>
      <c r="CA4" s="420"/>
      <c r="CB4" s="420"/>
      <c r="CC4" s="421"/>
      <c r="CD4" s="422" t="s">
        <v>90</v>
      </c>
      <c r="CE4" s="423"/>
      <c r="CF4" s="423"/>
      <c r="CG4" s="423"/>
      <c r="CH4" s="423"/>
      <c r="CI4" s="423"/>
      <c r="CJ4" s="423"/>
      <c r="CK4" s="423"/>
      <c r="CL4" s="423"/>
      <c r="CM4" s="423"/>
      <c r="CN4" s="423"/>
      <c r="CO4" s="423"/>
      <c r="CP4" s="423"/>
      <c r="CQ4" s="423"/>
      <c r="CR4" s="423"/>
      <c r="CS4" s="424"/>
      <c r="CT4" s="425">
        <v>4.7</v>
      </c>
      <c r="CU4" s="426"/>
      <c r="CV4" s="426"/>
      <c r="CW4" s="426"/>
      <c r="CX4" s="426"/>
      <c r="CY4" s="426"/>
      <c r="CZ4" s="426"/>
      <c r="DA4" s="427"/>
      <c r="DB4" s="425">
        <v>1.4</v>
      </c>
      <c r="DC4" s="426"/>
      <c r="DD4" s="426"/>
      <c r="DE4" s="426"/>
      <c r="DF4" s="426"/>
      <c r="DG4" s="426"/>
      <c r="DH4" s="426"/>
      <c r="DI4" s="427"/>
      <c r="DJ4" s="158"/>
      <c r="DK4" s="158"/>
      <c r="DL4" s="158"/>
      <c r="DM4" s="158"/>
      <c r="DN4" s="158"/>
      <c r="DO4" s="158"/>
    </row>
    <row r="5" spans="1:119" ht="18.75" customHeight="1" thickBot="1" x14ac:dyDescent="0.25">
      <c r="A5" s="159"/>
      <c r="B5" s="400"/>
      <c r="C5" s="401"/>
      <c r="D5" s="402"/>
      <c r="E5" s="402"/>
      <c r="F5" s="402"/>
      <c r="G5" s="402"/>
      <c r="H5" s="402"/>
      <c r="I5" s="402"/>
      <c r="J5" s="402"/>
      <c r="K5" s="402"/>
      <c r="L5" s="407"/>
      <c r="M5" s="407"/>
      <c r="N5" s="407"/>
      <c r="O5" s="407"/>
      <c r="P5" s="407"/>
      <c r="Q5" s="407"/>
      <c r="R5" s="408"/>
      <c r="S5" s="408"/>
      <c r="T5" s="408"/>
      <c r="U5" s="408"/>
      <c r="V5" s="409"/>
      <c r="W5" s="473"/>
      <c r="X5" s="474"/>
      <c r="Y5" s="475"/>
      <c r="Z5" s="408"/>
      <c r="AA5" s="480"/>
      <c r="AB5" s="480"/>
      <c r="AC5" s="480"/>
      <c r="AD5" s="480"/>
      <c r="AE5" s="480"/>
      <c r="AF5" s="480"/>
      <c r="AG5" s="480"/>
      <c r="AH5" s="481"/>
      <c r="AI5" s="484"/>
      <c r="AJ5" s="485"/>
      <c r="AK5" s="485"/>
      <c r="AL5" s="485"/>
      <c r="AM5" s="485"/>
      <c r="AN5" s="485"/>
      <c r="AO5" s="485"/>
      <c r="AP5" s="486"/>
      <c r="AQ5" s="484"/>
      <c r="AR5" s="485"/>
      <c r="AS5" s="485"/>
      <c r="AT5" s="485"/>
      <c r="AU5" s="485"/>
      <c r="AV5" s="485"/>
      <c r="AW5" s="485"/>
      <c r="AX5" s="485"/>
      <c r="AY5" s="490"/>
      <c r="AZ5" s="428" t="s">
        <v>91</v>
      </c>
      <c r="BA5" s="429"/>
      <c r="BB5" s="429"/>
      <c r="BC5" s="429"/>
      <c r="BD5" s="429"/>
      <c r="BE5" s="429"/>
      <c r="BF5" s="429"/>
      <c r="BG5" s="429"/>
      <c r="BH5" s="429"/>
      <c r="BI5" s="429"/>
      <c r="BJ5" s="429"/>
      <c r="BK5" s="429"/>
      <c r="BL5" s="429"/>
      <c r="BM5" s="430"/>
      <c r="BN5" s="431">
        <v>374788937</v>
      </c>
      <c r="BO5" s="432"/>
      <c r="BP5" s="432"/>
      <c r="BQ5" s="432"/>
      <c r="BR5" s="432"/>
      <c r="BS5" s="432"/>
      <c r="BT5" s="432"/>
      <c r="BU5" s="433"/>
      <c r="BV5" s="431">
        <v>346276373</v>
      </c>
      <c r="BW5" s="432"/>
      <c r="BX5" s="432"/>
      <c r="BY5" s="432"/>
      <c r="BZ5" s="432"/>
      <c r="CA5" s="432"/>
      <c r="CB5" s="432"/>
      <c r="CC5" s="433"/>
      <c r="CD5" s="434" t="s">
        <v>92</v>
      </c>
      <c r="CE5" s="435"/>
      <c r="CF5" s="435"/>
      <c r="CG5" s="435"/>
      <c r="CH5" s="435"/>
      <c r="CI5" s="435"/>
      <c r="CJ5" s="435"/>
      <c r="CK5" s="435"/>
      <c r="CL5" s="435"/>
      <c r="CM5" s="435"/>
      <c r="CN5" s="435"/>
      <c r="CO5" s="435"/>
      <c r="CP5" s="435"/>
      <c r="CQ5" s="435"/>
      <c r="CR5" s="435"/>
      <c r="CS5" s="436"/>
      <c r="CT5" s="437">
        <v>89.2</v>
      </c>
      <c r="CU5" s="438"/>
      <c r="CV5" s="438"/>
      <c r="CW5" s="438"/>
      <c r="CX5" s="438"/>
      <c r="CY5" s="438"/>
      <c r="CZ5" s="438"/>
      <c r="DA5" s="439"/>
      <c r="DB5" s="437">
        <v>92.2</v>
      </c>
      <c r="DC5" s="438"/>
      <c r="DD5" s="438"/>
      <c r="DE5" s="438"/>
      <c r="DF5" s="438"/>
      <c r="DG5" s="438"/>
      <c r="DH5" s="438"/>
      <c r="DI5" s="439"/>
      <c r="DJ5" s="158"/>
      <c r="DK5" s="158"/>
      <c r="DL5" s="158"/>
      <c r="DM5" s="158"/>
      <c r="DN5" s="158"/>
      <c r="DO5" s="158"/>
    </row>
    <row r="6" spans="1:119" ht="18.75" customHeight="1" x14ac:dyDescent="0.2">
      <c r="A6" s="159"/>
      <c r="B6" s="416" t="s">
        <v>93</v>
      </c>
      <c r="C6" s="417"/>
      <c r="D6" s="417"/>
      <c r="E6" s="417"/>
      <c r="F6" s="417"/>
      <c r="G6" s="417"/>
      <c r="H6" s="417"/>
      <c r="I6" s="417"/>
      <c r="J6" s="417"/>
      <c r="K6" s="398"/>
      <c r="L6" s="399" t="s">
        <v>94</v>
      </c>
      <c r="M6" s="399"/>
      <c r="N6" s="399"/>
      <c r="O6" s="399"/>
      <c r="P6" s="399"/>
      <c r="Q6" s="399"/>
      <c r="R6" s="403"/>
      <c r="S6" s="403"/>
      <c r="T6" s="403"/>
      <c r="U6" s="403"/>
      <c r="V6" s="404"/>
      <c r="W6" s="473"/>
      <c r="X6" s="474"/>
      <c r="Y6" s="475"/>
      <c r="Z6" s="443" t="s">
        <v>95</v>
      </c>
      <c r="AA6" s="444"/>
      <c r="AB6" s="444"/>
      <c r="AC6" s="444"/>
      <c r="AD6" s="444"/>
      <c r="AE6" s="444"/>
      <c r="AF6" s="444"/>
      <c r="AG6" s="444"/>
      <c r="AH6" s="445"/>
      <c r="AI6" s="446">
        <v>1</v>
      </c>
      <c r="AJ6" s="447"/>
      <c r="AK6" s="447"/>
      <c r="AL6" s="447"/>
      <c r="AM6" s="447"/>
      <c r="AN6" s="447"/>
      <c r="AO6" s="447"/>
      <c r="AP6" s="448"/>
      <c r="AQ6" s="446">
        <v>11510</v>
      </c>
      <c r="AR6" s="447"/>
      <c r="AS6" s="447"/>
      <c r="AT6" s="447"/>
      <c r="AU6" s="447"/>
      <c r="AV6" s="447"/>
      <c r="AW6" s="447"/>
      <c r="AX6" s="447"/>
      <c r="AY6" s="449"/>
      <c r="AZ6" s="428" t="s">
        <v>96</v>
      </c>
      <c r="BA6" s="429"/>
      <c r="BB6" s="429"/>
      <c r="BC6" s="429"/>
      <c r="BD6" s="429"/>
      <c r="BE6" s="429"/>
      <c r="BF6" s="429"/>
      <c r="BG6" s="429"/>
      <c r="BH6" s="429"/>
      <c r="BI6" s="429"/>
      <c r="BJ6" s="429"/>
      <c r="BK6" s="429"/>
      <c r="BL6" s="429"/>
      <c r="BM6" s="430"/>
      <c r="BN6" s="431">
        <v>14233087</v>
      </c>
      <c r="BO6" s="432"/>
      <c r="BP6" s="432"/>
      <c r="BQ6" s="432"/>
      <c r="BR6" s="432"/>
      <c r="BS6" s="432"/>
      <c r="BT6" s="432"/>
      <c r="BU6" s="433"/>
      <c r="BV6" s="431">
        <v>4957952</v>
      </c>
      <c r="BW6" s="432"/>
      <c r="BX6" s="432"/>
      <c r="BY6" s="432"/>
      <c r="BZ6" s="432"/>
      <c r="CA6" s="432"/>
      <c r="CB6" s="432"/>
      <c r="CC6" s="433"/>
      <c r="CD6" s="434" t="s">
        <v>97</v>
      </c>
      <c r="CE6" s="435"/>
      <c r="CF6" s="435"/>
      <c r="CG6" s="435"/>
      <c r="CH6" s="435"/>
      <c r="CI6" s="435"/>
      <c r="CJ6" s="435"/>
      <c r="CK6" s="435"/>
      <c r="CL6" s="435"/>
      <c r="CM6" s="435"/>
      <c r="CN6" s="435"/>
      <c r="CO6" s="435"/>
      <c r="CP6" s="435"/>
      <c r="CQ6" s="435"/>
      <c r="CR6" s="435"/>
      <c r="CS6" s="436"/>
      <c r="CT6" s="453">
        <v>95.4</v>
      </c>
      <c r="CU6" s="454"/>
      <c r="CV6" s="454"/>
      <c r="CW6" s="454"/>
      <c r="CX6" s="454"/>
      <c r="CY6" s="454"/>
      <c r="CZ6" s="454"/>
      <c r="DA6" s="455"/>
      <c r="DB6" s="453">
        <v>97.9</v>
      </c>
      <c r="DC6" s="454"/>
      <c r="DD6" s="454"/>
      <c r="DE6" s="454"/>
      <c r="DF6" s="454"/>
      <c r="DG6" s="454"/>
      <c r="DH6" s="454"/>
      <c r="DI6" s="455"/>
      <c r="DJ6" s="158"/>
      <c r="DK6" s="158"/>
      <c r="DL6" s="158"/>
      <c r="DM6" s="158"/>
      <c r="DN6" s="158"/>
      <c r="DO6" s="158"/>
    </row>
    <row r="7" spans="1:119" ht="18.75" customHeight="1" x14ac:dyDescent="0.2">
      <c r="A7" s="159"/>
      <c r="B7" s="459"/>
      <c r="C7" s="460"/>
      <c r="D7" s="460"/>
      <c r="E7" s="460"/>
      <c r="F7" s="460"/>
      <c r="G7" s="460"/>
      <c r="H7" s="460"/>
      <c r="I7" s="460"/>
      <c r="J7" s="460"/>
      <c r="K7" s="401"/>
      <c r="L7" s="402"/>
      <c r="M7" s="402"/>
      <c r="N7" s="402"/>
      <c r="O7" s="402"/>
      <c r="P7" s="402"/>
      <c r="Q7" s="402"/>
      <c r="R7" s="405"/>
      <c r="S7" s="405"/>
      <c r="T7" s="405"/>
      <c r="U7" s="405"/>
      <c r="V7" s="406"/>
      <c r="W7" s="473"/>
      <c r="X7" s="474"/>
      <c r="Y7" s="475"/>
      <c r="Z7" s="443" t="s">
        <v>98</v>
      </c>
      <c r="AA7" s="444"/>
      <c r="AB7" s="444"/>
      <c r="AC7" s="444"/>
      <c r="AD7" s="444"/>
      <c r="AE7" s="444"/>
      <c r="AF7" s="444"/>
      <c r="AG7" s="444"/>
      <c r="AH7" s="445"/>
      <c r="AI7" s="446">
        <v>1</v>
      </c>
      <c r="AJ7" s="447"/>
      <c r="AK7" s="447"/>
      <c r="AL7" s="447"/>
      <c r="AM7" s="447"/>
      <c r="AN7" s="447"/>
      <c r="AO7" s="447"/>
      <c r="AP7" s="448"/>
      <c r="AQ7" s="446">
        <v>9060</v>
      </c>
      <c r="AR7" s="447"/>
      <c r="AS7" s="447"/>
      <c r="AT7" s="447"/>
      <c r="AU7" s="447"/>
      <c r="AV7" s="447"/>
      <c r="AW7" s="447"/>
      <c r="AX7" s="447"/>
      <c r="AY7" s="449"/>
      <c r="AZ7" s="428" t="s">
        <v>99</v>
      </c>
      <c r="BA7" s="429"/>
      <c r="BB7" s="429"/>
      <c r="BC7" s="429"/>
      <c r="BD7" s="429"/>
      <c r="BE7" s="429"/>
      <c r="BF7" s="429"/>
      <c r="BG7" s="429"/>
      <c r="BH7" s="429"/>
      <c r="BI7" s="429"/>
      <c r="BJ7" s="429"/>
      <c r="BK7" s="429"/>
      <c r="BL7" s="429"/>
      <c r="BM7" s="430"/>
      <c r="BN7" s="431">
        <v>4116801</v>
      </c>
      <c r="BO7" s="432"/>
      <c r="BP7" s="432"/>
      <c r="BQ7" s="432"/>
      <c r="BR7" s="432"/>
      <c r="BS7" s="432"/>
      <c r="BT7" s="432"/>
      <c r="BU7" s="433"/>
      <c r="BV7" s="431">
        <v>2075339</v>
      </c>
      <c r="BW7" s="432"/>
      <c r="BX7" s="432"/>
      <c r="BY7" s="432"/>
      <c r="BZ7" s="432"/>
      <c r="CA7" s="432"/>
      <c r="CB7" s="432"/>
      <c r="CC7" s="433"/>
      <c r="CD7" s="434" t="s">
        <v>100</v>
      </c>
      <c r="CE7" s="435"/>
      <c r="CF7" s="435"/>
      <c r="CG7" s="435"/>
      <c r="CH7" s="435"/>
      <c r="CI7" s="435"/>
      <c r="CJ7" s="435"/>
      <c r="CK7" s="435"/>
      <c r="CL7" s="435"/>
      <c r="CM7" s="435"/>
      <c r="CN7" s="435"/>
      <c r="CO7" s="435"/>
      <c r="CP7" s="435"/>
      <c r="CQ7" s="435"/>
      <c r="CR7" s="435"/>
      <c r="CS7" s="436"/>
      <c r="CT7" s="431">
        <v>213986218</v>
      </c>
      <c r="CU7" s="432"/>
      <c r="CV7" s="432"/>
      <c r="CW7" s="432"/>
      <c r="CX7" s="432"/>
      <c r="CY7" s="432"/>
      <c r="CZ7" s="432"/>
      <c r="DA7" s="433"/>
      <c r="DB7" s="431">
        <v>209036046</v>
      </c>
      <c r="DC7" s="432"/>
      <c r="DD7" s="432"/>
      <c r="DE7" s="432"/>
      <c r="DF7" s="432"/>
      <c r="DG7" s="432"/>
      <c r="DH7" s="432"/>
      <c r="DI7" s="433"/>
      <c r="DJ7" s="158"/>
      <c r="DK7" s="158"/>
      <c r="DL7" s="158"/>
      <c r="DM7" s="158"/>
      <c r="DN7" s="158"/>
      <c r="DO7" s="158"/>
    </row>
    <row r="8" spans="1:119" ht="18.75" customHeight="1" thickBot="1" x14ac:dyDescent="0.25">
      <c r="A8" s="159"/>
      <c r="B8" s="461"/>
      <c r="C8" s="462"/>
      <c r="D8" s="462"/>
      <c r="E8" s="462"/>
      <c r="F8" s="462"/>
      <c r="G8" s="462"/>
      <c r="H8" s="462"/>
      <c r="I8" s="462"/>
      <c r="J8" s="462"/>
      <c r="K8" s="463"/>
      <c r="L8" s="407"/>
      <c r="M8" s="407"/>
      <c r="N8" s="407"/>
      <c r="O8" s="407"/>
      <c r="P8" s="407"/>
      <c r="Q8" s="407"/>
      <c r="R8" s="408"/>
      <c r="S8" s="408"/>
      <c r="T8" s="408"/>
      <c r="U8" s="408"/>
      <c r="V8" s="409"/>
      <c r="W8" s="473"/>
      <c r="X8" s="474"/>
      <c r="Y8" s="475"/>
      <c r="Z8" s="443" t="s">
        <v>101</v>
      </c>
      <c r="AA8" s="444"/>
      <c r="AB8" s="444"/>
      <c r="AC8" s="444"/>
      <c r="AD8" s="444"/>
      <c r="AE8" s="444"/>
      <c r="AF8" s="444"/>
      <c r="AG8" s="444"/>
      <c r="AH8" s="445"/>
      <c r="AI8" s="446">
        <v>1</v>
      </c>
      <c r="AJ8" s="447"/>
      <c r="AK8" s="447"/>
      <c r="AL8" s="447"/>
      <c r="AM8" s="447"/>
      <c r="AN8" s="447"/>
      <c r="AO8" s="447"/>
      <c r="AP8" s="448"/>
      <c r="AQ8" s="446">
        <v>6930</v>
      </c>
      <c r="AR8" s="447"/>
      <c r="AS8" s="447"/>
      <c r="AT8" s="447"/>
      <c r="AU8" s="447"/>
      <c r="AV8" s="447"/>
      <c r="AW8" s="447"/>
      <c r="AX8" s="447"/>
      <c r="AY8" s="449"/>
      <c r="AZ8" s="428" t="s">
        <v>102</v>
      </c>
      <c r="BA8" s="429"/>
      <c r="BB8" s="429"/>
      <c r="BC8" s="429"/>
      <c r="BD8" s="429"/>
      <c r="BE8" s="429"/>
      <c r="BF8" s="429"/>
      <c r="BG8" s="429"/>
      <c r="BH8" s="429"/>
      <c r="BI8" s="429"/>
      <c r="BJ8" s="429"/>
      <c r="BK8" s="429"/>
      <c r="BL8" s="429"/>
      <c r="BM8" s="430"/>
      <c r="BN8" s="431">
        <v>10116286</v>
      </c>
      <c r="BO8" s="432"/>
      <c r="BP8" s="432"/>
      <c r="BQ8" s="432"/>
      <c r="BR8" s="432"/>
      <c r="BS8" s="432"/>
      <c r="BT8" s="432"/>
      <c r="BU8" s="433"/>
      <c r="BV8" s="431">
        <v>2882613</v>
      </c>
      <c r="BW8" s="432"/>
      <c r="BX8" s="432"/>
      <c r="BY8" s="432"/>
      <c r="BZ8" s="432"/>
      <c r="CA8" s="432"/>
      <c r="CB8" s="432"/>
      <c r="CC8" s="433"/>
      <c r="CD8" s="434" t="s">
        <v>103</v>
      </c>
      <c r="CE8" s="435"/>
      <c r="CF8" s="435"/>
      <c r="CG8" s="435"/>
      <c r="CH8" s="435"/>
      <c r="CI8" s="435"/>
      <c r="CJ8" s="435"/>
      <c r="CK8" s="435"/>
      <c r="CL8" s="435"/>
      <c r="CM8" s="435"/>
      <c r="CN8" s="435"/>
      <c r="CO8" s="435"/>
      <c r="CP8" s="435"/>
      <c r="CQ8" s="435"/>
      <c r="CR8" s="435"/>
      <c r="CS8" s="436"/>
      <c r="CT8" s="450">
        <v>0.28688999999999998</v>
      </c>
      <c r="CU8" s="451"/>
      <c r="CV8" s="451"/>
      <c r="CW8" s="451"/>
      <c r="CX8" s="451"/>
      <c r="CY8" s="451"/>
      <c r="CZ8" s="451"/>
      <c r="DA8" s="452"/>
      <c r="DB8" s="450">
        <v>0.28161999999999998</v>
      </c>
      <c r="DC8" s="451"/>
      <c r="DD8" s="451"/>
      <c r="DE8" s="451"/>
      <c r="DF8" s="451"/>
      <c r="DG8" s="451"/>
      <c r="DH8" s="451"/>
      <c r="DI8" s="452"/>
      <c r="DJ8" s="158"/>
      <c r="DK8" s="158"/>
      <c r="DL8" s="158"/>
      <c r="DM8" s="158"/>
      <c r="DN8" s="158"/>
      <c r="DO8" s="158"/>
    </row>
    <row r="9" spans="1:119" ht="18.75" customHeight="1" thickBot="1" x14ac:dyDescent="0.25">
      <c r="A9" s="159"/>
      <c r="B9" s="456" t="s">
        <v>104</v>
      </c>
      <c r="C9" s="457"/>
      <c r="D9" s="457"/>
      <c r="E9" s="457"/>
      <c r="F9" s="457"/>
      <c r="G9" s="457"/>
      <c r="H9" s="457"/>
      <c r="I9" s="457"/>
      <c r="J9" s="457"/>
      <c r="K9" s="458"/>
      <c r="L9" s="464" t="s">
        <v>105</v>
      </c>
      <c r="M9" s="465"/>
      <c r="N9" s="465"/>
      <c r="O9" s="465"/>
      <c r="P9" s="465"/>
      <c r="Q9" s="466"/>
      <c r="R9" s="467">
        <v>553407</v>
      </c>
      <c r="S9" s="468"/>
      <c r="T9" s="468"/>
      <c r="U9" s="468"/>
      <c r="V9" s="469"/>
      <c r="W9" s="473"/>
      <c r="X9" s="474"/>
      <c r="Y9" s="475"/>
      <c r="Z9" s="443" t="s">
        <v>106</v>
      </c>
      <c r="AA9" s="444"/>
      <c r="AB9" s="444"/>
      <c r="AC9" s="444"/>
      <c r="AD9" s="444"/>
      <c r="AE9" s="444"/>
      <c r="AF9" s="444"/>
      <c r="AG9" s="444"/>
      <c r="AH9" s="445"/>
      <c r="AI9" s="446">
        <v>1</v>
      </c>
      <c r="AJ9" s="447"/>
      <c r="AK9" s="447"/>
      <c r="AL9" s="447"/>
      <c r="AM9" s="447"/>
      <c r="AN9" s="447"/>
      <c r="AO9" s="447"/>
      <c r="AP9" s="448"/>
      <c r="AQ9" s="446">
        <v>9580</v>
      </c>
      <c r="AR9" s="447"/>
      <c r="AS9" s="447"/>
      <c r="AT9" s="447"/>
      <c r="AU9" s="447"/>
      <c r="AV9" s="447"/>
      <c r="AW9" s="447"/>
      <c r="AX9" s="447"/>
      <c r="AY9" s="449"/>
      <c r="AZ9" s="428" t="s">
        <v>107</v>
      </c>
      <c r="BA9" s="429"/>
      <c r="BB9" s="429"/>
      <c r="BC9" s="429"/>
      <c r="BD9" s="429"/>
      <c r="BE9" s="429"/>
      <c r="BF9" s="429"/>
      <c r="BG9" s="429"/>
      <c r="BH9" s="429"/>
      <c r="BI9" s="429"/>
      <c r="BJ9" s="429"/>
      <c r="BK9" s="429"/>
      <c r="BL9" s="429"/>
      <c r="BM9" s="430"/>
      <c r="BN9" s="431">
        <v>7233673</v>
      </c>
      <c r="BO9" s="432"/>
      <c r="BP9" s="432"/>
      <c r="BQ9" s="432"/>
      <c r="BR9" s="432"/>
      <c r="BS9" s="432"/>
      <c r="BT9" s="432"/>
      <c r="BU9" s="433"/>
      <c r="BV9" s="431">
        <v>-1615240</v>
      </c>
      <c r="BW9" s="432"/>
      <c r="BX9" s="432"/>
      <c r="BY9" s="432"/>
      <c r="BZ9" s="432"/>
      <c r="CA9" s="432"/>
      <c r="CB9" s="432"/>
      <c r="CC9" s="433"/>
      <c r="CD9" s="497" t="s">
        <v>108</v>
      </c>
      <c r="CE9" s="498"/>
      <c r="CF9" s="498"/>
      <c r="CG9" s="498"/>
      <c r="CH9" s="498"/>
      <c r="CI9" s="498"/>
      <c r="CJ9" s="498"/>
      <c r="CK9" s="498"/>
      <c r="CL9" s="498"/>
      <c r="CM9" s="498"/>
      <c r="CN9" s="498"/>
      <c r="CO9" s="498"/>
      <c r="CP9" s="498"/>
      <c r="CQ9" s="498"/>
      <c r="CR9" s="498"/>
      <c r="CS9" s="499"/>
      <c r="CT9" s="437">
        <v>20</v>
      </c>
      <c r="CU9" s="438"/>
      <c r="CV9" s="438"/>
      <c r="CW9" s="438"/>
      <c r="CX9" s="438"/>
      <c r="CY9" s="438"/>
      <c r="CZ9" s="438"/>
      <c r="DA9" s="439"/>
      <c r="DB9" s="437">
        <v>23</v>
      </c>
      <c r="DC9" s="438"/>
      <c r="DD9" s="438"/>
      <c r="DE9" s="438"/>
      <c r="DF9" s="438"/>
      <c r="DG9" s="438"/>
      <c r="DH9" s="438"/>
      <c r="DI9" s="439"/>
      <c r="DJ9" s="158"/>
      <c r="DK9" s="158"/>
      <c r="DL9" s="158"/>
      <c r="DM9" s="158"/>
      <c r="DN9" s="158"/>
      <c r="DO9" s="158"/>
    </row>
    <row r="10" spans="1:119" ht="18.75" customHeight="1" x14ac:dyDescent="0.2">
      <c r="A10" s="159"/>
      <c r="B10" s="459"/>
      <c r="C10" s="460"/>
      <c r="D10" s="460"/>
      <c r="E10" s="460"/>
      <c r="F10" s="460"/>
      <c r="G10" s="460"/>
      <c r="H10" s="460"/>
      <c r="I10" s="460"/>
      <c r="J10" s="460"/>
      <c r="K10" s="401"/>
      <c r="L10" s="500" t="s">
        <v>109</v>
      </c>
      <c r="M10" s="501"/>
      <c r="N10" s="501"/>
      <c r="O10" s="501"/>
      <c r="P10" s="501"/>
      <c r="Q10" s="502"/>
      <c r="R10" s="446">
        <v>573441</v>
      </c>
      <c r="S10" s="447"/>
      <c r="T10" s="447"/>
      <c r="U10" s="447"/>
      <c r="V10" s="449"/>
      <c r="W10" s="473"/>
      <c r="X10" s="474"/>
      <c r="Y10" s="475"/>
      <c r="Z10" s="443" t="s">
        <v>110</v>
      </c>
      <c r="AA10" s="444"/>
      <c r="AB10" s="444"/>
      <c r="AC10" s="444"/>
      <c r="AD10" s="444"/>
      <c r="AE10" s="444"/>
      <c r="AF10" s="444"/>
      <c r="AG10" s="444"/>
      <c r="AH10" s="445"/>
      <c r="AI10" s="446">
        <v>1</v>
      </c>
      <c r="AJ10" s="447"/>
      <c r="AK10" s="447"/>
      <c r="AL10" s="447"/>
      <c r="AM10" s="447"/>
      <c r="AN10" s="447"/>
      <c r="AO10" s="447"/>
      <c r="AP10" s="448"/>
      <c r="AQ10" s="446">
        <v>8360</v>
      </c>
      <c r="AR10" s="447"/>
      <c r="AS10" s="447"/>
      <c r="AT10" s="447"/>
      <c r="AU10" s="447"/>
      <c r="AV10" s="447"/>
      <c r="AW10" s="447"/>
      <c r="AX10" s="447"/>
      <c r="AY10" s="449"/>
      <c r="AZ10" s="428" t="s">
        <v>111</v>
      </c>
      <c r="BA10" s="429"/>
      <c r="BB10" s="429"/>
      <c r="BC10" s="429"/>
      <c r="BD10" s="429"/>
      <c r="BE10" s="429"/>
      <c r="BF10" s="429"/>
      <c r="BG10" s="429"/>
      <c r="BH10" s="429"/>
      <c r="BI10" s="429"/>
      <c r="BJ10" s="429"/>
      <c r="BK10" s="429"/>
      <c r="BL10" s="429"/>
      <c r="BM10" s="430"/>
      <c r="BN10" s="431">
        <v>98</v>
      </c>
      <c r="BO10" s="432"/>
      <c r="BP10" s="432"/>
      <c r="BQ10" s="432"/>
      <c r="BR10" s="432"/>
      <c r="BS10" s="432"/>
      <c r="BT10" s="432"/>
      <c r="BU10" s="433"/>
      <c r="BV10" s="431">
        <v>167</v>
      </c>
      <c r="BW10" s="432"/>
      <c r="BX10" s="432"/>
      <c r="BY10" s="432"/>
      <c r="BZ10" s="432"/>
      <c r="CA10" s="432"/>
      <c r="CB10" s="432"/>
      <c r="CC10" s="433"/>
      <c r="CD10" s="422" t="s">
        <v>112</v>
      </c>
      <c r="CE10" s="423"/>
      <c r="CF10" s="423"/>
      <c r="CG10" s="423"/>
      <c r="CH10" s="423"/>
      <c r="CI10" s="423"/>
      <c r="CJ10" s="423"/>
      <c r="CK10" s="423"/>
      <c r="CL10" s="423"/>
      <c r="CM10" s="423"/>
      <c r="CN10" s="423"/>
      <c r="CO10" s="423"/>
      <c r="CP10" s="423"/>
      <c r="CQ10" s="423"/>
      <c r="CR10" s="423"/>
      <c r="CS10" s="424"/>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461"/>
      <c r="C11" s="462"/>
      <c r="D11" s="462"/>
      <c r="E11" s="462"/>
      <c r="F11" s="462"/>
      <c r="G11" s="462"/>
      <c r="H11" s="462"/>
      <c r="I11" s="462"/>
      <c r="J11" s="462"/>
      <c r="K11" s="463"/>
      <c r="L11" s="491" t="s">
        <v>113</v>
      </c>
      <c r="M11" s="492"/>
      <c r="N11" s="492"/>
      <c r="O11" s="492"/>
      <c r="P11" s="492"/>
      <c r="Q11" s="493"/>
      <c r="R11" s="494" t="s">
        <v>114</v>
      </c>
      <c r="S11" s="495"/>
      <c r="T11" s="495"/>
      <c r="U11" s="495"/>
      <c r="V11" s="496"/>
      <c r="W11" s="476"/>
      <c r="X11" s="477"/>
      <c r="Y11" s="478"/>
      <c r="Z11" s="443" t="s">
        <v>115</v>
      </c>
      <c r="AA11" s="444"/>
      <c r="AB11" s="444"/>
      <c r="AC11" s="444"/>
      <c r="AD11" s="444"/>
      <c r="AE11" s="444"/>
      <c r="AF11" s="444"/>
      <c r="AG11" s="444"/>
      <c r="AH11" s="445"/>
      <c r="AI11" s="446">
        <v>33</v>
      </c>
      <c r="AJ11" s="447"/>
      <c r="AK11" s="447"/>
      <c r="AL11" s="447"/>
      <c r="AM11" s="447"/>
      <c r="AN11" s="447"/>
      <c r="AO11" s="447"/>
      <c r="AP11" s="448"/>
      <c r="AQ11" s="446">
        <v>7790</v>
      </c>
      <c r="AR11" s="447"/>
      <c r="AS11" s="447"/>
      <c r="AT11" s="447"/>
      <c r="AU11" s="447"/>
      <c r="AV11" s="447"/>
      <c r="AW11" s="447"/>
      <c r="AX11" s="447"/>
      <c r="AY11" s="449"/>
      <c r="AZ11" s="428" t="s">
        <v>116</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0</v>
      </c>
      <c r="BW11" s="432"/>
      <c r="BX11" s="432"/>
      <c r="BY11" s="432"/>
      <c r="BZ11" s="432"/>
      <c r="CA11" s="432"/>
      <c r="CB11" s="432"/>
      <c r="CC11" s="433"/>
      <c r="CD11" s="434" t="s">
        <v>117</v>
      </c>
      <c r="CE11" s="435"/>
      <c r="CF11" s="435"/>
      <c r="CG11" s="435"/>
      <c r="CH11" s="435"/>
      <c r="CI11" s="435"/>
      <c r="CJ11" s="435"/>
      <c r="CK11" s="435"/>
      <c r="CL11" s="435"/>
      <c r="CM11" s="435"/>
      <c r="CN11" s="435"/>
      <c r="CO11" s="435"/>
      <c r="CP11" s="435"/>
      <c r="CQ11" s="435"/>
      <c r="CR11" s="435"/>
      <c r="CS11" s="436"/>
      <c r="CT11" s="503" t="s">
        <v>118</v>
      </c>
      <c r="CU11" s="504"/>
      <c r="CV11" s="504"/>
      <c r="CW11" s="504"/>
      <c r="CX11" s="504"/>
      <c r="CY11" s="504"/>
      <c r="CZ11" s="504"/>
      <c r="DA11" s="505"/>
      <c r="DB11" s="503" t="s">
        <v>119</v>
      </c>
      <c r="DC11" s="504"/>
      <c r="DD11" s="504"/>
      <c r="DE11" s="504"/>
      <c r="DF11" s="504"/>
      <c r="DG11" s="504"/>
      <c r="DH11" s="504"/>
      <c r="DI11" s="505"/>
      <c r="DJ11" s="158"/>
      <c r="DK11" s="158"/>
      <c r="DL11" s="158"/>
      <c r="DM11" s="158"/>
      <c r="DN11" s="158"/>
      <c r="DO11" s="158"/>
    </row>
    <row r="12" spans="1:119" ht="18.75" customHeight="1" x14ac:dyDescent="0.2">
      <c r="A12" s="159"/>
      <c r="B12" s="506" t="s">
        <v>120</v>
      </c>
      <c r="C12" s="507"/>
      <c r="D12" s="507"/>
      <c r="E12" s="507"/>
      <c r="F12" s="507"/>
      <c r="G12" s="507"/>
      <c r="H12" s="507"/>
      <c r="I12" s="507"/>
      <c r="J12" s="507"/>
      <c r="K12" s="508"/>
      <c r="L12" s="515" t="s">
        <v>121</v>
      </c>
      <c r="M12" s="516"/>
      <c r="N12" s="516"/>
      <c r="O12" s="516"/>
      <c r="P12" s="516"/>
      <c r="Q12" s="517"/>
      <c r="R12" s="518">
        <v>556959</v>
      </c>
      <c r="S12" s="519"/>
      <c r="T12" s="519"/>
      <c r="U12" s="519"/>
      <c r="V12" s="520"/>
      <c r="W12" s="470" t="s">
        <v>122</v>
      </c>
      <c r="X12" s="471"/>
      <c r="Y12" s="472"/>
      <c r="Z12" s="479" t="s">
        <v>2</v>
      </c>
      <c r="AA12" s="457"/>
      <c r="AB12" s="457"/>
      <c r="AC12" s="457"/>
      <c r="AD12" s="457"/>
      <c r="AE12" s="457"/>
      <c r="AF12" s="457"/>
      <c r="AG12" s="457"/>
      <c r="AH12" s="458"/>
      <c r="AI12" s="487" t="s">
        <v>123</v>
      </c>
      <c r="AJ12" s="457"/>
      <c r="AK12" s="457"/>
      <c r="AL12" s="457"/>
      <c r="AM12" s="458"/>
      <c r="AN12" s="487" t="s">
        <v>124</v>
      </c>
      <c r="AO12" s="488"/>
      <c r="AP12" s="488"/>
      <c r="AQ12" s="488"/>
      <c r="AR12" s="488"/>
      <c r="AS12" s="521"/>
      <c r="AT12" s="534" t="s">
        <v>125</v>
      </c>
      <c r="AU12" s="535"/>
      <c r="AV12" s="535"/>
      <c r="AW12" s="535"/>
      <c r="AX12" s="535"/>
      <c r="AY12" s="536"/>
      <c r="AZ12" s="428" t="s">
        <v>126</v>
      </c>
      <c r="BA12" s="429"/>
      <c r="BB12" s="429"/>
      <c r="BC12" s="429"/>
      <c r="BD12" s="429"/>
      <c r="BE12" s="429"/>
      <c r="BF12" s="429"/>
      <c r="BG12" s="429"/>
      <c r="BH12" s="429"/>
      <c r="BI12" s="429"/>
      <c r="BJ12" s="429"/>
      <c r="BK12" s="429"/>
      <c r="BL12" s="429"/>
      <c r="BM12" s="430"/>
      <c r="BN12" s="431">
        <v>0</v>
      </c>
      <c r="BO12" s="432"/>
      <c r="BP12" s="432"/>
      <c r="BQ12" s="432"/>
      <c r="BR12" s="432"/>
      <c r="BS12" s="432"/>
      <c r="BT12" s="432"/>
      <c r="BU12" s="433"/>
      <c r="BV12" s="431">
        <v>0</v>
      </c>
      <c r="BW12" s="432"/>
      <c r="BX12" s="432"/>
      <c r="BY12" s="432"/>
      <c r="BZ12" s="432"/>
      <c r="CA12" s="432"/>
      <c r="CB12" s="432"/>
      <c r="CC12" s="433"/>
      <c r="CD12" s="434" t="s">
        <v>127</v>
      </c>
      <c r="CE12" s="435"/>
      <c r="CF12" s="435"/>
      <c r="CG12" s="435"/>
      <c r="CH12" s="435"/>
      <c r="CI12" s="435"/>
      <c r="CJ12" s="435"/>
      <c r="CK12" s="435"/>
      <c r="CL12" s="435"/>
      <c r="CM12" s="435"/>
      <c r="CN12" s="435"/>
      <c r="CO12" s="435"/>
      <c r="CP12" s="435"/>
      <c r="CQ12" s="435"/>
      <c r="CR12" s="435"/>
      <c r="CS12" s="436"/>
      <c r="CT12" s="503" t="s">
        <v>118</v>
      </c>
      <c r="CU12" s="504"/>
      <c r="CV12" s="504"/>
      <c r="CW12" s="504"/>
      <c r="CX12" s="504"/>
      <c r="CY12" s="504"/>
      <c r="CZ12" s="504"/>
      <c r="DA12" s="505"/>
      <c r="DB12" s="503" t="s">
        <v>118</v>
      </c>
      <c r="DC12" s="504"/>
      <c r="DD12" s="504"/>
      <c r="DE12" s="504"/>
      <c r="DF12" s="504"/>
      <c r="DG12" s="504"/>
      <c r="DH12" s="504"/>
      <c r="DI12" s="505"/>
      <c r="DJ12" s="158"/>
      <c r="DK12" s="158"/>
      <c r="DL12" s="158"/>
      <c r="DM12" s="158"/>
      <c r="DN12" s="158"/>
      <c r="DO12" s="158"/>
    </row>
    <row r="13" spans="1:119" ht="18.75" customHeight="1" thickBot="1" x14ac:dyDescent="0.25">
      <c r="A13" s="159"/>
      <c r="B13" s="509"/>
      <c r="C13" s="510"/>
      <c r="D13" s="510"/>
      <c r="E13" s="510"/>
      <c r="F13" s="510"/>
      <c r="G13" s="510"/>
      <c r="H13" s="510"/>
      <c r="I13" s="510"/>
      <c r="J13" s="510"/>
      <c r="K13" s="511"/>
      <c r="L13" s="166"/>
      <c r="M13" s="525" t="s">
        <v>128</v>
      </c>
      <c r="N13" s="526"/>
      <c r="O13" s="526"/>
      <c r="P13" s="526"/>
      <c r="Q13" s="527"/>
      <c r="R13" s="528">
        <v>552046</v>
      </c>
      <c r="S13" s="529"/>
      <c r="T13" s="529"/>
      <c r="U13" s="529"/>
      <c r="V13" s="530"/>
      <c r="W13" s="473"/>
      <c r="X13" s="474"/>
      <c r="Y13" s="475"/>
      <c r="Z13" s="408"/>
      <c r="AA13" s="480"/>
      <c r="AB13" s="480"/>
      <c r="AC13" s="480"/>
      <c r="AD13" s="480"/>
      <c r="AE13" s="480"/>
      <c r="AF13" s="480"/>
      <c r="AG13" s="480"/>
      <c r="AH13" s="481"/>
      <c r="AI13" s="408"/>
      <c r="AJ13" s="480"/>
      <c r="AK13" s="480"/>
      <c r="AL13" s="480"/>
      <c r="AM13" s="481"/>
      <c r="AN13" s="522"/>
      <c r="AO13" s="523"/>
      <c r="AP13" s="523"/>
      <c r="AQ13" s="523"/>
      <c r="AR13" s="523"/>
      <c r="AS13" s="524"/>
      <c r="AT13" s="537"/>
      <c r="AU13" s="538"/>
      <c r="AV13" s="538"/>
      <c r="AW13" s="538"/>
      <c r="AX13" s="538"/>
      <c r="AY13" s="539"/>
      <c r="AZ13" s="531" t="s">
        <v>129</v>
      </c>
      <c r="BA13" s="532"/>
      <c r="BB13" s="532"/>
      <c r="BC13" s="532"/>
      <c r="BD13" s="532"/>
      <c r="BE13" s="532"/>
      <c r="BF13" s="532"/>
      <c r="BG13" s="532"/>
      <c r="BH13" s="532"/>
      <c r="BI13" s="532"/>
      <c r="BJ13" s="532"/>
      <c r="BK13" s="532"/>
      <c r="BL13" s="532"/>
      <c r="BM13" s="533"/>
      <c r="BN13" s="431">
        <v>7233771</v>
      </c>
      <c r="BO13" s="432"/>
      <c r="BP13" s="432"/>
      <c r="BQ13" s="432"/>
      <c r="BR13" s="432"/>
      <c r="BS13" s="432"/>
      <c r="BT13" s="432"/>
      <c r="BU13" s="433"/>
      <c r="BV13" s="431">
        <v>-1615073</v>
      </c>
      <c r="BW13" s="432"/>
      <c r="BX13" s="432"/>
      <c r="BY13" s="432"/>
      <c r="BZ13" s="432"/>
      <c r="CA13" s="432"/>
      <c r="CB13" s="432"/>
      <c r="CC13" s="433"/>
      <c r="CD13" s="434" t="s">
        <v>130</v>
      </c>
      <c r="CE13" s="435"/>
      <c r="CF13" s="435"/>
      <c r="CG13" s="435"/>
      <c r="CH13" s="435"/>
      <c r="CI13" s="435"/>
      <c r="CJ13" s="435"/>
      <c r="CK13" s="435"/>
      <c r="CL13" s="435"/>
      <c r="CM13" s="435"/>
      <c r="CN13" s="435"/>
      <c r="CO13" s="435"/>
      <c r="CP13" s="435"/>
      <c r="CQ13" s="435"/>
      <c r="CR13" s="435"/>
      <c r="CS13" s="436"/>
      <c r="CT13" s="437">
        <v>10.3</v>
      </c>
      <c r="CU13" s="438"/>
      <c r="CV13" s="438"/>
      <c r="CW13" s="438"/>
      <c r="CX13" s="438"/>
      <c r="CY13" s="438"/>
      <c r="CZ13" s="438"/>
      <c r="DA13" s="439"/>
      <c r="DB13" s="437">
        <v>11.8</v>
      </c>
      <c r="DC13" s="438"/>
      <c r="DD13" s="438"/>
      <c r="DE13" s="438"/>
      <c r="DF13" s="438"/>
      <c r="DG13" s="438"/>
      <c r="DH13" s="438"/>
      <c r="DI13" s="439"/>
      <c r="DJ13" s="158"/>
      <c r="DK13" s="158"/>
      <c r="DL13" s="158"/>
      <c r="DM13" s="158"/>
      <c r="DN13" s="158"/>
      <c r="DO13" s="158"/>
    </row>
    <row r="14" spans="1:119" ht="18.75" customHeight="1" thickBot="1" x14ac:dyDescent="0.25">
      <c r="A14" s="159"/>
      <c r="B14" s="509"/>
      <c r="C14" s="510"/>
      <c r="D14" s="510"/>
      <c r="E14" s="510"/>
      <c r="F14" s="510"/>
      <c r="G14" s="510"/>
      <c r="H14" s="510"/>
      <c r="I14" s="510"/>
      <c r="J14" s="510"/>
      <c r="K14" s="511"/>
      <c r="L14" s="543" t="s">
        <v>131</v>
      </c>
      <c r="M14" s="544"/>
      <c r="N14" s="544"/>
      <c r="O14" s="544"/>
      <c r="P14" s="544"/>
      <c r="Q14" s="545"/>
      <c r="R14" s="546">
        <v>561175</v>
      </c>
      <c r="S14" s="547"/>
      <c r="T14" s="547"/>
      <c r="U14" s="547"/>
      <c r="V14" s="548"/>
      <c r="W14" s="473"/>
      <c r="X14" s="474"/>
      <c r="Y14" s="475"/>
      <c r="Z14" s="500" t="s">
        <v>132</v>
      </c>
      <c r="AA14" s="501"/>
      <c r="AB14" s="501"/>
      <c r="AC14" s="501"/>
      <c r="AD14" s="501"/>
      <c r="AE14" s="501"/>
      <c r="AF14" s="501"/>
      <c r="AG14" s="501"/>
      <c r="AH14" s="502"/>
      <c r="AI14" s="446">
        <v>3670</v>
      </c>
      <c r="AJ14" s="447"/>
      <c r="AK14" s="447"/>
      <c r="AL14" s="447"/>
      <c r="AM14" s="448"/>
      <c r="AN14" s="446">
        <v>11685280</v>
      </c>
      <c r="AO14" s="447"/>
      <c r="AP14" s="447"/>
      <c r="AQ14" s="447"/>
      <c r="AR14" s="447"/>
      <c r="AS14" s="448"/>
      <c r="AT14" s="446">
        <v>3184</v>
      </c>
      <c r="AU14" s="447"/>
      <c r="AV14" s="447"/>
      <c r="AW14" s="447"/>
      <c r="AX14" s="447"/>
      <c r="AY14" s="449"/>
      <c r="AZ14" s="440" t="s">
        <v>133</v>
      </c>
      <c r="BA14" s="441"/>
      <c r="BB14" s="441"/>
      <c r="BC14" s="441"/>
      <c r="BD14" s="441"/>
      <c r="BE14" s="441"/>
      <c r="BF14" s="441"/>
      <c r="BG14" s="441"/>
      <c r="BH14" s="441"/>
      <c r="BI14" s="441"/>
      <c r="BJ14" s="441"/>
      <c r="BK14" s="441"/>
      <c r="BL14" s="441"/>
      <c r="BM14" s="442"/>
      <c r="BN14" s="419">
        <v>54909826</v>
      </c>
      <c r="BO14" s="420"/>
      <c r="BP14" s="420"/>
      <c r="BQ14" s="420"/>
      <c r="BR14" s="420"/>
      <c r="BS14" s="420"/>
      <c r="BT14" s="420"/>
      <c r="BU14" s="421"/>
      <c r="BV14" s="419">
        <v>52866327</v>
      </c>
      <c r="BW14" s="420"/>
      <c r="BX14" s="420"/>
      <c r="BY14" s="420"/>
      <c r="BZ14" s="420"/>
      <c r="CA14" s="420"/>
      <c r="CB14" s="420"/>
      <c r="CC14" s="421"/>
      <c r="CD14" s="497" t="s">
        <v>134</v>
      </c>
      <c r="CE14" s="498"/>
      <c r="CF14" s="498"/>
      <c r="CG14" s="498"/>
      <c r="CH14" s="498"/>
      <c r="CI14" s="498"/>
      <c r="CJ14" s="498"/>
      <c r="CK14" s="498"/>
      <c r="CL14" s="498"/>
      <c r="CM14" s="498"/>
      <c r="CN14" s="498"/>
      <c r="CO14" s="498"/>
      <c r="CP14" s="498"/>
      <c r="CQ14" s="498"/>
      <c r="CR14" s="498"/>
      <c r="CS14" s="499"/>
      <c r="CT14" s="540">
        <v>134.6</v>
      </c>
      <c r="CU14" s="541"/>
      <c r="CV14" s="541"/>
      <c r="CW14" s="541"/>
      <c r="CX14" s="541"/>
      <c r="CY14" s="541"/>
      <c r="CZ14" s="541"/>
      <c r="DA14" s="542"/>
      <c r="DB14" s="540">
        <v>136.9</v>
      </c>
      <c r="DC14" s="541"/>
      <c r="DD14" s="541"/>
      <c r="DE14" s="541"/>
      <c r="DF14" s="541"/>
      <c r="DG14" s="541"/>
      <c r="DH14" s="541"/>
      <c r="DI14" s="542"/>
      <c r="DJ14" s="158"/>
      <c r="DK14" s="158"/>
      <c r="DL14" s="158"/>
      <c r="DM14" s="158"/>
      <c r="DN14" s="158"/>
      <c r="DO14" s="158"/>
    </row>
    <row r="15" spans="1:119" ht="18.75" customHeight="1" x14ac:dyDescent="0.2">
      <c r="A15" s="159"/>
      <c r="B15" s="509"/>
      <c r="C15" s="510"/>
      <c r="D15" s="510"/>
      <c r="E15" s="510"/>
      <c r="F15" s="510"/>
      <c r="G15" s="510"/>
      <c r="H15" s="510"/>
      <c r="I15" s="510"/>
      <c r="J15" s="510"/>
      <c r="K15" s="511"/>
      <c r="L15" s="166"/>
      <c r="M15" s="525" t="s">
        <v>135</v>
      </c>
      <c r="N15" s="526"/>
      <c r="O15" s="526"/>
      <c r="P15" s="526"/>
      <c r="Q15" s="527"/>
      <c r="R15" s="546">
        <v>556195</v>
      </c>
      <c r="S15" s="547"/>
      <c r="T15" s="547"/>
      <c r="U15" s="547"/>
      <c r="V15" s="548"/>
      <c r="W15" s="473"/>
      <c r="X15" s="474"/>
      <c r="Y15" s="475"/>
      <c r="Z15" s="500" t="s">
        <v>136</v>
      </c>
      <c r="AA15" s="501"/>
      <c r="AB15" s="501"/>
      <c r="AC15" s="501"/>
      <c r="AD15" s="501"/>
      <c r="AE15" s="501"/>
      <c r="AF15" s="501"/>
      <c r="AG15" s="501"/>
      <c r="AH15" s="502"/>
      <c r="AI15" s="446" t="s">
        <v>118</v>
      </c>
      <c r="AJ15" s="447"/>
      <c r="AK15" s="447"/>
      <c r="AL15" s="447"/>
      <c r="AM15" s="448"/>
      <c r="AN15" s="446" t="s">
        <v>118</v>
      </c>
      <c r="AO15" s="447"/>
      <c r="AP15" s="447"/>
      <c r="AQ15" s="447"/>
      <c r="AR15" s="447"/>
      <c r="AS15" s="448"/>
      <c r="AT15" s="446" t="s">
        <v>119</v>
      </c>
      <c r="AU15" s="447"/>
      <c r="AV15" s="447"/>
      <c r="AW15" s="447"/>
      <c r="AX15" s="447"/>
      <c r="AY15" s="449"/>
      <c r="AZ15" s="428" t="s">
        <v>137</v>
      </c>
      <c r="BA15" s="429"/>
      <c r="BB15" s="429"/>
      <c r="BC15" s="429"/>
      <c r="BD15" s="429"/>
      <c r="BE15" s="429"/>
      <c r="BF15" s="429"/>
      <c r="BG15" s="429"/>
      <c r="BH15" s="429"/>
      <c r="BI15" s="429"/>
      <c r="BJ15" s="429"/>
      <c r="BK15" s="429"/>
      <c r="BL15" s="429"/>
      <c r="BM15" s="430"/>
      <c r="BN15" s="431">
        <v>190765089</v>
      </c>
      <c r="BO15" s="432"/>
      <c r="BP15" s="432"/>
      <c r="BQ15" s="432"/>
      <c r="BR15" s="432"/>
      <c r="BS15" s="432"/>
      <c r="BT15" s="432"/>
      <c r="BU15" s="433"/>
      <c r="BV15" s="431">
        <v>185375215</v>
      </c>
      <c r="BW15" s="432"/>
      <c r="BX15" s="432"/>
      <c r="BY15" s="432"/>
      <c r="BZ15" s="432"/>
      <c r="CA15" s="432"/>
      <c r="CB15" s="432"/>
      <c r="CC15" s="433"/>
      <c r="CD15" s="551" t="s">
        <v>138</v>
      </c>
      <c r="CE15" s="552"/>
      <c r="CF15" s="552"/>
      <c r="CG15" s="552"/>
      <c r="CH15" s="552"/>
      <c r="CI15" s="552"/>
      <c r="CJ15" s="552"/>
      <c r="CK15" s="552"/>
      <c r="CL15" s="552"/>
      <c r="CM15" s="552"/>
      <c r="CN15" s="552"/>
      <c r="CO15" s="552"/>
      <c r="CP15" s="552"/>
      <c r="CQ15" s="552"/>
      <c r="CR15" s="552"/>
      <c r="CS15" s="553"/>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509"/>
      <c r="C16" s="510"/>
      <c r="D16" s="510"/>
      <c r="E16" s="510"/>
      <c r="F16" s="510"/>
      <c r="G16" s="510"/>
      <c r="H16" s="510"/>
      <c r="I16" s="510"/>
      <c r="J16" s="510"/>
      <c r="K16" s="511"/>
      <c r="L16" s="543" t="s">
        <v>139</v>
      </c>
      <c r="M16" s="560"/>
      <c r="N16" s="560"/>
      <c r="O16" s="560"/>
      <c r="P16" s="560"/>
      <c r="Q16" s="561"/>
      <c r="R16" s="557" t="s">
        <v>140</v>
      </c>
      <c r="S16" s="558"/>
      <c r="T16" s="558"/>
      <c r="U16" s="558"/>
      <c r="V16" s="559"/>
      <c r="W16" s="473"/>
      <c r="X16" s="474"/>
      <c r="Y16" s="475"/>
      <c r="Z16" s="500" t="s">
        <v>141</v>
      </c>
      <c r="AA16" s="501"/>
      <c r="AB16" s="501"/>
      <c r="AC16" s="501"/>
      <c r="AD16" s="501"/>
      <c r="AE16" s="501"/>
      <c r="AF16" s="501"/>
      <c r="AG16" s="501"/>
      <c r="AH16" s="502"/>
      <c r="AI16" s="446">
        <v>95</v>
      </c>
      <c r="AJ16" s="447"/>
      <c r="AK16" s="447"/>
      <c r="AL16" s="447"/>
      <c r="AM16" s="448"/>
      <c r="AN16" s="446">
        <v>292885</v>
      </c>
      <c r="AO16" s="447"/>
      <c r="AP16" s="447"/>
      <c r="AQ16" s="447"/>
      <c r="AR16" s="447"/>
      <c r="AS16" s="448"/>
      <c r="AT16" s="446">
        <v>3083</v>
      </c>
      <c r="AU16" s="447"/>
      <c r="AV16" s="447"/>
      <c r="AW16" s="447"/>
      <c r="AX16" s="447"/>
      <c r="AY16" s="449"/>
      <c r="AZ16" s="428" t="s">
        <v>142</v>
      </c>
      <c r="BA16" s="429"/>
      <c r="BB16" s="429"/>
      <c r="BC16" s="429"/>
      <c r="BD16" s="429"/>
      <c r="BE16" s="429"/>
      <c r="BF16" s="429"/>
      <c r="BG16" s="429"/>
      <c r="BH16" s="429"/>
      <c r="BI16" s="429"/>
      <c r="BJ16" s="429"/>
      <c r="BK16" s="429"/>
      <c r="BL16" s="429"/>
      <c r="BM16" s="430"/>
      <c r="BN16" s="431">
        <v>67704949</v>
      </c>
      <c r="BO16" s="432"/>
      <c r="BP16" s="432"/>
      <c r="BQ16" s="432"/>
      <c r="BR16" s="432"/>
      <c r="BS16" s="432"/>
      <c r="BT16" s="432"/>
      <c r="BU16" s="433"/>
      <c r="BV16" s="431">
        <v>65851583</v>
      </c>
      <c r="BW16" s="432"/>
      <c r="BX16" s="432"/>
      <c r="BY16" s="432"/>
      <c r="BZ16" s="432"/>
      <c r="CA16" s="432"/>
      <c r="CB16" s="432"/>
      <c r="CC16" s="433"/>
      <c r="CD16" s="170"/>
      <c r="CE16" s="549"/>
      <c r="CF16" s="549"/>
      <c r="CG16" s="549"/>
      <c r="CH16" s="549"/>
      <c r="CI16" s="549"/>
      <c r="CJ16" s="549"/>
      <c r="CK16" s="549"/>
      <c r="CL16" s="549"/>
      <c r="CM16" s="549"/>
      <c r="CN16" s="549"/>
      <c r="CO16" s="549"/>
      <c r="CP16" s="549"/>
      <c r="CQ16" s="549"/>
      <c r="CR16" s="549"/>
      <c r="CS16" s="550"/>
      <c r="CT16" s="437"/>
      <c r="CU16" s="438"/>
      <c r="CV16" s="438"/>
      <c r="CW16" s="438"/>
      <c r="CX16" s="438"/>
      <c r="CY16" s="438"/>
      <c r="CZ16" s="438"/>
      <c r="DA16" s="439"/>
      <c r="DB16" s="437"/>
      <c r="DC16" s="438"/>
      <c r="DD16" s="438"/>
      <c r="DE16" s="438"/>
      <c r="DF16" s="438"/>
      <c r="DG16" s="438"/>
      <c r="DH16" s="438"/>
      <c r="DI16" s="439"/>
      <c r="DJ16" s="158"/>
      <c r="DK16" s="158"/>
      <c r="DL16" s="158"/>
      <c r="DM16" s="158"/>
      <c r="DN16" s="158"/>
      <c r="DO16" s="158"/>
    </row>
    <row r="17" spans="1:119" ht="18.75" customHeight="1" thickBot="1" x14ac:dyDescent="0.25">
      <c r="A17" s="159"/>
      <c r="B17" s="512"/>
      <c r="C17" s="513"/>
      <c r="D17" s="513"/>
      <c r="E17" s="513"/>
      <c r="F17" s="513"/>
      <c r="G17" s="513"/>
      <c r="H17" s="513"/>
      <c r="I17" s="513"/>
      <c r="J17" s="513"/>
      <c r="K17" s="514"/>
      <c r="L17" s="171"/>
      <c r="M17" s="554" t="s">
        <v>143</v>
      </c>
      <c r="N17" s="555"/>
      <c r="O17" s="555"/>
      <c r="P17" s="555"/>
      <c r="Q17" s="556"/>
      <c r="R17" s="557" t="s">
        <v>144</v>
      </c>
      <c r="S17" s="558"/>
      <c r="T17" s="558"/>
      <c r="U17" s="558"/>
      <c r="V17" s="559"/>
      <c r="W17" s="473"/>
      <c r="X17" s="474"/>
      <c r="Y17" s="475"/>
      <c r="Z17" s="500" t="s">
        <v>145</v>
      </c>
      <c r="AA17" s="501"/>
      <c r="AB17" s="501"/>
      <c r="AC17" s="501"/>
      <c r="AD17" s="501"/>
      <c r="AE17" s="501"/>
      <c r="AF17" s="501"/>
      <c r="AG17" s="501"/>
      <c r="AH17" s="502"/>
      <c r="AI17" s="446">
        <v>1232</v>
      </c>
      <c r="AJ17" s="447"/>
      <c r="AK17" s="447"/>
      <c r="AL17" s="447"/>
      <c r="AM17" s="448"/>
      <c r="AN17" s="446">
        <v>3937472</v>
      </c>
      <c r="AO17" s="447"/>
      <c r="AP17" s="447"/>
      <c r="AQ17" s="447"/>
      <c r="AR17" s="447"/>
      <c r="AS17" s="448"/>
      <c r="AT17" s="446">
        <v>3196</v>
      </c>
      <c r="AU17" s="447"/>
      <c r="AV17" s="447"/>
      <c r="AW17" s="447"/>
      <c r="AX17" s="447"/>
      <c r="AY17" s="449"/>
      <c r="AZ17" s="428" t="s">
        <v>146</v>
      </c>
      <c r="BA17" s="429"/>
      <c r="BB17" s="429"/>
      <c r="BC17" s="429"/>
      <c r="BD17" s="429"/>
      <c r="BE17" s="429"/>
      <c r="BF17" s="429"/>
      <c r="BG17" s="429"/>
      <c r="BH17" s="429"/>
      <c r="BI17" s="429"/>
      <c r="BJ17" s="429"/>
      <c r="BK17" s="429"/>
      <c r="BL17" s="429"/>
      <c r="BM17" s="430"/>
      <c r="BN17" s="431">
        <v>191363937</v>
      </c>
      <c r="BO17" s="432"/>
      <c r="BP17" s="432"/>
      <c r="BQ17" s="432"/>
      <c r="BR17" s="432"/>
      <c r="BS17" s="432"/>
      <c r="BT17" s="432"/>
      <c r="BU17" s="433"/>
      <c r="BV17" s="431">
        <v>193117260</v>
      </c>
      <c r="BW17" s="432"/>
      <c r="BX17" s="432"/>
      <c r="BY17" s="432"/>
      <c r="BZ17" s="432"/>
      <c r="CA17" s="432"/>
      <c r="CB17" s="432"/>
      <c r="CC17" s="433"/>
      <c r="CD17" s="170"/>
      <c r="CE17" s="549"/>
      <c r="CF17" s="549"/>
      <c r="CG17" s="549"/>
      <c r="CH17" s="549"/>
      <c r="CI17" s="549"/>
      <c r="CJ17" s="549"/>
      <c r="CK17" s="549"/>
      <c r="CL17" s="549"/>
      <c r="CM17" s="549"/>
      <c r="CN17" s="549"/>
      <c r="CO17" s="549"/>
      <c r="CP17" s="549"/>
      <c r="CQ17" s="549"/>
      <c r="CR17" s="549"/>
      <c r="CS17" s="550"/>
      <c r="CT17" s="437"/>
      <c r="CU17" s="438"/>
      <c r="CV17" s="438"/>
      <c r="CW17" s="438"/>
      <c r="CX17" s="438"/>
      <c r="CY17" s="438"/>
      <c r="CZ17" s="438"/>
      <c r="DA17" s="439"/>
      <c r="DB17" s="437"/>
      <c r="DC17" s="438"/>
      <c r="DD17" s="438"/>
      <c r="DE17" s="438"/>
      <c r="DF17" s="438"/>
      <c r="DG17" s="438"/>
      <c r="DH17" s="438"/>
      <c r="DI17" s="439"/>
      <c r="DJ17" s="158"/>
      <c r="DK17" s="158"/>
      <c r="DL17" s="158"/>
      <c r="DM17" s="158"/>
      <c r="DN17" s="158"/>
      <c r="DO17" s="158"/>
    </row>
    <row r="18" spans="1:119" ht="18.75" customHeight="1" thickBot="1" x14ac:dyDescent="0.25">
      <c r="A18" s="159"/>
      <c r="B18" s="413" t="s">
        <v>147</v>
      </c>
      <c r="C18" s="414"/>
      <c r="D18" s="414"/>
      <c r="E18" s="414"/>
      <c r="F18" s="414"/>
      <c r="G18" s="414"/>
      <c r="H18" s="414"/>
      <c r="I18" s="414"/>
      <c r="J18" s="414"/>
      <c r="K18" s="562"/>
      <c r="L18" s="563">
        <v>3507</v>
      </c>
      <c r="M18" s="564"/>
      <c r="N18" s="564"/>
      <c r="O18" s="564"/>
      <c r="P18" s="564"/>
      <c r="Q18" s="564"/>
      <c r="R18" s="564"/>
      <c r="S18" s="564"/>
      <c r="T18" s="564"/>
      <c r="U18" s="564"/>
      <c r="V18" s="564"/>
      <c r="W18" s="473"/>
      <c r="X18" s="474"/>
      <c r="Y18" s="475"/>
      <c r="Z18" s="500" t="s">
        <v>148</v>
      </c>
      <c r="AA18" s="501"/>
      <c r="AB18" s="501"/>
      <c r="AC18" s="501"/>
      <c r="AD18" s="501"/>
      <c r="AE18" s="501"/>
      <c r="AF18" s="501"/>
      <c r="AG18" s="501"/>
      <c r="AH18" s="502"/>
      <c r="AI18" s="446">
        <v>5189</v>
      </c>
      <c r="AJ18" s="447"/>
      <c r="AK18" s="447"/>
      <c r="AL18" s="447"/>
      <c r="AM18" s="448"/>
      <c r="AN18" s="446">
        <v>19321625</v>
      </c>
      <c r="AO18" s="447"/>
      <c r="AP18" s="447"/>
      <c r="AQ18" s="447"/>
      <c r="AR18" s="447"/>
      <c r="AS18" s="448"/>
      <c r="AT18" s="446">
        <v>3724</v>
      </c>
      <c r="AU18" s="447"/>
      <c r="AV18" s="447"/>
      <c r="AW18" s="447"/>
      <c r="AX18" s="447"/>
      <c r="AY18" s="449"/>
      <c r="AZ18" s="531" t="s">
        <v>149</v>
      </c>
      <c r="BA18" s="532"/>
      <c r="BB18" s="532"/>
      <c r="BC18" s="532"/>
      <c r="BD18" s="532"/>
      <c r="BE18" s="532"/>
      <c r="BF18" s="532"/>
      <c r="BG18" s="532"/>
      <c r="BH18" s="532"/>
      <c r="BI18" s="532"/>
      <c r="BJ18" s="532"/>
      <c r="BK18" s="532"/>
      <c r="BL18" s="532"/>
      <c r="BM18" s="533"/>
      <c r="BN18" s="565">
        <v>264205395</v>
      </c>
      <c r="BO18" s="566"/>
      <c r="BP18" s="566"/>
      <c r="BQ18" s="566"/>
      <c r="BR18" s="566"/>
      <c r="BS18" s="566"/>
      <c r="BT18" s="566"/>
      <c r="BU18" s="567"/>
      <c r="BV18" s="565">
        <v>237296594</v>
      </c>
      <c r="BW18" s="566"/>
      <c r="BX18" s="566"/>
      <c r="BY18" s="566"/>
      <c r="BZ18" s="566"/>
      <c r="CA18" s="566"/>
      <c r="CB18" s="566"/>
      <c r="CC18" s="567"/>
      <c r="CD18" s="170"/>
      <c r="CE18" s="549"/>
      <c r="CF18" s="549"/>
      <c r="CG18" s="549"/>
      <c r="CH18" s="549"/>
      <c r="CI18" s="549"/>
      <c r="CJ18" s="549"/>
      <c r="CK18" s="549"/>
      <c r="CL18" s="549"/>
      <c r="CM18" s="549"/>
      <c r="CN18" s="549"/>
      <c r="CO18" s="549"/>
      <c r="CP18" s="549"/>
      <c r="CQ18" s="549"/>
      <c r="CR18" s="549"/>
      <c r="CS18" s="550"/>
      <c r="CT18" s="437"/>
      <c r="CU18" s="438"/>
      <c r="CV18" s="438"/>
      <c r="CW18" s="438"/>
      <c r="CX18" s="438"/>
      <c r="CY18" s="438"/>
      <c r="CZ18" s="438"/>
      <c r="DA18" s="439"/>
      <c r="DB18" s="437"/>
      <c r="DC18" s="438"/>
      <c r="DD18" s="438"/>
      <c r="DE18" s="438"/>
      <c r="DF18" s="438"/>
      <c r="DG18" s="438"/>
      <c r="DH18" s="438"/>
      <c r="DI18" s="439"/>
      <c r="DJ18" s="158"/>
      <c r="DK18" s="158"/>
      <c r="DL18" s="158"/>
      <c r="DM18" s="158"/>
      <c r="DN18" s="158"/>
      <c r="DO18" s="158"/>
    </row>
    <row r="19" spans="1:119" ht="18.75" customHeight="1" thickBot="1" x14ac:dyDescent="0.25">
      <c r="A19" s="159"/>
      <c r="B19" s="413" t="s">
        <v>150</v>
      </c>
      <c r="C19" s="414"/>
      <c r="D19" s="414"/>
      <c r="E19" s="414"/>
      <c r="F19" s="414"/>
      <c r="G19" s="414"/>
      <c r="H19" s="414"/>
      <c r="I19" s="414"/>
      <c r="J19" s="414"/>
      <c r="K19" s="562"/>
      <c r="L19" s="563">
        <v>159</v>
      </c>
      <c r="M19" s="564"/>
      <c r="N19" s="564"/>
      <c r="O19" s="564"/>
      <c r="P19" s="564"/>
      <c r="Q19" s="564"/>
      <c r="R19" s="564"/>
      <c r="S19" s="564"/>
      <c r="T19" s="564"/>
      <c r="U19" s="564"/>
      <c r="V19" s="564"/>
      <c r="W19" s="473"/>
      <c r="X19" s="474"/>
      <c r="Y19" s="475"/>
      <c r="Z19" s="500" t="s">
        <v>151</v>
      </c>
      <c r="AA19" s="501"/>
      <c r="AB19" s="501"/>
      <c r="AC19" s="501"/>
      <c r="AD19" s="501"/>
      <c r="AE19" s="501"/>
      <c r="AF19" s="501"/>
      <c r="AG19" s="501"/>
      <c r="AH19" s="502"/>
      <c r="AI19" s="446">
        <v>359</v>
      </c>
      <c r="AJ19" s="447"/>
      <c r="AK19" s="447"/>
      <c r="AL19" s="447"/>
      <c r="AM19" s="448"/>
      <c r="AN19" s="446">
        <v>970018</v>
      </c>
      <c r="AO19" s="447"/>
      <c r="AP19" s="447"/>
      <c r="AQ19" s="447"/>
      <c r="AR19" s="447"/>
      <c r="AS19" s="448"/>
      <c r="AT19" s="446">
        <v>2702</v>
      </c>
      <c r="AU19" s="447"/>
      <c r="AV19" s="447"/>
      <c r="AW19" s="447"/>
      <c r="AX19" s="447"/>
      <c r="AY19" s="449"/>
      <c r="AZ19" s="440" t="s">
        <v>152</v>
      </c>
      <c r="BA19" s="441"/>
      <c r="BB19" s="441"/>
      <c r="BC19" s="441"/>
      <c r="BD19" s="441"/>
      <c r="BE19" s="441"/>
      <c r="BF19" s="441"/>
      <c r="BG19" s="441"/>
      <c r="BH19" s="441"/>
      <c r="BI19" s="441"/>
      <c r="BJ19" s="441"/>
      <c r="BK19" s="441"/>
      <c r="BL19" s="441"/>
      <c r="BM19" s="442"/>
      <c r="BN19" s="419">
        <v>631423511</v>
      </c>
      <c r="BO19" s="420"/>
      <c r="BP19" s="420"/>
      <c r="BQ19" s="420"/>
      <c r="BR19" s="420"/>
      <c r="BS19" s="420"/>
      <c r="BT19" s="420"/>
      <c r="BU19" s="421"/>
      <c r="BV19" s="419">
        <v>630002525</v>
      </c>
      <c r="BW19" s="420"/>
      <c r="BX19" s="420"/>
      <c r="BY19" s="420"/>
      <c r="BZ19" s="420"/>
      <c r="CA19" s="420"/>
      <c r="CB19" s="420"/>
      <c r="CC19" s="421"/>
      <c r="CD19" s="170"/>
      <c r="CE19" s="549"/>
      <c r="CF19" s="549"/>
      <c r="CG19" s="549"/>
      <c r="CH19" s="549"/>
      <c r="CI19" s="549"/>
      <c r="CJ19" s="549"/>
      <c r="CK19" s="549"/>
      <c r="CL19" s="549"/>
      <c r="CM19" s="549"/>
      <c r="CN19" s="549"/>
      <c r="CO19" s="549"/>
      <c r="CP19" s="549"/>
      <c r="CQ19" s="549"/>
      <c r="CR19" s="549"/>
      <c r="CS19" s="550"/>
      <c r="CT19" s="437"/>
      <c r="CU19" s="438"/>
      <c r="CV19" s="438"/>
      <c r="CW19" s="438"/>
      <c r="CX19" s="438"/>
      <c r="CY19" s="438"/>
      <c r="CZ19" s="438"/>
      <c r="DA19" s="439"/>
      <c r="DB19" s="437"/>
      <c r="DC19" s="438"/>
      <c r="DD19" s="438"/>
      <c r="DE19" s="438"/>
      <c r="DF19" s="438"/>
      <c r="DG19" s="438"/>
      <c r="DH19" s="438"/>
      <c r="DI19" s="439"/>
      <c r="DJ19" s="158"/>
      <c r="DK19" s="158"/>
      <c r="DL19" s="158"/>
      <c r="DM19" s="158"/>
      <c r="DN19" s="158"/>
      <c r="DO19" s="158"/>
    </row>
    <row r="20" spans="1:119" ht="18.75" customHeight="1" thickBot="1" x14ac:dyDescent="0.25">
      <c r="A20" s="159"/>
      <c r="B20" s="413" t="s">
        <v>153</v>
      </c>
      <c r="C20" s="414"/>
      <c r="D20" s="414"/>
      <c r="E20" s="414"/>
      <c r="F20" s="414"/>
      <c r="G20" s="414"/>
      <c r="H20" s="414"/>
      <c r="I20" s="414"/>
      <c r="J20" s="414"/>
      <c r="K20" s="562"/>
      <c r="L20" s="563">
        <v>219742</v>
      </c>
      <c r="M20" s="564"/>
      <c r="N20" s="564"/>
      <c r="O20" s="564"/>
      <c r="P20" s="564"/>
      <c r="Q20" s="564"/>
      <c r="R20" s="564"/>
      <c r="S20" s="564"/>
      <c r="T20" s="564"/>
      <c r="U20" s="564"/>
      <c r="V20" s="564"/>
      <c r="W20" s="476"/>
      <c r="X20" s="477"/>
      <c r="Y20" s="478"/>
      <c r="Z20" s="500" t="s">
        <v>154</v>
      </c>
      <c r="AA20" s="501"/>
      <c r="AB20" s="501"/>
      <c r="AC20" s="501"/>
      <c r="AD20" s="501"/>
      <c r="AE20" s="501"/>
      <c r="AF20" s="501"/>
      <c r="AG20" s="501"/>
      <c r="AH20" s="502"/>
      <c r="AI20" s="446">
        <v>10450</v>
      </c>
      <c r="AJ20" s="447"/>
      <c r="AK20" s="447"/>
      <c r="AL20" s="447"/>
      <c r="AM20" s="448"/>
      <c r="AN20" s="446">
        <v>35914395</v>
      </c>
      <c r="AO20" s="447"/>
      <c r="AP20" s="447"/>
      <c r="AQ20" s="447"/>
      <c r="AR20" s="447"/>
      <c r="AS20" s="448"/>
      <c r="AT20" s="446">
        <v>3437</v>
      </c>
      <c r="AU20" s="447"/>
      <c r="AV20" s="447"/>
      <c r="AW20" s="447"/>
      <c r="AX20" s="447"/>
      <c r="AY20" s="449"/>
      <c r="AZ20" s="531" t="s">
        <v>155</v>
      </c>
      <c r="BA20" s="532"/>
      <c r="BB20" s="532"/>
      <c r="BC20" s="532"/>
      <c r="BD20" s="532"/>
      <c r="BE20" s="532"/>
      <c r="BF20" s="532"/>
      <c r="BG20" s="532"/>
      <c r="BH20" s="532"/>
      <c r="BI20" s="532"/>
      <c r="BJ20" s="532"/>
      <c r="BK20" s="532"/>
      <c r="BL20" s="532"/>
      <c r="BM20" s="533"/>
      <c r="BN20" s="565">
        <v>228415538</v>
      </c>
      <c r="BO20" s="566"/>
      <c r="BP20" s="566"/>
      <c r="BQ20" s="566"/>
      <c r="BR20" s="566"/>
      <c r="BS20" s="566"/>
      <c r="BT20" s="566"/>
      <c r="BU20" s="567"/>
      <c r="BV20" s="565">
        <v>243973511</v>
      </c>
      <c r="BW20" s="566"/>
      <c r="BX20" s="566"/>
      <c r="BY20" s="566"/>
      <c r="BZ20" s="566"/>
      <c r="CA20" s="566"/>
      <c r="CB20" s="566"/>
      <c r="CC20" s="567"/>
      <c r="CD20" s="170"/>
      <c r="CE20" s="549"/>
      <c r="CF20" s="549"/>
      <c r="CG20" s="549"/>
      <c r="CH20" s="549"/>
      <c r="CI20" s="549"/>
      <c r="CJ20" s="549"/>
      <c r="CK20" s="549"/>
      <c r="CL20" s="549"/>
      <c r="CM20" s="549"/>
      <c r="CN20" s="549"/>
      <c r="CO20" s="549"/>
      <c r="CP20" s="549"/>
      <c r="CQ20" s="549"/>
      <c r="CR20" s="549"/>
      <c r="CS20" s="550"/>
      <c r="CT20" s="437"/>
      <c r="CU20" s="438"/>
      <c r="CV20" s="438"/>
      <c r="CW20" s="438"/>
      <c r="CX20" s="438"/>
      <c r="CY20" s="438"/>
      <c r="CZ20" s="438"/>
      <c r="DA20" s="439"/>
      <c r="DB20" s="437"/>
      <c r="DC20" s="438"/>
      <c r="DD20" s="438"/>
      <c r="DE20" s="438"/>
      <c r="DF20" s="438"/>
      <c r="DG20" s="438"/>
      <c r="DH20" s="438"/>
      <c r="DI20" s="439"/>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568" t="s">
        <v>156</v>
      </c>
      <c r="X21" s="569"/>
      <c r="Y21" s="569"/>
      <c r="Z21" s="569"/>
      <c r="AA21" s="569"/>
      <c r="AB21" s="569"/>
      <c r="AC21" s="569"/>
      <c r="AD21" s="569"/>
      <c r="AE21" s="569"/>
      <c r="AF21" s="569"/>
      <c r="AG21" s="569"/>
      <c r="AH21" s="570"/>
      <c r="AI21" s="571">
        <v>95.5</v>
      </c>
      <c r="AJ21" s="572"/>
      <c r="AK21" s="572"/>
      <c r="AL21" s="572"/>
      <c r="AM21" s="572"/>
      <c r="AN21" s="572"/>
      <c r="AO21" s="572"/>
      <c r="AP21" s="572"/>
      <c r="AQ21" s="572"/>
      <c r="AR21" s="572"/>
      <c r="AS21" s="572"/>
      <c r="AT21" s="572"/>
      <c r="AU21" s="572"/>
      <c r="AV21" s="572"/>
      <c r="AW21" s="572"/>
      <c r="AX21" s="572"/>
      <c r="AY21" s="573"/>
      <c r="AZ21" s="440" t="s">
        <v>157</v>
      </c>
      <c r="BA21" s="441"/>
      <c r="BB21" s="441"/>
      <c r="BC21" s="441"/>
      <c r="BD21" s="441"/>
      <c r="BE21" s="441"/>
      <c r="BF21" s="441"/>
      <c r="BG21" s="441"/>
      <c r="BH21" s="441"/>
      <c r="BI21" s="441"/>
      <c r="BJ21" s="441"/>
      <c r="BK21" s="441"/>
      <c r="BL21" s="441"/>
      <c r="BM21" s="442"/>
      <c r="BN21" s="419">
        <v>78020012</v>
      </c>
      <c r="BO21" s="420"/>
      <c r="BP21" s="420"/>
      <c r="BQ21" s="420"/>
      <c r="BR21" s="420"/>
      <c r="BS21" s="420"/>
      <c r="BT21" s="420"/>
      <c r="BU21" s="421"/>
      <c r="BV21" s="419">
        <v>80985667</v>
      </c>
      <c r="BW21" s="420"/>
      <c r="BX21" s="420"/>
      <c r="BY21" s="420"/>
      <c r="BZ21" s="420"/>
      <c r="CA21" s="420"/>
      <c r="CB21" s="420"/>
      <c r="CC21" s="421"/>
      <c r="CD21" s="170"/>
      <c r="CE21" s="549"/>
      <c r="CF21" s="549"/>
      <c r="CG21" s="549"/>
      <c r="CH21" s="549"/>
      <c r="CI21" s="549"/>
      <c r="CJ21" s="549"/>
      <c r="CK21" s="549"/>
      <c r="CL21" s="549"/>
      <c r="CM21" s="549"/>
      <c r="CN21" s="549"/>
      <c r="CO21" s="549"/>
      <c r="CP21" s="549"/>
      <c r="CQ21" s="549"/>
      <c r="CR21" s="549"/>
      <c r="CS21" s="550"/>
      <c r="CT21" s="437"/>
      <c r="CU21" s="438"/>
      <c r="CV21" s="438"/>
      <c r="CW21" s="438"/>
      <c r="CX21" s="438"/>
      <c r="CY21" s="438"/>
      <c r="CZ21" s="438"/>
      <c r="DA21" s="439"/>
      <c r="DB21" s="437"/>
      <c r="DC21" s="438"/>
      <c r="DD21" s="438"/>
      <c r="DE21" s="438"/>
      <c r="DF21" s="438"/>
      <c r="DG21" s="438"/>
      <c r="DH21" s="438"/>
      <c r="DI21" s="439"/>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158</v>
      </c>
      <c r="BA22" s="429"/>
      <c r="BB22" s="429"/>
      <c r="BC22" s="429"/>
      <c r="BD22" s="429"/>
      <c r="BE22" s="429"/>
      <c r="BF22" s="429"/>
      <c r="BG22" s="429"/>
      <c r="BH22" s="429"/>
      <c r="BI22" s="429"/>
      <c r="BJ22" s="429"/>
      <c r="BK22" s="429"/>
      <c r="BL22" s="429"/>
      <c r="BM22" s="430"/>
      <c r="BN22" s="431">
        <v>1364914</v>
      </c>
      <c r="BO22" s="432"/>
      <c r="BP22" s="432"/>
      <c r="BQ22" s="432"/>
      <c r="BR22" s="432"/>
      <c r="BS22" s="432"/>
      <c r="BT22" s="432"/>
      <c r="BU22" s="433"/>
      <c r="BV22" s="431">
        <v>1396327</v>
      </c>
      <c r="BW22" s="432"/>
      <c r="BX22" s="432"/>
      <c r="BY22" s="432"/>
      <c r="BZ22" s="432"/>
      <c r="CA22" s="432"/>
      <c r="CB22" s="432"/>
      <c r="CC22" s="433"/>
      <c r="CD22" s="170"/>
      <c r="CE22" s="549"/>
      <c r="CF22" s="549"/>
      <c r="CG22" s="549"/>
      <c r="CH22" s="549"/>
      <c r="CI22" s="549"/>
      <c r="CJ22" s="549"/>
      <c r="CK22" s="549"/>
      <c r="CL22" s="549"/>
      <c r="CM22" s="549"/>
      <c r="CN22" s="549"/>
      <c r="CO22" s="549"/>
      <c r="CP22" s="549"/>
      <c r="CQ22" s="549"/>
      <c r="CR22" s="549"/>
      <c r="CS22" s="550"/>
      <c r="CT22" s="437"/>
      <c r="CU22" s="438"/>
      <c r="CV22" s="438"/>
      <c r="CW22" s="438"/>
      <c r="CX22" s="438"/>
      <c r="CY22" s="438"/>
      <c r="CZ22" s="438"/>
      <c r="DA22" s="439"/>
      <c r="DB22" s="437"/>
      <c r="DC22" s="438"/>
      <c r="DD22" s="438"/>
      <c r="DE22" s="438"/>
      <c r="DF22" s="438"/>
      <c r="DG22" s="438"/>
      <c r="DH22" s="438"/>
      <c r="DI22" s="439"/>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159</v>
      </c>
      <c r="BA23" s="429"/>
      <c r="BB23" s="429"/>
      <c r="BC23" s="429"/>
      <c r="BD23" s="429"/>
      <c r="BE23" s="429"/>
      <c r="BF23" s="429"/>
      <c r="BG23" s="429"/>
      <c r="BH23" s="429"/>
      <c r="BI23" s="429"/>
      <c r="BJ23" s="429"/>
      <c r="BK23" s="429"/>
      <c r="BL23" s="429"/>
      <c r="BM23" s="430"/>
      <c r="BN23" s="431">
        <v>7194720</v>
      </c>
      <c r="BO23" s="432"/>
      <c r="BP23" s="432"/>
      <c r="BQ23" s="432"/>
      <c r="BR23" s="432"/>
      <c r="BS23" s="432"/>
      <c r="BT23" s="432"/>
      <c r="BU23" s="433"/>
      <c r="BV23" s="431">
        <v>7194720</v>
      </c>
      <c r="BW23" s="432"/>
      <c r="BX23" s="432"/>
      <c r="BY23" s="432"/>
      <c r="BZ23" s="432"/>
      <c r="CA23" s="432"/>
      <c r="CB23" s="432"/>
      <c r="CC23" s="433"/>
      <c r="CD23" s="170"/>
      <c r="CE23" s="549"/>
      <c r="CF23" s="549"/>
      <c r="CG23" s="549"/>
      <c r="CH23" s="549"/>
      <c r="CI23" s="549"/>
      <c r="CJ23" s="549"/>
      <c r="CK23" s="549"/>
      <c r="CL23" s="549"/>
      <c r="CM23" s="549"/>
      <c r="CN23" s="549"/>
      <c r="CO23" s="549"/>
      <c r="CP23" s="549"/>
      <c r="CQ23" s="549"/>
      <c r="CR23" s="549"/>
      <c r="CS23" s="550"/>
      <c r="CT23" s="437"/>
      <c r="CU23" s="438"/>
      <c r="CV23" s="438"/>
      <c r="CW23" s="438"/>
      <c r="CX23" s="438"/>
      <c r="CY23" s="438"/>
      <c r="CZ23" s="438"/>
      <c r="DA23" s="439"/>
      <c r="DB23" s="437"/>
      <c r="DC23" s="438"/>
      <c r="DD23" s="438"/>
      <c r="DE23" s="438"/>
      <c r="DF23" s="438"/>
      <c r="DG23" s="438"/>
      <c r="DH23" s="438"/>
      <c r="DI23" s="439"/>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97" t="s">
        <v>160</v>
      </c>
      <c r="BA24" s="498"/>
      <c r="BB24" s="498"/>
      <c r="BC24" s="498"/>
      <c r="BD24" s="498"/>
      <c r="BE24" s="498"/>
      <c r="BF24" s="498"/>
      <c r="BG24" s="498"/>
      <c r="BH24" s="498"/>
      <c r="BI24" s="498"/>
      <c r="BJ24" s="498"/>
      <c r="BK24" s="498"/>
      <c r="BL24" s="498"/>
      <c r="BM24" s="499"/>
      <c r="BN24" s="565">
        <v>100000</v>
      </c>
      <c r="BO24" s="566"/>
      <c r="BP24" s="566"/>
      <c r="BQ24" s="566"/>
      <c r="BR24" s="566"/>
      <c r="BS24" s="566"/>
      <c r="BT24" s="566"/>
      <c r="BU24" s="567"/>
      <c r="BV24" s="565">
        <v>100000</v>
      </c>
      <c r="BW24" s="566"/>
      <c r="BX24" s="566"/>
      <c r="BY24" s="566"/>
      <c r="BZ24" s="566"/>
      <c r="CA24" s="566"/>
      <c r="CB24" s="566"/>
      <c r="CC24" s="567"/>
      <c r="CD24" s="170"/>
      <c r="CE24" s="549"/>
      <c r="CF24" s="549"/>
      <c r="CG24" s="549"/>
      <c r="CH24" s="549"/>
      <c r="CI24" s="549"/>
      <c r="CJ24" s="549"/>
      <c r="CK24" s="549"/>
      <c r="CL24" s="549"/>
      <c r="CM24" s="549"/>
      <c r="CN24" s="549"/>
      <c r="CO24" s="549"/>
      <c r="CP24" s="549"/>
      <c r="CQ24" s="549"/>
      <c r="CR24" s="549"/>
      <c r="CS24" s="550"/>
      <c r="CT24" s="437"/>
      <c r="CU24" s="438"/>
      <c r="CV24" s="438"/>
      <c r="CW24" s="438"/>
      <c r="CX24" s="438"/>
      <c r="CY24" s="438"/>
      <c r="CZ24" s="438"/>
      <c r="DA24" s="439"/>
      <c r="DB24" s="437"/>
      <c r="DC24" s="438"/>
      <c r="DD24" s="438"/>
      <c r="DE24" s="438"/>
      <c r="DF24" s="438"/>
      <c r="DG24" s="438"/>
      <c r="DH24" s="438"/>
      <c r="DI24" s="439"/>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574" t="s">
        <v>161</v>
      </c>
      <c r="BA25" s="575"/>
      <c r="BB25" s="575"/>
      <c r="BC25" s="576"/>
      <c r="BD25" s="440" t="s">
        <v>45</v>
      </c>
      <c r="BE25" s="441"/>
      <c r="BF25" s="441"/>
      <c r="BG25" s="441"/>
      <c r="BH25" s="441"/>
      <c r="BI25" s="441"/>
      <c r="BJ25" s="441"/>
      <c r="BK25" s="441"/>
      <c r="BL25" s="441"/>
      <c r="BM25" s="442"/>
      <c r="BN25" s="419">
        <v>4003255</v>
      </c>
      <c r="BO25" s="420"/>
      <c r="BP25" s="420"/>
      <c r="BQ25" s="420"/>
      <c r="BR25" s="420"/>
      <c r="BS25" s="420"/>
      <c r="BT25" s="420"/>
      <c r="BU25" s="421"/>
      <c r="BV25" s="419">
        <v>4003157</v>
      </c>
      <c r="BW25" s="420"/>
      <c r="BX25" s="420"/>
      <c r="BY25" s="420"/>
      <c r="BZ25" s="420"/>
      <c r="CA25" s="420"/>
      <c r="CB25" s="420"/>
      <c r="CC25" s="421"/>
      <c r="CD25" s="170"/>
      <c r="CE25" s="549"/>
      <c r="CF25" s="549"/>
      <c r="CG25" s="549"/>
      <c r="CH25" s="549"/>
      <c r="CI25" s="549"/>
      <c r="CJ25" s="549"/>
      <c r="CK25" s="549"/>
      <c r="CL25" s="549"/>
      <c r="CM25" s="549"/>
      <c r="CN25" s="549"/>
      <c r="CO25" s="549"/>
      <c r="CP25" s="549"/>
      <c r="CQ25" s="549"/>
      <c r="CR25" s="549"/>
      <c r="CS25" s="550"/>
      <c r="CT25" s="437"/>
      <c r="CU25" s="438"/>
      <c r="CV25" s="438"/>
      <c r="CW25" s="438"/>
      <c r="CX25" s="438"/>
      <c r="CY25" s="438"/>
      <c r="CZ25" s="438"/>
      <c r="DA25" s="439"/>
      <c r="DB25" s="437"/>
      <c r="DC25" s="438"/>
      <c r="DD25" s="438"/>
      <c r="DE25" s="438"/>
      <c r="DF25" s="438"/>
      <c r="DG25" s="438"/>
      <c r="DH25" s="438"/>
      <c r="DI25" s="439"/>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577"/>
      <c r="BA26" s="578"/>
      <c r="BB26" s="578"/>
      <c r="BC26" s="579"/>
      <c r="BD26" s="428" t="s">
        <v>162</v>
      </c>
      <c r="BE26" s="429"/>
      <c r="BF26" s="429"/>
      <c r="BG26" s="429"/>
      <c r="BH26" s="429"/>
      <c r="BI26" s="429"/>
      <c r="BJ26" s="429"/>
      <c r="BK26" s="429"/>
      <c r="BL26" s="429"/>
      <c r="BM26" s="430"/>
      <c r="BN26" s="431">
        <v>9969969</v>
      </c>
      <c r="BO26" s="432"/>
      <c r="BP26" s="432"/>
      <c r="BQ26" s="432"/>
      <c r="BR26" s="432"/>
      <c r="BS26" s="432"/>
      <c r="BT26" s="432"/>
      <c r="BU26" s="433"/>
      <c r="BV26" s="431">
        <v>12935470</v>
      </c>
      <c r="BW26" s="432"/>
      <c r="BX26" s="432"/>
      <c r="BY26" s="432"/>
      <c r="BZ26" s="432"/>
      <c r="CA26" s="432"/>
      <c r="CB26" s="432"/>
      <c r="CC26" s="433"/>
      <c r="CD26" s="170"/>
      <c r="CE26" s="549"/>
      <c r="CF26" s="549"/>
      <c r="CG26" s="549"/>
      <c r="CH26" s="549"/>
      <c r="CI26" s="549"/>
      <c r="CJ26" s="549"/>
      <c r="CK26" s="549"/>
      <c r="CL26" s="549"/>
      <c r="CM26" s="549"/>
      <c r="CN26" s="549"/>
      <c r="CO26" s="549"/>
      <c r="CP26" s="549"/>
      <c r="CQ26" s="549"/>
      <c r="CR26" s="549"/>
      <c r="CS26" s="550"/>
      <c r="CT26" s="437"/>
      <c r="CU26" s="438"/>
      <c r="CV26" s="438"/>
      <c r="CW26" s="438"/>
      <c r="CX26" s="438"/>
      <c r="CY26" s="438"/>
      <c r="CZ26" s="438"/>
      <c r="DA26" s="439"/>
      <c r="DB26" s="437"/>
      <c r="DC26" s="438"/>
      <c r="DD26" s="438"/>
      <c r="DE26" s="438"/>
      <c r="DF26" s="438"/>
      <c r="DG26" s="438"/>
      <c r="DH26" s="438"/>
      <c r="DI26" s="439"/>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580"/>
      <c r="BA27" s="581"/>
      <c r="BB27" s="581"/>
      <c r="BC27" s="582"/>
      <c r="BD27" s="531" t="s">
        <v>47</v>
      </c>
      <c r="BE27" s="532"/>
      <c r="BF27" s="532"/>
      <c r="BG27" s="532"/>
      <c r="BH27" s="532"/>
      <c r="BI27" s="532"/>
      <c r="BJ27" s="532"/>
      <c r="BK27" s="532"/>
      <c r="BL27" s="532"/>
      <c r="BM27" s="533"/>
      <c r="BN27" s="565">
        <v>36165443</v>
      </c>
      <c r="BO27" s="566"/>
      <c r="BP27" s="566"/>
      <c r="BQ27" s="566"/>
      <c r="BR27" s="566"/>
      <c r="BS27" s="566"/>
      <c r="BT27" s="566"/>
      <c r="BU27" s="567"/>
      <c r="BV27" s="565">
        <v>26719350</v>
      </c>
      <c r="BW27" s="566"/>
      <c r="BX27" s="566"/>
      <c r="BY27" s="566"/>
      <c r="BZ27" s="566"/>
      <c r="CA27" s="566"/>
      <c r="CB27" s="566"/>
      <c r="CC27" s="567"/>
      <c r="CD27" s="190"/>
      <c r="CE27" s="583"/>
      <c r="CF27" s="583"/>
      <c r="CG27" s="583"/>
      <c r="CH27" s="583"/>
      <c r="CI27" s="583"/>
      <c r="CJ27" s="583"/>
      <c r="CK27" s="583"/>
      <c r="CL27" s="583"/>
      <c r="CM27" s="583"/>
      <c r="CN27" s="583"/>
      <c r="CO27" s="583"/>
      <c r="CP27" s="583"/>
      <c r="CQ27" s="583"/>
      <c r="CR27" s="583"/>
      <c r="CS27" s="584"/>
      <c r="CT27" s="540"/>
      <c r="CU27" s="541"/>
      <c r="CV27" s="541"/>
      <c r="CW27" s="541"/>
      <c r="CX27" s="541"/>
      <c r="CY27" s="541"/>
      <c r="CZ27" s="541"/>
      <c r="DA27" s="542"/>
      <c r="DB27" s="540"/>
      <c r="DC27" s="541"/>
      <c r="DD27" s="541"/>
      <c r="DE27" s="541"/>
      <c r="DF27" s="541"/>
      <c r="DG27" s="541"/>
      <c r="DH27" s="541"/>
      <c r="DI27" s="542"/>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163</v>
      </c>
      <c r="D29" s="200"/>
      <c r="E29" s="192"/>
      <c r="F29" s="192"/>
      <c r="G29" s="192"/>
      <c r="H29" s="192"/>
      <c r="I29" s="192"/>
      <c r="J29" s="192"/>
      <c r="K29" s="192"/>
      <c r="L29" s="192"/>
      <c r="M29" s="192"/>
      <c r="N29" s="192"/>
      <c r="O29" s="192"/>
      <c r="P29" s="192"/>
      <c r="Q29" s="192"/>
      <c r="R29" s="192"/>
      <c r="S29" s="192"/>
      <c r="T29" s="192"/>
      <c r="U29" s="192" t="s">
        <v>164</v>
      </c>
      <c r="V29" s="192"/>
      <c r="W29" s="192"/>
      <c r="X29" s="192"/>
      <c r="Y29" s="192"/>
      <c r="Z29" s="192"/>
      <c r="AA29" s="192"/>
      <c r="AB29" s="192"/>
      <c r="AC29" s="192"/>
      <c r="AD29" s="192"/>
      <c r="AE29" s="192"/>
      <c r="AF29" s="192"/>
      <c r="AG29" s="192"/>
      <c r="AH29" s="192"/>
      <c r="AI29" s="192"/>
      <c r="AJ29" s="192"/>
      <c r="AK29" s="192"/>
      <c r="AL29" s="192"/>
      <c r="AM29" s="182" t="s">
        <v>165</v>
      </c>
      <c r="AN29" s="192"/>
      <c r="AO29" s="192"/>
      <c r="AP29" s="192"/>
      <c r="AQ29" s="192"/>
      <c r="AR29" s="182"/>
      <c r="AS29" s="182"/>
      <c r="AT29" s="182"/>
      <c r="AU29" s="182"/>
      <c r="AV29" s="182"/>
      <c r="AW29" s="182"/>
      <c r="AX29" s="182"/>
      <c r="AY29" s="182"/>
      <c r="AZ29" s="182"/>
      <c r="BA29" s="182"/>
      <c r="BB29" s="192"/>
      <c r="BC29" s="182"/>
      <c r="BD29" s="182"/>
      <c r="BE29" s="182" t="s">
        <v>166</v>
      </c>
      <c r="BF29" s="192"/>
      <c r="BG29" s="192"/>
      <c r="BH29" s="192"/>
      <c r="BI29" s="192"/>
      <c r="BJ29" s="182"/>
      <c r="BK29" s="182"/>
      <c r="BL29" s="182"/>
      <c r="BM29" s="182"/>
      <c r="BN29" s="182"/>
      <c r="BO29" s="182"/>
      <c r="BP29" s="182"/>
      <c r="BQ29" s="182"/>
      <c r="BR29" s="192"/>
      <c r="BS29" s="192"/>
      <c r="BT29" s="192"/>
      <c r="BU29" s="192"/>
      <c r="BV29" s="192"/>
      <c r="BW29" s="192" t="s">
        <v>167</v>
      </c>
      <c r="BX29" s="192"/>
      <c r="BY29" s="192"/>
      <c r="BZ29" s="192"/>
      <c r="CA29" s="192"/>
      <c r="CB29" s="182"/>
      <c r="CC29" s="182"/>
      <c r="CD29" s="182"/>
      <c r="CE29" s="182"/>
      <c r="CF29" s="182"/>
      <c r="CG29" s="182"/>
      <c r="CH29" s="182"/>
      <c r="CI29" s="182"/>
      <c r="CJ29" s="182"/>
      <c r="CK29" s="182"/>
      <c r="CL29" s="182"/>
      <c r="CM29" s="182"/>
      <c r="CN29" s="182"/>
      <c r="CO29" s="182" t="s">
        <v>168</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588" t="s">
        <v>169</v>
      </c>
      <c r="D30" s="588"/>
      <c r="E30" s="460" t="s">
        <v>170</v>
      </c>
      <c r="F30" s="460"/>
      <c r="G30" s="460"/>
      <c r="H30" s="460"/>
      <c r="I30" s="460"/>
      <c r="J30" s="460"/>
      <c r="K30" s="460"/>
      <c r="L30" s="460"/>
      <c r="M30" s="460"/>
      <c r="N30" s="460"/>
      <c r="O30" s="460"/>
      <c r="P30" s="460"/>
      <c r="Q30" s="460"/>
      <c r="R30" s="460"/>
      <c r="S30" s="460"/>
      <c r="T30" s="176"/>
      <c r="U30" s="588" t="s">
        <v>169</v>
      </c>
      <c r="V30" s="588"/>
      <c r="W30" s="460" t="s">
        <v>170</v>
      </c>
      <c r="X30" s="460"/>
      <c r="Y30" s="460"/>
      <c r="Z30" s="460"/>
      <c r="AA30" s="460"/>
      <c r="AB30" s="460"/>
      <c r="AC30" s="460"/>
      <c r="AD30" s="460"/>
      <c r="AE30" s="460"/>
      <c r="AF30" s="460"/>
      <c r="AG30" s="460"/>
      <c r="AH30" s="460"/>
      <c r="AI30" s="460"/>
      <c r="AJ30" s="460"/>
      <c r="AK30" s="460"/>
      <c r="AL30" s="176"/>
      <c r="AM30" s="588" t="s">
        <v>169</v>
      </c>
      <c r="AN30" s="588"/>
      <c r="AO30" s="460" t="s">
        <v>170</v>
      </c>
      <c r="AP30" s="460"/>
      <c r="AQ30" s="460"/>
      <c r="AR30" s="460"/>
      <c r="AS30" s="460"/>
      <c r="AT30" s="460"/>
      <c r="AU30" s="460"/>
      <c r="AV30" s="460"/>
      <c r="AW30" s="460"/>
      <c r="AX30" s="460"/>
      <c r="AY30" s="460"/>
      <c r="AZ30" s="460"/>
      <c r="BA30" s="460"/>
      <c r="BB30" s="460"/>
      <c r="BC30" s="460"/>
      <c r="BD30" s="201"/>
      <c r="BE30" s="588" t="s">
        <v>169</v>
      </c>
      <c r="BF30" s="588"/>
      <c r="BG30" s="460" t="s">
        <v>170</v>
      </c>
      <c r="BH30" s="460"/>
      <c r="BI30" s="460"/>
      <c r="BJ30" s="460"/>
      <c r="BK30" s="460"/>
      <c r="BL30" s="460"/>
      <c r="BM30" s="460"/>
      <c r="BN30" s="460"/>
      <c r="BO30" s="460"/>
      <c r="BP30" s="460"/>
      <c r="BQ30" s="460"/>
      <c r="BR30" s="460"/>
      <c r="BS30" s="460"/>
      <c r="BT30" s="460"/>
      <c r="BU30" s="460"/>
      <c r="BV30" s="202"/>
      <c r="BW30" s="588" t="s">
        <v>169</v>
      </c>
      <c r="BX30" s="588"/>
      <c r="BY30" s="460" t="s">
        <v>171</v>
      </c>
      <c r="BZ30" s="460"/>
      <c r="CA30" s="460"/>
      <c r="CB30" s="460"/>
      <c r="CC30" s="460"/>
      <c r="CD30" s="460"/>
      <c r="CE30" s="460"/>
      <c r="CF30" s="460"/>
      <c r="CG30" s="460"/>
      <c r="CH30" s="460"/>
      <c r="CI30" s="460"/>
      <c r="CJ30" s="460"/>
      <c r="CK30" s="460"/>
      <c r="CL30" s="460"/>
      <c r="CM30" s="460"/>
      <c r="CN30" s="176"/>
      <c r="CO30" s="588" t="s">
        <v>169</v>
      </c>
      <c r="CP30" s="588"/>
      <c r="CQ30" s="460" t="s">
        <v>172</v>
      </c>
      <c r="CR30" s="460"/>
      <c r="CS30" s="460"/>
      <c r="CT30" s="460"/>
      <c r="CU30" s="460"/>
      <c r="CV30" s="460"/>
      <c r="CW30" s="460"/>
      <c r="CX30" s="460"/>
      <c r="CY30" s="460"/>
      <c r="CZ30" s="460"/>
      <c r="DA30" s="460"/>
      <c r="DB30" s="460"/>
      <c r="DC30" s="460"/>
      <c r="DD30" s="460"/>
      <c r="DE30" s="460"/>
      <c r="DF30" s="176"/>
      <c r="DG30" s="585" t="s">
        <v>173</v>
      </c>
      <c r="DH30" s="585"/>
      <c r="DI30" s="203"/>
      <c r="DJ30" s="158"/>
      <c r="DK30" s="158"/>
      <c r="DL30" s="158"/>
      <c r="DM30" s="158"/>
      <c r="DN30" s="158"/>
      <c r="DO30" s="158"/>
    </row>
    <row r="31" spans="1:119" ht="32.25" customHeight="1" x14ac:dyDescent="0.2">
      <c r="A31" s="159"/>
      <c r="B31" s="199"/>
      <c r="C31" s="586">
        <f>IF(E31="","",1)</f>
        <v>1</v>
      </c>
      <c r="D31" s="586"/>
      <c r="E31" s="587" t="str">
        <f>IF('各会計、関係団体の財政状況及び健全化判断比率'!B7="","",'各会計、関係団体の財政状況及び健全化判断比率'!B7)</f>
        <v>一般会計</v>
      </c>
      <c r="F31" s="587"/>
      <c r="G31" s="587"/>
      <c r="H31" s="587"/>
      <c r="I31" s="587"/>
      <c r="J31" s="587"/>
      <c r="K31" s="587"/>
      <c r="L31" s="587"/>
      <c r="M31" s="587"/>
      <c r="N31" s="587"/>
      <c r="O31" s="587"/>
      <c r="P31" s="587"/>
      <c r="Q31" s="587"/>
      <c r="R31" s="587"/>
      <c r="S31" s="587"/>
      <c r="T31" s="200"/>
      <c r="U31" s="586">
        <f>IF(W31="","",MAX(C31:D40)+1)</f>
        <v>11</v>
      </c>
      <c r="V31" s="586"/>
      <c r="W31" s="587" t="str">
        <f>IF('各会計、関係団体の財政状況及び健全化判断比率'!B28="","",'各会計、関係団体の財政状況及び健全化判断比率'!B28)</f>
        <v>鳥取県国民健康保険運営事業特別会計</v>
      </c>
      <c r="X31" s="587"/>
      <c r="Y31" s="587"/>
      <c r="Z31" s="587"/>
      <c r="AA31" s="587"/>
      <c r="AB31" s="587"/>
      <c r="AC31" s="587"/>
      <c r="AD31" s="587"/>
      <c r="AE31" s="587"/>
      <c r="AF31" s="587"/>
      <c r="AG31" s="587"/>
      <c r="AH31" s="587"/>
      <c r="AI31" s="587"/>
      <c r="AJ31" s="587"/>
      <c r="AK31" s="587"/>
      <c r="AL31" s="200"/>
      <c r="AM31" s="586">
        <f>IF(AO31="","",MAX(C31:D40,U31:V40)+1)</f>
        <v>12</v>
      </c>
      <c r="AN31" s="586"/>
      <c r="AO31" s="587" t="str">
        <f>IF('各会計、関係団体の財政状況及び健全化判断比率'!B29="","",'各会計、関係団体の財政状況及び健全化判断比率'!B29)</f>
        <v>鳥取県営電気事業会計</v>
      </c>
      <c r="AP31" s="587"/>
      <c r="AQ31" s="587"/>
      <c r="AR31" s="587"/>
      <c r="AS31" s="587"/>
      <c r="AT31" s="587"/>
      <c r="AU31" s="587"/>
      <c r="AV31" s="587"/>
      <c r="AW31" s="587"/>
      <c r="AX31" s="587"/>
      <c r="AY31" s="587"/>
      <c r="AZ31" s="587"/>
      <c r="BA31" s="587"/>
      <c r="BB31" s="587"/>
      <c r="BC31" s="587"/>
      <c r="BD31" s="200"/>
      <c r="BE31" s="586">
        <f>IF(BG31="","",MAX(C31:D40,U31:V40,AM31:AN40)+1)</f>
        <v>17</v>
      </c>
      <c r="BF31" s="586"/>
      <c r="BG31" s="587" t="str">
        <f>IF('各会計、関係団体の財政状況及び健全化判断比率'!B34="","",'各会計、関係団体の財政状況及び健全化判断比率'!B34)</f>
        <v>鳥取県県営境港水産施設事業特別会計</v>
      </c>
      <c r="BH31" s="587"/>
      <c r="BI31" s="587"/>
      <c r="BJ31" s="587"/>
      <c r="BK31" s="587"/>
      <c r="BL31" s="587"/>
      <c r="BM31" s="587"/>
      <c r="BN31" s="587"/>
      <c r="BO31" s="587"/>
      <c r="BP31" s="587"/>
      <c r="BQ31" s="587"/>
      <c r="BR31" s="587"/>
      <c r="BS31" s="587"/>
      <c r="BT31" s="587"/>
      <c r="BU31" s="587"/>
      <c r="BV31" s="200"/>
      <c r="BW31" s="586">
        <f>IF(BY31="","",MAX(C31:D40,U31:V40,AM31:AN40,BE31:BF40)+1)</f>
        <v>19</v>
      </c>
      <c r="BX31" s="586"/>
      <c r="BY31" s="587" t="str">
        <f>IF('各会計、関係団体の財政状況及び健全化判断比率'!B68="","",'各会計、関係団体の財政状況及び健全化判断比率'!B68)</f>
        <v>境港管理組合（一般会計）</v>
      </c>
      <c r="BZ31" s="587"/>
      <c r="CA31" s="587"/>
      <c r="CB31" s="587"/>
      <c r="CC31" s="587"/>
      <c r="CD31" s="587"/>
      <c r="CE31" s="587"/>
      <c r="CF31" s="587"/>
      <c r="CG31" s="587"/>
      <c r="CH31" s="587"/>
      <c r="CI31" s="587"/>
      <c r="CJ31" s="587"/>
      <c r="CK31" s="587"/>
      <c r="CL31" s="587"/>
      <c r="CM31" s="587"/>
      <c r="CN31" s="200"/>
      <c r="CO31" s="586">
        <f>IF(CQ31="","",MAX(C31:D40,U31:V40,AM31:AN40,BE31:BF40,BW31:BX40)+1)</f>
        <v>21</v>
      </c>
      <c r="CP31" s="586"/>
      <c r="CQ31" s="587" t="str">
        <f>IF('各会計、関係団体の財政状況及び健全化判断比率'!BS7="","",'各会計、関係団体の財政状況及び健全化判断比率'!BS7)</f>
        <v>鳥取県国際交流財団</v>
      </c>
      <c r="CR31" s="587"/>
      <c r="CS31" s="587"/>
      <c r="CT31" s="587"/>
      <c r="CU31" s="587"/>
      <c r="CV31" s="587"/>
      <c r="CW31" s="587"/>
      <c r="CX31" s="587"/>
      <c r="CY31" s="587"/>
      <c r="CZ31" s="587"/>
      <c r="DA31" s="587"/>
      <c r="DB31" s="587"/>
      <c r="DC31" s="587"/>
      <c r="DD31" s="587"/>
      <c r="DE31" s="587"/>
      <c r="DF31" s="192"/>
      <c r="DG31" s="589" t="str">
        <f>IF('各会計、関係団体の財政状況及び健全化判断比率'!BR7="","",'各会計、関係団体の財政状況及び健全化判断比率'!BR7)</f>
        <v/>
      </c>
      <c r="DH31" s="589"/>
      <c r="DI31" s="203"/>
      <c r="DJ31" s="158"/>
      <c r="DK31" s="158"/>
      <c r="DL31" s="158"/>
      <c r="DM31" s="158"/>
      <c r="DN31" s="158"/>
      <c r="DO31" s="158"/>
    </row>
    <row r="32" spans="1:119" ht="32.25" customHeight="1" x14ac:dyDescent="0.2">
      <c r="A32" s="159"/>
      <c r="B32" s="199"/>
      <c r="C32" s="586">
        <f>IF(E32="","",C31+1)</f>
        <v>2</v>
      </c>
      <c r="D32" s="586"/>
      <c r="E32" s="587" t="str">
        <f>IF('各会計、関係団体の財政状況及び健全化判断比率'!B8="","",'各会計、関係団体の財政状況及び健全化判断比率'!B8)</f>
        <v>鳥取県用品調達等集中管理事業特別会計</v>
      </c>
      <c r="F32" s="587"/>
      <c r="G32" s="587"/>
      <c r="H32" s="587"/>
      <c r="I32" s="587"/>
      <c r="J32" s="587"/>
      <c r="K32" s="587"/>
      <c r="L32" s="587"/>
      <c r="M32" s="587"/>
      <c r="N32" s="587"/>
      <c r="O32" s="587"/>
      <c r="P32" s="587"/>
      <c r="Q32" s="587"/>
      <c r="R32" s="587"/>
      <c r="S32" s="587"/>
      <c r="T32" s="200"/>
      <c r="U32" s="586" t="str">
        <f t="shared" ref="U32:U40" si="0">IF(W32="","",U31+1)</f>
        <v/>
      </c>
      <c r="V32" s="586"/>
      <c r="W32" s="587"/>
      <c r="X32" s="587"/>
      <c r="Y32" s="587"/>
      <c r="Z32" s="587"/>
      <c r="AA32" s="587"/>
      <c r="AB32" s="587"/>
      <c r="AC32" s="587"/>
      <c r="AD32" s="587"/>
      <c r="AE32" s="587"/>
      <c r="AF32" s="587"/>
      <c r="AG32" s="587"/>
      <c r="AH32" s="587"/>
      <c r="AI32" s="587"/>
      <c r="AJ32" s="587"/>
      <c r="AK32" s="587"/>
      <c r="AL32" s="200"/>
      <c r="AM32" s="586">
        <f t="shared" ref="AM32:AM40" si="1">IF(AO32="","",AM31+1)</f>
        <v>13</v>
      </c>
      <c r="AN32" s="586"/>
      <c r="AO32" s="587" t="str">
        <f>IF('各会計、関係団体の財政状況及び健全化判断比率'!B30="","",'各会計、関係団体の財政状況及び健全化判断比率'!B30)</f>
        <v>鳥取県営工業用水道事業会計</v>
      </c>
      <c r="AP32" s="587"/>
      <c r="AQ32" s="587"/>
      <c r="AR32" s="587"/>
      <c r="AS32" s="587"/>
      <c r="AT32" s="587"/>
      <c r="AU32" s="587"/>
      <c r="AV32" s="587"/>
      <c r="AW32" s="587"/>
      <c r="AX32" s="587"/>
      <c r="AY32" s="587"/>
      <c r="AZ32" s="587"/>
      <c r="BA32" s="587"/>
      <c r="BB32" s="587"/>
      <c r="BC32" s="587"/>
      <c r="BD32" s="200"/>
      <c r="BE32" s="586">
        <f t="shared" ref="BE32:BE40" si="2">IF(BG32="","",BE31+1)</f>
        <v>18</v>
      </c>
      <c r="BF32" s="586"/>
      <c r="BG32" s="587" t="str">
        <f>IF('各会計、関係団体の財政状況及び健全化判断比率'!B35="","",'各会計、関係団体の財政状況及び健全化判断比率'!B35)</f>
        <v>鳥取県港湾整備事業特別会計</v>
      </c>
      <c r="BH32" s="587"/>
      <c r="BI32" s="587"/>
      <c r="BJ32" s="587"/>
      <c r="BK32" s="587"/>
      <c r="BL32" s="587"/>
      <c r="BM32" s="587"/>
      <c r="BN32" s="587"/>
      <c r="BO32" s="587"/>
      <c r="BP32" s="587"/>
      <c r="BQ32" s="587"/>
      <c r="BR32" s="587"/>
      <c r="BS32" s="587"/>
      <c r="BT32" s="587"/>
      <c r="BU32" s="587"/>
      <c r="BV32" s="200"/>
      <c r="BW32" s="586">
        <f t="shared" ref="BW32:BW40" si="3">IF(BY32="","",BW31+1)</f>
        <v>20</v>
      </c>
      <c r="BX32" s="586"/>
      <c r="BY32" s="587" t="str">
        <f>IF('各会計、関係団体の財政状況及び健全化判断比率'!B69="","",'各会計、関係団体の財政状況及び健全化判断比率'!B69)</f>
        <v>境港管理組合（港湾整備事業特会）</v>
      </c>
      <c r="BZ32" s="587"/>
      <c r="CA32" s="587"/>
      <c r="CB32" s="587"/>
      <c r="CC32" s="587"/>
      <c r="CD32" s="587"/>
      <c r="CE32" s="587"/>
      <c r="CF32" s="587"/>
      <c r="CG32" s="587"/>
      <c r="CH32" s="587"/>
      <c r="CI32" s="587"/>
      <c r="CJ32" s="587"/>
      <c r="CK32" s="587"/>
      <c r="CL32" s="587"/>
      <c r="CM32" s="587"/>
      <c r="CN32" s="200"/>
      <c r="CO32" s="586">
        <f t="shared" ref="CO32:CO40" si="4">IF(CQ32="","",CO31+1)</f>
        <v>22</v>
      </c>
      <c r="CP32" s="586"/>
      <c r="CQ32" s="587" t="str">
        <f>IF('各会計、関係団体の財政状況及び健全化判断比率'!BS8="","",'各会計、関係団体の財政状況及び健全化判断比率'!BS8)</f>
        <v>智頭急行</v>
      </c>
      <c r="CR32" s="587"/>
      <c r="CS32" s="587"/>
      <c r="CT32" s="587"/>
      <c r="CU32" s="587"/>
      <c r="CV32" s="587"/>
      <c r="CW32" s="587"/>
      <c r="CX32" s="587"/>
      <c r="CY32" s="587"/>
      <c r="CZ32" s="587"/>
      <c r="DA32" s="587"/>
      <c r="DB32" s="587"/>
      <c r="DC32" s="587"/>
      <c r="DD32" s="587"/>
      <c r="DE32" s="587"/>
      <c r="DF32" s="192"/>
      <c r="DG32" s="589" t="str">
        <f>IF('各会計、関係団体の財政状況及び健全化判断比率'!BR8="","",'各会計、関係団体の財政状況及び健全化判断比率'!BR8)</f>
        <v/>
      </c>
      <c r="DH32" s="589"/>
      <c r="DI32" s="203"/>
      <c r="DJ32" s="158"/>
      <c r="DK32" s="158"/>
      <c r="DL32" s="158"/>
      <c r="DM32" s="158"/>
      <c r="DN32" s="158"/>
      <c r="DO32" s="158"/>
    </row>
    <row r="33" spans="1:119" ht="32.25" customHeight="1" x14ac:dyDescent="0.2">
      <c r="A33" s="159"/>
      <c r="B33" s="199"/>
      <c r="C33" s="586">
        <f>IF(E33="","",C32+1)</f>
        <v>3</v>
      </c>
      <c r="D33" s="586"/>
      <c r="E33" s="587" t="str">
        <f>IF('各会計、関係団体の財政状況及び健全化判断比率'!B9="","",'各会計、関係団体の財政状況及び健全化判断比率'!B9)</f>
        <v>鳥取県収入証紙特別会計</v>
      </c>
      <c r="F33" s="587"/>
      <c r="G33" s="587"/>
      <c r="H33" s="587"/>
      <c r="I33" s="587"/>
      <c r="J33" s="587"/>
      <c r="K33" s="587"/>
      <c r="L33" s="587"/>
      <c r="M33" s="587"/>
      <c r="N33" s="587"/>
      <c r="O33" s="587"/>
      <c r="P33" s="587"/>
      <c r="Q33" s="587"/>
      <c r="R33" s="587"/>
      <c r="S33" s="587"/>
      <c r="T33" s="200"/>
      <c r="U33" s="586" t="str">
        <f t="shared" si="0"/>
        <v/>
      </c>
      <c r="V33" s="586"/>
      <c r="W33" s="587"/>
      <c r="X33" s="587"/>
      <c r="Y33" s="587"/>
      <c r="Z33" s="587"/>
      <c r="AA33" s="587"/>
      <c r="AB33" s="587"/>
      <c r="AC33" s="587"/>
      <c r="AD33" s="587"/>
      <c r="AE33" s="587"/>
      <c r="AF33" s="587"/>
      <c r="AG33" s="587"/>
      <c r="AH33" s="587"/>
      <c r="AI33" s="587"/>
      <c r="AJ33" s="587"/>
      <c r="AK33" s="587"/>
      <c r="AL33" s="200"/>
      <c r="AM33" s="586">
        <f t="shared" si="1"/>
        <v>14</v>
      </c>
      <c r="AN33" s="586"/>
      <c r="AO33" s="587" t="str">
        <f>IF('各会計、関係団体の財政状況及び健全化判断比率'!B31="","",'各会計、関係団体の財政状況及び健全化判断比率'!B31)</f>
        <v>鳥取県営病院事業会計</v>
      </c>
      <c r="AP33" s="587"/>
      <c r="AQ33" s="587"/>
      <c r="AR33" s="587"/>
      <c r="AS33" s="587"/>
      <c r="AT33" s="587"/>
      <c r="AU33" s="587"/>
      <c r="AV33" s="587"/>
      <c r="AW33" s="587"/>
      <c r="AX33" s="587"/>
      <c r="AY33" s="587"/>
      <c r="AZ33" s="587"/>
      <c r="BA33" s="587"/>
      <c r="BB33" s="587"/>
      <c r="BC33" s="587"/>
      <c r="BD33" s="200"/>
      <c r="BE33" s="586" t="str">
        <f t="shared" si="2"/>
        <v/>
      </c>
      <c r="BF33" s="586"/>
      <c r="BG33" s="587"/>
      <c r="BH33" s="587"/>
      <c r="BI33" s="587"/>
      <c r="BJ33" s="587"/>
      <c r="BK33" s="587"/>
      <c r="BL33" s="587"/>
      <c r="BM33" s="587"/>
      <c r="BN33" s="587"/>
      <c r="BO33" s="587"/>
      <c r="BP33" s="587"/>
      <c r="BQ33" s="587"/>
      <c r="BR33" s="587"/>
      <c r="BS33" s="587"/>
      <c r="BT33" s="587"/>
      <c r="BU33" s="587"/>
      <c r="BV33" s="200"/>
      <c r="BW33" s="586" t="str">
        <f t="shared" si="3"/>
        <v/>
      </c>
      <c r="BX33" s="586"/>
      <c r="BY33" s="587" t="str">
        <f>IF('各会計、関係団体の財政状況及び健全化判断比率'!B70="","",'各会計、関係団体の財政状況及び健全化判断比率'!B70)</f>
        <v/>
      </c>
      <c r="BZ33" s="587"/>
      <c r="CA33" s="587"/>
      <c r="CB33" s="587"/>
      <c r="CC33" s="587"/>
      <c r="CD33" s="587"/>
      <c r="CE33" s="587"/>
      <c r="CF33" s="587"/>
      <c r="CG33" s="587"/>
      <c r="CH33" s="587"/>
      <c r="CI33" s="587"/>
      <c r="CJ33" s="587"/>
      <c r="CK33" s="587"/>
      <c r="CL33" s="587"/>
      <c r="CM33" s="587"/>
      <c r="CN33" s="200"/>
      <c r="CO33" s="586">
        <f t="shared" si="4"/>
        <v>23</v>
      </c>
      <c r="CP33" s="586"/>
      <c r="CQ33" s="587" t="str">
        <f>IF('各会計、関係団体の財政状況及び健全化判断比率'!BS9="","",'各会計、関係団体の財政状況及び健全化判断比率'!BS9)</f>
        <v>米子空港ビル</v>
      </c>
      <c r="CR33" s="587"/>
      <c r="CS33" s="587"/>
      <c r="CT33" s="587"/>
      <c r="CU33" s="587"/>
      <c r="CV33" s="587"/>
      <c r="CW33" s="587"/>
      <c r="CX33" s="587"/>
      <c r="CY33" s="587"/>
      <c r="CZ33" s="587"/>
      <c r="DA33" s="587"/>
      <c r="DB33" s="587"/>
      <c r="DC33" s="587"/>
      <c r="DD33" s="587"/>
      <c r="DE33" s="587"/>
      <c r="DF33" s="192"/>
      <c r="DG33" s="589" t="str">
        <f>IF('各会計、関係団体の財政状況及び健全化判断比率'!BR9="","",'各会計、関係団体の財政状況及び健全化判断比率'!BR9)</f>
        <v/>
      </c>
      <c r="DH33" s="589"/>
      <c r="DI33" s="203"/>
      <c r="DJ33" s="158"/>
      <c r="DK33" s="158"/>
      <c r="DL33" s="158"/>
      <c r="DM33" s="158"/>
      <c r="DN33" s="158"/>
      <c r="DO33" s="158"/>
    </row>
    <row r="34" spans="1:119" ht="32.25" customHeight="1" x14ac:dyDescent="0.2">
      <c r="A34" s="159"/>
      <c r="B34" s="199"/>
      <c r="C34" s="586">
        <f>IF(E34="","",C33+1)</f>
        <v>4</v>
      </c>
      <c r="D34" s="586"/>
      <c r="E34" s="587" t="str">
        <f>IF('各会計、関係団体の財政状況及び健全化判断比率'!B10="","",'各会計、関係団体の財政状況及び健全化判断比率'!B10)</f>
        <v>鳥取県公債管理特別会計</v>
      </c>
      <c r="F34" s="587"/>
      <c r="G34" s="587"/>
      <c r="H34" s="587"/>
      <c r="I34" s="587"/>
      <c r="J34" s="587"/>
      <c r="K34" s="587"/>
      <c r="L34" s="587"/>
      <c r="M34" s="587"/>
      <c r="N34" s="587"/>
      <c r="O34" s="587"/>
      <c r="P34" s="587"/>
      <c r="Q34" s="587"/>
      <c r="R34" s="587"/>
      <c r="S34" s="587"/>
      <c r="T34" s="200"/>
      <c r="U34" s="586" t="str">
        <f t="shared" si="0"/>
        <v/>
      </c>
      <c r="V34" s="586"/>
      <c r="W34" s="587"/>
      <c r="X34" s="587"/>
      <c r="Y34" s="587"/>
      <c r="Z34" s="587"/>
      <c r="AA34" s="587"/>
      <c r="AB34" s="587"/>
      <c r="AC34" s="587"/>
      <c r="AD34" s="587"/>
      <c r="AE34" s="587"/>
      <c r="AF34" s="587"/>
      <c r="AG34" s="587"/>
      <c r="AH34" s="587"/>
      <c r="AI34" s="587"/>
      <c r="AJ34" s="587"/>
      <c r="AK34" s="587"/>
      <c r="AL34" s="200"/>
      <c r="AM34" s="586">
        <f t="shared" si="1"/>
        <v>15</v>
      </c>
      <c r="AN34" s="586"/>
      <c r="AO34" s="587" t="str">
        <f>IF('各会計、関係団体の財政状況及び健全化判断比率'!B32="","",'各会計、関係団体の財政状況及び健全化判断比率'!B32)</f>
        <v>鳥取県天神川流域下水道事業会計</v>
      </c>
      <c r="AP34" s="587"/>
      <c r="AQ34" s="587"/>
      <c r="AR34" s="587"/>
      <c r="AS34" s="587"/>
      <c r="AT34" s="587"/>
      <c r="AU34" s="587"/>
      <c r="AV34" s="587"/>
      <c r="AW34" s="587"/>
      <c r="AX34" s="587"/>
      <c r="AY34" s="587"/>
      <c r="AZ34" s="587"/>
      <c r="BA34" s="587"/>
      <c r="BB34" s="587"/>
      <c r="BC34" s="587"/>
      <c r="BD34" s="200"/>
      <c r="BE34" s="586" t="str">
        <f t="shared" si="2"/>
        <v/>
      </c>
      <c r="BF34" s="586"/>
      <c r="BG34" s="587"/>
      <c r="BH34" s="587"/>
      <c r="BI34" s="587"/>
      <c r="BJ34" s="587"/>
      <c r="BK34" s="587"/>
      <c r="BL34" s="587"/>
      <c r="BM34" s="587"/>
      <c r="BN34" s="587"/>
      <c r="BO34" s="587"/>
      <c r="BP34" s="587"/>
      <c r="BQ34" s="587"/>
      <c r="BR34" s="587"/>
      <c r="BS34" s="587"/>
      <c r="BT34" s="587"/>
      <c r="BU34" s="587"/>
      <c r="BV34" s="200"/>
      <c r="BW34" s="586" t="str">
        <f t="shared" si="3"/>
        <v/>
      </c>
      <c r="BX34" s="586"/>
      <c r="BY34" s="587" t="str">
        <f>IF('各会計、関係団体の財政状況及び健全化判断比率'!B71="","",'各会計、関係団体の財政状況及び健全化判断比率'!B71)</f>
        <v/>
      </c>
      <c r="BZ34" s="587"/>
      <c r="CA34" s="587"/>
      <c r="CB34" s="587"/>
      <c r="CC34" s="587"/>
      <c r="CD34" s="587"/>
      <c r="CE34" s="587"/>
      <c r="CF34" s="587"/>
      <c r="CG34" s="587"/>
      <c r="CH34" s="587"/>
      <c r="CI34" s="587"/>
      <c r="CJ34" s="587"/>
      <c r="CK34" s="587"/>
      <c r="CL34" s="587"/>
      <c r="CM34" s="587"/>
      <c r="CN34" s="200"/>
      <c r="CO34" s="586">
        <f t="shared" si="4"/>
        <v>24</v>
      </c>
      <c r="CP34" s="586"/>
      <c r="CQ34" s="587" t="str">
        <f>IF('各会計、関係団体の財政状況及び健全化判断比率'!BS10="","",'各会計、関係団体の財政状況及び健全化判断比率'!BS10)</f>
        <v>鳥取県文化振興財団</v>
      </c>
      <c r="CR34" s="587"/>
      <c r="CS34" s="587"/>
      <c r="CT34" s="587"/>
      <c r="CU34" s="587"/>
      <c r="CV34" s="587"/>
      <c r="CW34" s="587"/>
      <c r="CX34" s="587"/>
      <c r="CY34" s="587"/>
      <c r="CZ34" s="587"/>
      <c r="DA34" s="587"/>
      <c r="DB34" s="587"/>
      <c r="DC34" s="587"/>
      <c r="DD34" s="587"/>
      <c r="DE34" s="587"/>
      <c r="DF34" s="192"/>
      <c r="DG34" s="589" t="str">
        <f>IF('各会計、関係団体の財政状況及び健全化判断比率'!BR10="","",'各会計、関係団体の財政状況及び健全化判断比率'!BR10)</f>
        <v/>
      </c>
      <c r="DH34" s="589"/>
      <c r="DI34" s="203"/>
      <c r="DJ34" s="158"/>
      <c r="DK34" s="158"/>
      <c r="DL34" s="158"/>
      <c r="DM34" s="158"/>
      <c r="DN34" s="158"/>
      <c r="DO34" s="158"/>
    </row>
    <row r="35" spans="1:119" ht="32.25" customHeight="1" x14ac:dyDescent="0.2">
      <c r="A35" s="159"/>
      <c r="B35" s="199"/>
      <c r="C35" s="586">
        <f t="shared" ref="C35:C40" si="5">IF(E35="","",C34+1)</f>
        <v>5</v>
      </c>
      <c r="D35" s="586"/>
      <c r="E35" s="587" t="str">
        <f>IF('各会計、関係団体の財政状況及び健全化判断比率'!B11="","",'各会計、関係団体の財政状況及び健全化判断比率'!B11)</f>
        <v>鳥取県給与集中管理特別会計</v>
      </c>
      <c r="F35" s="587"/>
      <c r="G35" s="587"/>
      <c r="H35" s="587"/>
      <c r="I35" s="587"/>
      <c r="J35" s="587"/>
      <c r="K35" s="587"/>
      <c r="L35" s="587"/>
      <c r="M35" s="587"/>
      <c r="N35" s="587"/>
      <c r="O35" s="587"/>
      <c r="P35" s="587"/>
      <c r="Q35" s="587"/>
      <c r="R35" s="587"/>
      <c r="S35" s="587"/>
      <c r="T35" s="200"/>
      <c r="U35" s="586" t="str">
        <f t="shared" si="0"/>
        <v/>
      </c>
      <c r="V35" s="586"/>
      <c r="W35" s="587"/>
      <c r="X35" s="587"/>
      <c r="Y35" s="587"/>
      <c r="Z35" s="587"/>
      <c r="AA35" s="587"/>
      <c r="AB35" s="587"/>
      <c r="AC35" s="587"/>
      <c r="AD35" s="587"/>
      <c r="AE35" s="587"/>
      <c r="AF35" s="587"/>
      <c r="AG35" s="587"/>
      <c r="AH35" s="587"/>
      <c r="AI35" s="587"/>
      <c r="AJ35" s="587"/>
      <c r="AK35" s="587"/>
      <c r="AL35" s="200"/>
      <c r="AM35" s="586">
        <f t="shared" si="1"/>
        <v>16</v>
      </c>
      <c r="AN35" s="586"/>
      <c r="AO35" s="587" t="str">
        <f>IF('各会計、関係団体の財政状況及び健全化判断比率'!B33="","",'各会計、関係団体の財政状況及び健全化判断比率'!B33)</f>
        <v>鳥取県営埋立事業会計</v>
      </c>
      <c r="AP35" s="587"/>
      <c r="AQ35" s="587"/>
      <c r="AR35" s="587"/>
      <c r="AS35" s="587"/>
      <c r="AT35" s="587"/>
      <c r="AU35" s="587"/>
      <c r="AV35" s="587"/>
      <c r="AW35" s="587"/>
      <c r="AX35" s="587"/>
      <c r="AY35" s="587"/>
      <c r="AZ35" s="587"/>
      <c r="BA35" s="587"/>
      <c r="BB35" s="587"/>
      <c r="BC35" s="587"/>
      <c r="BD35" s="200"/>
      <c r="BE35" s="586" t="str">
        <f t="shared" si="2"/>
        <v/>
      </c>
      <c r="BF35" s="586"/>
      <c r="BG35" s="587"/>
      <c r="BH35" s="587"/>
      <c r="BI35" s="587"/>
      <c r="BJ35" s="587"/>
      <c r="BK35" s="587"/>
      <c r="BL35" s="587"/>
      <c r="BM35" s="587"/>
      <c r="BN35" s="587"/>
      <c r="BO35" s="587"/>
      <c r="BP35" s="587"/>
      <c r="BQ35" s="587"/>
      <c r="BR35" s="587"/>
      <c r="BS35" s="587"/>
      <c r="BT35" s="587"/>
      <c r="BU35" s="587"/>
      <c r="BV35" s="200"/>
      <c r="BW35" s="586" t="str">
        <f t="shared" si="3"/>
        <v/>
      </c>
      <c r="BX35" s="586"/>
      <c r="BY35" s="587" t="str">
        <f>IF('各会計、関係団体の財政状況及び健全化判断比率'!B72="","",'各会計、関係団体の財政状況及び健全化判断比率'!B72)</f>
        <v/>
      </c>
      <c r="BZ35" s="587"/>
      <c r="CA35" s="587"/>
      <c r="CB35" s="587"/>
      <c r="CC35" s="587"/>
      <c r="CD35" s="587"/>
      <c r="CE35" s="587"/>
      <c r="CF35" s="587"/>
      <c r="CG35" s="587"/>
      <c r="CH35" s="587"/>
      <c r="CI35" s="587"/>
      <c r="CJ35" s="587"/>
      <c r="CK35" s="587"/>
      <c r="CL35" s="587"/>
      <c r="CM35" s="587"/>
      <c r="CN35" s="200"/>
      <c r="CO35" s="586">
        <f t="shared" si="4"/>
        <v>25</v>
      </c>
      <c r="CP35" s="586"/>
      <c r="CQ35" s="587" t="str">
        <f>IF('各会計、関係団体の財政状況及び健全化判断比率'!BS11="","",'各会計、関係団体の財政状況及び健全化判断比率'!BS11)</f>
        <v>中海水鳥国際交流基金財団</v>
      </c>
      <c r="CR35" s="587"/>
      <c r="CS35" s="587"/>
      <c r="CT35" s="587"/>
      <c r="CU35" s="587"/>
      <c r="CV35" s="587"/>
      <c r="CW35" s="587"/>
      <c r="CX35" s="587"/>
      <c r="CY35" s="587"/>
      <c r="CZ35" s="587"/>
      <c r="DA35" s="587"/>
      <c r="DB35" s="587"/>
      <c r="DC35" s="587"/>
      <c r="DD35" s="587"/>
      <c r="DE35" s="587"/>
      <c r="DF35" s="192"/>
      <c r="DG35" s="589" t="str">
        <f>IF('各会計、関係団体の財政状況及び健全化判断比率'!BR11="","",'各会計、関係団体の財政状況及び健全化判断比率'!BR11)</f>
        <v/>
      </c>
      <c r="DH35" s="589"/>
      <c r="DI35" s="203"/>
      <c r="DJ35" s="158"/>
      <c r="DK35" s="158"/>
      <c r="DL35" s="158"/>
      <c r="DM35" s="158"/>
      <c r="DN35" s="158"/>
      <c r="DO35" s="158"/>
    </row>
    <row r="36" spans="1:119" ht="32.25" customHeight="1" x14ac:dyDescent="0.2">
      <c r="A36" s="159"/>
      <c r="B36" s="199"/>
      <c r="C36" s="586">
        <f t="shared" si="5"/>
        <v>6</v>
      </c>
      <c r="D36" s="586"/>
      <c r="E36" s="587" t="str">
        <f>IF('各会計、関係団体の財政状況及び健全化判断比率'!B12="","",'各会計、関係団体の財政状況及び健全化判断比率'!B12)</f>
        <v>鳥取県母子父子寡婦福祉資金貸付事業特別会計</v>
      </c>
      <c r="F36" s="587"/>
      <c r="G36" s="587"/>
      <c r="H36" s="587"/>
      <c r="I36" s="587"/>
      <c r="J36" s="587"/>
      <c r="K36" s="587"/>
      <c r="L36" s="587"/>
      <c r="M36" s="587"/>
      <c r="N36" s="587"/>
      <c r="O36" s="587"/>
      <c r="P36" s="587"/>
      <c r="Q36" s="587"/>
      <c r="R36" s="587"/>
      <c r="S36" s="587"/>
      <c r="T36" s="200"/>
      <c r="U36" s="586" t="str">
        <f t="shared" si="0"/>
        <v/>
      </c>
      <c r="V36" s="586"/>
      <c r="W36" s="587"/>
      <c r="X36" s="587"/>
      <c r="Y36" s="587"/>
      <c r="Z36" s="587"/>
      <c r="AA36" s="587"/>
      <c r="AB36" s="587"/>
      <c r="AC36" s="587"/>
      <c r="AD36" s="587"/>
      <c r="AE36" s="587"/>
      <c r="AF36" s="587"/>
      <c r="AG36" s="587"/>
      <c r="AH36" s="587"/>
      <c r="AI36" s="587"/>
      <c r="AJ36" s="587"/>
      <c r="AK36" s="587"/>
      <c r="AL36" s="200"/>
      <c r="AM36" s="586" t="str">
        <f t="shared" si="1"/>
        <v/>
      </c>
      <c r="AN36" s="586"/>
      <c r="AO36" s="587"/>
      <c r="AP36" s="587"/>
      <c r="AQ36" s="587"/>
      <c r="AR36" s="587"/>
      <c r="AS36" s="587"/>
      <c r="AT36" s="587"/>
      <c r="AU36" s="587"/>
      <c r="AV36" s="587"/>
      <c r="AW36" s="587"/>
      <c r="AX36" s="587"/>
      <c r="AY36" s="587"/>
      <c r="AZ36" s="587"/>
      <c r="BA36" s="587"/>
      <c r="BB36" s="587"/>
      <c r="BC36" s="587"/>
      <c r="BD36" s="200"/>
      <c r="BE36" s="586" t="str">
        <f t="shared" si="2"/>
        <v/>
      </c>
      <c r="BF36" s="586"/>
      <c r="BG36" s="587"/>
      <c r="BH36" s="587"/>
      <c r="BI36" s="587"/>
      <c r="BJ36" s="587"/>
      <c r="BK36" s="587"/>
      <c r="BL36" s="587"/>
      <c r="BM36" s="587"/>
      <c r="BN36" s="587"/>
      <c r="BO36" s="587"/>
      <c r="BP36" s="587"/>
      <c r="BQ36" s="587"/>
      <c r="BR36" s="587"/>
      <c r="BS36" s="587"/>
      <c r="BT36" s="587"/>
      <c r="BU36" s="587"/>
      <c r="BV36" s="200"/>
      <c r="BW36" s="586" t="str">
        <f t="shared" si="3"/>
        <v/>
      </c>
      <c r="BX36" s="586"/>
      <c r="BY36" s="587" t="str">
        <f>IF('各会計、関係団体の財政状況及び健全化判断比率'!B73="","",'各会計、関係団体の財政状況及び健全化判断比率'!B73)</f>
        <v/>
      </c>
      <c r="BZ36" s="587"/>
      <c r="CA36" s="587"/>
      <c r="CB36" s="587"/>
      <c r="CC36" s="587"/>
      <c r="CD36" s="587"/>
      <c r="CE36" s="587"/>
      <c r="CF36" s="587"/>
      <c r="CG36" s="587"/>
      <c r="CH36" s="587"/>
      <c r="CI36" s="587"/>
      <c r="CJ36" s="587"/>
      <c r="CK36" s="587"/>
      <c r="CL36" s="587"/>
      <c r="CM36" s="587"/>
      <c r="CN36" s="200"/>
      <c r="CO36" s="586">
        <f t="shared" si="4"/>
        <v>26</v>
      </c>
      <c r="CP36" s="586"/>
      <c r="CQ36" s="587" t="str">
        <f>IF('各会計、関係団体の財政状況及び健全化判断比率'!BS12="","",'各会計、関係団体の財政状況及び健全化判断比率'!BS12)</f>
        <v>因幡街道ふるさと振興財団</v>
      </c>
      <c r="CR36" s="587"/>
      <c r="CS36" s="587"/>
      <c r="CT36" s="587"/>
      <c r="CU36" s="587"/>
      <c r="CV36" s="587"/>
      <c r="CW36" s="587"/>
      <c r="CX36" s="587"/>
      <c r="CY36" s="587"/>
      <c r="CZ36" s="587"/>
      <c r="DA36" s="587"/>
      <c r="DB36" s="587"/>
      <c r="DC36" s="587"/>
      <c r="DD36" s="587"/>
      <c r="DE36" s="587"/>
      <c r="DF36" s="192"/>
      <c r="DG36" s="589" t="str">
        <f>IF('各会計、関係団体の財政状況及び健全化判断比率'!BR12="","",'各会計、関係団体の財政状況及び健全化判断比率'!BR12)</f>
        <v/>
      </c>
      <c r="DH36" s="589"/>
      <c r="DI36" s="203"/>
      <c r="DJ36" s="158"/>
      <c r="DK36" s="158"/>
      <c r="DL36" s="158"/>
      <c r="DM36" s="158"/>
      <c r="DN36" s="158"/>
      <c r="DO36" s="158"/>
    </row>
    <row r="37" spans="1:119" ht="32.25" customHeight="1" x14ac:dyDescent="0.2">
      <c r="A37" s="159"/>
      <c r="B37" s="199"/>
      <c r="C37" s="586">
        <f t="shared" si="5"/>
        <v>7</v>
      </c>
      <c r="D37" s="586"/>
      <c r="E37" s="587" t="str">
        <f>IF('各会計、関係団体の財政状況及び健全化判断比率'!B13="","",'各会計、関係団体の財政状況及び健全化判断比率'!B13)</f>
        <v>鳥取県中小企業近代化資金助成事業特別会計</v>
      </c>
      <c r="F37" s="587"/>
      <c r="G37" s="587"/>
      <c r="H37" s="587"/>
      <c r="I37" s="587"/>
      <c r="J37" s="587"/>
      <c r="K37" s="587"/>
      <c r="L37" s="587"/>
      <c r="M37" s="587"/>
      <c r="N37" s="587"/>
      <c r="O37" s="587"/>
      <c r="P37" s="587"/>
      <c r="Q37" s="587"/>
      <c r="R37" s="587"/>
      <c r="S37" s="587"/>
      <c r="T37" s="200"/>
      <c r="U37" s="586" t="str">
        <f t="shared" si="0"/>
        <v/>
      </c>
      <c r="V37" s="586"/>
      <c r="W37" s="587"/>
      <c r="X37" s="587"/>
      <c r="Y37" s="587"/>
      <c r="Z37" s="587"/>
      <c r="AA37" s="587"/>
      <c r="AB37" s="587"/>
      <c r="AC37" s="587"/>
      <c r="AD37" s="587"/>
      <c r="AE37" s="587"/>
      <c r="AF37" s="587"/>
      <c r="AG37" s="587"/>
      <c r="AH37" s="587"/>
      <c r="AI37" s="587"/>
      <c r="AJ37" s="587"/>
      <c r="AK37" s="587"/>
      <c r="AL37" s="200"/>
      <c r="AM37" s="586" t="str">
        <f t="shared" si="1"/>
        <v/>
      </c>
      <c r="AN37" s="586"/>
      <c r="AO37" s="587"/>
      <c r="AP37" s="587"/>
      <c r="AQ37" s="587"/>
      <c r="AR37" s="587"/>
      <c r="AS37" s="587"/>
      <c r="AT37" s="587"/>
      <c r="AU37" s="587"/>
      <c r="AV37" s="587"/>
      <c r="AW37" s="587"/>
      <c r="AX37" s="587"/>
      <c r="AY37" s="587"/>
      <c r="AZ37" s="587"/>
      <c r="BA37" s="587"/>
      <c r="BB37" s="587"/>
      <c r="BC37" s="587"/>
      <c r="BD37" s="200"/>
      <c r="BE37" s="586" t="str">
        <f t="shared" si="2"/>
        <v/>
      </c>
      <c r="BF37" s="586"/>
      <c r="BG37" s="587"/>
      <c r="BH37" s="587"/>
      <c r="BI37" s="587"/>
      <c r="BJ37" s="587"/>
      <c r="BK37" s="587"/>
      <c r="BL37" s="587"/>
      <c r="BM37" s="587"/>
      <c r="BN37" s="587"/>
      <c r="BO37" s="587"/>
      <c r="BP37" s="587"/>
      <c r="BQ37" s="587"/>
      <c r="BR37" s="587"/>
      <c r="BS37" s="587"/>
      <c r="BT37" s="587"/>
      <c r="BU37" s="587"/>
      <c r="BV37" s="200"/>
      <c r="BW37" s="586" t="str">
        <f t="shared" si="3"/>
        <v/>
      </c>
      <c r="BX37" s="586"/>
      <c r="BY37" s="587" t="str">
        <f>IF('各会計、関係団体の財政状況及び健全化判断比率'!B74="","",'各会計、関係団体の財政状況及び健全化判断比率'!B74)</f>
        <v/>
      </c>
      <c r="BZ37" s="587"/>
      <c r="CA37" s="587"/>
      <c r="CB37" s="587"/>
      <c r="CC37" s="587"/>
      <c r="CD37" s="587"/>
      <c r="CE37" s="587"/>
      <c r="CF37" s="587"/>
      <c r="CG37" s="587"/>
      <c r="CH37" s="587"/>
      <c r="CI37" s="587"/>
      <c r="CJ37" s="587"/>
      <c r="CK37" s="587"/>
      <c r="CL37" s="587"/>
      <c r="CM37" s="587"/>
      <c r="CN37" s="200"/>
      <c r="CO37" s="586">
        <f t="shared" si="4"/>
        <v>27</v>
      </c>
      <c r="CP37" s="586"/>
      <c r="CQ37" s="587" t="str">
        <f>IF('各会計、関係団体の財政状況及び健全化判断比率'!BS13="","",'各会計、関係団体の財政状況及び健全化判断比率'!BS13)</f>
        <v>とっとりコンベンションビューロー</v>
      </c>
      <c r="CR37" s="587"/>
      <c r="CS37" s="587"/>
      <c r="CT37" s="587"/>
      <c r="CU37" s="587"/>
      <c r="CV37" s="587"/>
      <c r="CW37" s="587"/>
      <c r="CX37" s="587"/>
      <c r="CY37" s="587"/>
      <c r="CZ37" s="587"/>
      <c r="DA37" s="587"/>
      <c r="DB37" s="587"/>
      <c r="DC37" s="587"/>
      <c r="DD37" s="587"/>
      <c r="DE37" s="587"/>
      <c r="DF37" s="192"/>
      <c r="DG37" s="589" t="str">
        <f>IF('各会計、関係団体の財政状況及び健全化判断比率'!BR13="","",'各会計、関係団体の財政状況及び健全化判断比率'!BR13)</f>
        <v/>
      </c>
      <c r="DH37" s="589"/>
      <c r="DI37" s="203"/>
      <c r="DJ37" s="158"/>
      <c r="DK37" s="158"/>
      <c r="DL37" s="158"/>
      <c r="DM37" s="158"/>
      <c r="DN37" s="158"/>
      <c r="DO37" s="158"/>
    </row>
    <row r="38" spans="1:119" ht="32.25" customHeight="1" x14ac:dyDescent="0.2">
      <c r="A38" s="159"/>
      <c r="B38" s="199"/>
      <c r="C38" s="586">
        <f t="shared" si="5"/>
        <v>8</v>
      </c>
      <c r="D38" s="586"/>
      <c r="E38" s="587" t="str">
        <f>IF('各会計、関係団体の財政状況及び健全化判断比率'!B14="","",'各会計、関係団体の財政状況及び健全化判断比率'!B14)</f>
        <v>鳥取県沿岸漁業改善資金助成事業特別会計</v>
      </c>
      <c r="F38" s="587"/>
      <c r="G38" s="587"/>
      <c r="H38" s="587"/>
      <c r="I38" s="587"/>
      <c r="J38" s="587"/>
      <c r="K38" s="587"/>
      <c r="L38" s="587"/>
      <c r="M38" s="587"/>
      <c r="N38" s="587"/>
      <c r="O38" s="587"/>
      <c r="P38" s="587"/>
      <c r="Q38" s="587"/>
      <c r="R38" s="587"/>
      <c r="S38" s="587"/>
      <c r="T38" s="200"/>
      <c r="U38" s="586" t="str">
        <f t="shared" si="0"/>
        <v/>
      </c>
      <c r="V38" s="586"/>
      <c r="W38" s="587"/>
      <c r="X38" s="587"/>
      <c r="Y38" s="587"/>
      <c r="Z38" s="587"/>
      <c r="AA38" s="587"/>
      <c r="AB38" s="587"/>
      <c r="AC38" s="587"/>
      <c r="AD38" s="587"/>
      <c r="AE38" s="587"/>
      <c r="AF38" s="587"/>
      <c r="AG38" s="587"/>
      <c r="AH38" s="587"/>
      <c r="AI38" s="587"/>
      <c r="AJ38" s="587"/>
      <c r="AK38" s="587"/>
      <c r="AL38" s="200"/>
      <c r="AM38" s="586" t="str">
        <f t="shared" si="1"/>
        <v/>
      </c>
      <c r="AN38" s="586"/>
      <c r="AO38" s="587"/>
      <c r="AP38" s="587"/>
      <c r="AQ38" s="587"/>
      <c r="AR38" s="587"/>
      <c r="AS38" s="587"/>
      <c r="AT38" s="587"/>
      <c r="AU38" s="587"/>
      <c r="AV38" s="587"/>
      <c r="AW38" s="587"/>
      <c r="AX38" s="587"/>
      <c r="AY38" s="587"/>
      <c r="AZ38" s="587"/>
      <c r="BA38" s="587"/>
      <c r="BB38" s="587"/>
      <c r="BC38" s="587"/>
      <c r="BD38" s="200"/>
      <c r="BE38" s="586" t="str">
        <f t="shared" si="2"/>
        <v/>
      </c>
      <c r="BF38" s="586"/>
      <c r="BG38" s="587"/>
      <c r="BH38" s="587"/>
      <c r="BI38" s="587"/>
      <c r="BJ38" s="587"/>
      <c r="BK38" s="587"/>
      <c r="BL38" s="587"/>
      <c r="BM38" s="587"/>
      <c r="BN38" s="587"/>
      <c r="BO38" s="587"/>
      <c r="BP38" s="587"/>
      <c r="BQ38" s="587"/>
      <c r="BR38" s="587"/>
      <c r="BS38" s="587"/>
      <c r="BT38" s="587"/>
      <c r="BU38" s="587"/>
      <c r="BV38" s="200"/>
      <c r="BW38" s="586" t="str">
        <f t="shared" si="3"/>
        <v/>
      </c>
      <c r="BX38" s="586"/>
      <c r="BY38" s="587" t="str">
        <f>IF('各会計、関係団体の財政状況及び健全化判断比率'!B75="","",'各会計、関係団体の財政状況及び健全化判断比率'!B75)</f>
        <v/>
      </c>
      <c r="BZ38" s="587"/>
      <c r="CA38" s="587"/>
      <c r="CB38" s="587"/>
      <c r="CC38" s="587"/>
      <c r="CD38" s="587"/>
      <c r="CE38" s="587"/>
      <c r="CF38" s="587"/>
      <c r="CG38" s="587"/>
      <c r="CH38" s="587"/>
      <c r="CI38" s="587"/>
      <c r="CJ38" s="587"/>
      <c r="CK38" s="587"/>
      <c r="CL38" s="587"/>
      <c r="CM38" s="587"/>
      <c r="CN38" s="200"/>
      <c r="CO38" s="586">
        <f t="shared" si="4"/>
        <v>28</v>
      </c>
      <c r="CP38" s="586"/>
      <c r="CQ38" s="587" t="str">
        <f>IF('各会計、関係団体の財政状況及び健全化判断比率'!BS14="","",'各会計、関係団体の財政状況及び健全化判断比率'!BS14)</f>
        <v>鳥取県臓器・アイバンク</v>
      </c>
      <c r="CR38" s="587"/>
      <c r="CS38" s="587"/>
      <c r="CT38" s="587"/>
      <c r="CU38" s="587"/>
      <c r="CV38" s="587"/>
      <c r="CW38" s="587"/>
      <c r="CX38" s="587"/>
      <c r="CY38" s="587"/>
      <c r="CZ38" s="587"/>
      <c r="DA38" s="587"/>
      <c r="DB38" s="587"/>
      <c r="DC38" s="587"/>
      <c r="DD38" s="587"/>
      <c r="DE38" s="587"/>
      <c r="DF38" s="192"/>
      <c r="DG38" s="589" t="str">
        <f>IF('各会計、関係団体の財政状況及び健全化判断比率'!BR14="","",'各会計、関係団体の財政状況及び健全化判断比率'!BR14)</f>
        <v/>
      </c>
      <c r="DH38" s="589"/>
      <c r="DI38" s="203"/>
      <c r="DJ38" s="158"/>
      <c r="DK38" s="158"/>
      <c r="DL38" s="158"/>
      <c r="DM38" s="158"/>
      <c r="DN38" s="158"/>
      <c r="DO38" s="158"/>
    </row>
    <row r="39" spans="1:119" ht="32.25" customHeight="1" x14ac:dyDescent="0.2">
      <c r="A39" s="159"/>
      <c r="B39" s="199"/>
      <c r="C39" s="586">
        <f t="shared" si="5"/>
        <v>9</v>
      </c>
      <c r="D39" s="586"/>
      <c r="E39" s="587" t="str">
        <f>IF('各会計、関係団体の財政状況及び健全化判断比率'!B15="","",'各会計、関係団体の財政状況及び健全化判断比率'!B15)</f>
        <v>鳥取県県営林事業特別会計</v>
      </c>
      <c r="F39" s="587"/>
      <c r="G39" s="587"/>
      <c r="H39" s="587"/>
      <c r="I39" s="587"/>
      <c r="J39" s="587"/>
      <c r="K39" s="587"/>
      <c r="L39" s="587"/>
      <c r="M39" s="587"/>
      <c r="N39" s="587"/>
      <c r="O39" s="587"/>
      <c r="P39" s="587"/>
      <c r="Q39" s="587"/>
      <c r="R39" s="587"/>
      <c r="S39" s="587"/>
      <c r="T39" s="200"/>
      <c r="U39" s="586" t="str">
        <f t="shared" si="0"/>
        <v/>
      </c>
      <c r="V39" s="586"/>
      <c r="W39" s="587"/>
      <c r="X39" s="587"/>
      <c r="Y39" s="587"/>
      <c r="Z39" s="587"/>
      <c r="AA39" s="587"/>
      <c r="AB39" s="587"/>
      <c r="AC39" s="587"/>
      <c r="AD39" s="587"/>
      <c r="AE39" s="587"/>
      <c r="AF39" s="587"/>
      <c r="AG39" s="587"/>
      <c r="AH39" s="587"/>
      <c r="AI39" s="587"/>
      <c r="AJ39" s="587"/>
      <c r="AK39" s="587"/>
      <c r="AL39" s="200"/>
      <c r="AM39" s="586" t="str">
        <f t="shared" si="1"/>
        <v/>
      </c>
      <c r="AN39" s="586"/>
      <c r="AO39" s="587"/>
      <c r="AP39" s="587"/>
      <c r="AQ39" s="587"/>
      <c r="AR39" s="587"/>
      <c r="AS39" s="587"/>
      <c r="AT39" s="587"/>
      <c r="AU39" s="587"/>
      <c r="AV39" s="587"/>
      <c r="AW39" s="587"/>
      <c r="AX39" s="587"/>
      <c r="AY39" s="587"/>
      <c r="AZ39" s="587"/>
      <c r="BA39" s="587"/>
      <c r="BB39" s="587"/>
      <c r="BC39" s="587"/>
      <c r="BD39" s="200"/>
      <c r="BE39" s="586" t="str">
        <f t="shared" si="2"/>
        <v/>
      </c>
      <c r="BF39" s="586"/>
      <c r="BG39" s="587"/>
      <c r="BH39" s="587"/>
      <c r="BI39" s="587"/>
      <c r="BJ39" s="587"/>
      <c r="BK39" s="587"/>
      <c r="BL39" s="587"/>
      <c r="BM39" s="587"/>
      <c r="BN39" s="587"/>
      <c r="BO39" s="587"/>
      <c r="BP39" s="587"/>
      <c r="BQ39" s="587"/>
      <c r="BR39" s="587"/>
      <c r="BS39" s="587"/>
      <c r="BT39" s="587"/>
      <c r="BU39" s="587"/>
      <c r="BV39" s="200"/>
      <c r="BW39" s="586" t="str">
        <f t="shared" si="3"/>
        <v/>
      </c>
      <c r="BX39" s="586"/>
      <c r="BY39" s="587" t="str">
        <f>IF('各会計、関係団体の財政状況及び健全化判断比率'!B76="","",'各会計、関係団体の財政状況及び健全化判断比率'!B76)</f>
        <v/>
      </c>
      <c r="BZ39" s="587"/>
      <c r="CA39" s="587"/>
      <c r="CB39" s="587"/>
      <c r="CC39" s="587"/>
      <c r="CD39" s="587"/>
      <c r="CE39" s="587"/>
      <c r="CF39" s="587"/>
      <c r="CG39" s="587"/>
      <c r="CH39" s="587"/>
      <c r="CI39" s="587"/>
      <c r="CJ39" s="587"/>
      <c r="CK39" s="587"/>
      <c r="CL39" s="587"/>
      <c r="CM39" s="587"/>
      <c r="CN39" s="200"/>
      <c r="CO39" s="586">
        <f t="shared" si="4"/>
        <v>29</v>
      </c>
      <c r="CP39" s="586"/>
      <c r="CQ39" s="587" t="str">
        <f>IF('各会計、関係団体の財政状況及び健全化判断比率'!BS15="","",'各会計、関係団体の財政状況及び健全化判断比率'!BS15)</f>
        <v>鳥取県環境管理事業センター</v>
      </c>
      <c r="CR39" s="587"/>
      <c r="CS39" s="587"/>
      <c r="CT39" s="587"/>
      <c r="CU39" s="587"/>
      <c r="CV39" s="587"/>
      <c r="CW39" s="587"/>
      <c r="CX39" s="587"/>
      <c r="CY39" s="587"/>
      <c r="CZ39" s="587"/>
      <c r="DA39" s="587"/>
      <c r="DB39" s="587"/>
      <c r="DC39" s="587"/>
      <c r="DD39" s="587"/>
      <c r="DE39" s="587"/>
      <c r="DF39" s="192"/>
      <c r="DG39" s="589" t="str">
        <f>IF('各会計、関係団体の財政状況及び健全化判断比率'!BR15="","",'各会計、関係団体の財政状況及び健全化判断比率'!BR15)</f>
        <v/>
      </c>
      <c r="DH39" s="589"/>
      <c r="DI39" s="203"/>
      <c r="DJ39" s="158"/>
      <c r="DK39" s="158"/>
      <c r="DL39" s="158"/>
      <c r="DM39" s="158"/>
      <c r="DN39" s="158"/>
      <c r="DO39" s="158"/>
    </row>
    <row r="40" spans="1:119" ht="32.25" customHeight="1" x14ac:dyDescent="0.2">
      <c r="A40" s="159"/>
      <c r="B40" s="199"/>
      <c r="C40" s="586">
        <f t="shared" si="5"/>
        <v>10</v>
      </c>
      <c r="D40" s="586"/>
      <c r="E40" s="587" t="str">
        <f>IF('各会計、関係団体の財政状況及び健全化判断比率'!B16="","",'各会計、関係団体の財政状況及び健全化判断比率'!B16)</f>
        <v>鳥取県林業・木材産業改善資金助成事業特別会計</v>
      </c>
      <c r="F40" s="587"/>
      <c r="G40" s="587"/>
      <c r="H40" s="587"/>
      <c r="I40" s="587"/>
      <c r="J40" s="587"/>
      <c r="K40" s="587"/>
      <c r="L40" s="587"/>
      <c r="M40" s="587"/>
      <c r="N40" s="587"/>
      <c r="O40" s="587"/>
      <c r="P40" s="587"/>
      <c r="Q40" s="587"/>
      <c r="R40" s="587"/>
      <c r="S40" s="587"/>
      <c r="T40" s="200"/>
      <c r="U40" s="586" t="str">
        <f t="shared" si="0"/>
        <v/>
      </c>
      <c r="V40" s="586"/>
      <c r="W40" s="587"/>
      <c r="X40" s="587"/>
      <c r="Y40" s="587"/>
      <c r="Z40" s="587"/>
      <c r="AA40" s="587"/>
      <c r="AB40" s="587"/>
      <c r="AC40" s="587"/>
      <c r="AD40" s="587"/>
      <c r="AE40" s="587"/>
      <c r="AF40" s="587"/>
      <c r="AG40" s="587"/>
      <c r="AH40" s="587"/>
      <c r="AI40" s="587"/>
      <c r="AJ40" s="587"/>
      <c r="AK40" s="587"/>
      <c r="AL40" s="200"/>
      <c r="AM40" s="586" t="str">
        <f t="shared" si="1"/>
        <v/>
      </c>
      <c r="AN40" s="586"/>
      <c r="AO40" s="587"/>
      <c r="AP40" s="587"/>
      <c r="AQ40" s="587"/>
      <c r="AR40" s="587"/>
      <c r="AS40" s="587"/>
      <c r="AT40" s="587"/>
      <c r="AU40" s="587"/>
      <c r="AV40" s="587"/>
      <c r="AW40" s="587"/>
      <c r="AX40" s="587"/>
      <c r="AY40" s="587"/>
      <c r="AZ40" s="587"/>
      <c r="BA40" s="587"/>
      <c r="BB40" s="587"/>
      <c r="BC40" s="587"/>
      <c r="BD40" s="200"/>
      <c r="BE40" s="586" t="str">
        <f t="shared" si="2"/>
        <v/>
      </c>
      <c r="BF40" s="586"/>
      <c r="BG40" s="587"/>
      <c r="BH40" s="587"/>
      <c r="BI40" s="587"/>
      <c r="BJ40" s="587"/>
      <c r="BK40" s="587"/>
      <c r="BL40" s="587"/>
      <c r="BM40" s="587"/>
      <c r="BN40" s="587"/>
      <c r="BO40" s="587"/>
      <c r="BP40" s="587"/>
      <c r="BQ40" s="587"/>
      <c r="BR40" s="587"/>
      <c r="BS40" s="587"/>
      <c r="BT40" s="587"/>
      <c r="BU40" s="587"/>
      <c r="BV40" s="200"/>
      <c r="BW40" s="586" t="str">
        <f t="shared" si="3"/>
        <v/>
      </c>
      <c r="BX40" s="586"/>
      <c r="BY40" s="587" t="str">
        <f>IF('各会計、関係団体の財政状況及び健全化判断比率'!B77="","",'各会計、関係団体の財政状況及び健全化判断比率'!B77)</f>
        <v/>
      </c>
      <c r="BZ40" s="587"/>
      <c r="CA40" s="587"/>
      <c r="CB40" s="587"/>
      <c r="CC40" s="587"/>
      <c r="CD40" s="587"/>
      <c r="CE40" s="587"/>
      <c r="CF40" s="587"/>
      <c r="CG40" s="587"/>
      <c r="CH40" s="587"/>
      <c r="CI40" s="587"/>
      <c r="CJ40" s="587"/>
      <c r="CK40" s="587"/>
      <c r="CL40" s="587"/>
      <c r="CM40" s="587"/>
      <c r="CN40" s="200"/>
      <c r="CO40" s="586">
        <f t="shared" si="4"/>
        <v>30</v>
      </c>
      <c r="CP40" s="586"/>
      <c r="CQ40" s="587" t="str">
        <f>IF('各会計、関係団体の財政状況及び健全化判断比率'!BS16="","",'各会計、関係団体の財政状況及び健全化判断比率'!BS16)</f>
        <v>鳥取県食鳥肉衛生協会</v>
      </c>
      <c r="CR40" s="587"/>
      <c r="CS40" s="587"/>
      <c r="CT40" s="587"/>
      <c r="CU40" s="587"/>
      <c r="CV40" s="587"/>
      <c r="CW40" s="587"/>
      <c r="CX40" s="587"/>
      <c r="CY40" s="587"/>
      <c r="CZ40" s="587"/>
      <c r="DA40" s="587"/>
      <c r="DB40" s="587"/>
      <c r="DC40" s="587"/>
      <c r="DD40" s="587"/>
      <c r="DE40" s="587"/>
      <c r="DF40" s="192"/>
      <c r="DG40" s="589" t="str">
        <f>IF('各会計、関係団体の財政状況及び健全化判断比率'!BR16="","",'各会計、関係団体の財政状況及び健全化判断比率'!BR16)</f>
        <v/>
      </c>
      <c r="DH40" s="589"/>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174</v>
      </c>
      <c r="C43" s="158"/>
      <c r="D43" s="158"/>
      <c r="E43" s="158" t="s">
        <v>175</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176</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177</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178</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179</v>
      </c>
    </row>
    <row r="48" spans="1:119" x14ac:dyDescent="0.2">
      <c r="E48" s="160" t="s">
        <v>180</v>
      </c>
    </row>
    <row r="49" x14ac:dyDescent="0.2"/>
    <row r="50" x14ac:dyDescent="0.2"/>
    <row r="51" x14ac:dyDescent="0.2"/>
    <row r="52" x14ac:dyDescent="0.2"/>
    <row r="53" x14ac:dyDescent="0.2"/>
    <row r="54" x14ac:dyDescent="0.2"/>
    <row r="55" x14ac:dyDescent="0.2"/>
    <row r="56" x14ac:dyDescent="0.2"/>
  </sheetData>
  <sheetProtection algorithmName="SHA-512" hashValue="fMMCUO5Lom0iSEqddasAr1lQrPoxRYoUWnQHzdyUw1NJfBWiD4lA8gRnztxQQqzRt+I5dsbfLlgGNv93HtmITw==" saltValue="dskFFB+HivtJttzTBj3sOA==" spinCount="100000" sheet="1" objects="1" scenarios="1"/>
  <mergeCells count="361">
    <mergeCell ref="BG40:BU40"/>
    <mergeCell ref="BW40:BX40"/>
    <mergeCell ref="BY40:CM40"/>
    <mergeCell ref="CO40:CP40"/>
    <mergeCell ref="CQ40:DE40"/>
    <mergeCell ref="BY39:CM39"/>
    <mergeCell ref="CO39:CP39"/>
    <mergeCell ref="CQ39:DE39"/>
    <mergeCell ref="DG39:DH39"/>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6:CS17"/>
    <mergeCell ref="CT16:DA17"/>
    <mergeCell ref="DB16:DI17"/>
    <mergeCell ref="AZ17:BM17"/>
    <mergeCell ref="BN17:BU17"/>
    <mergeCell ref="BV17:CC17"/>
    <mergeCell ref="AZ15:BM15"/>
    <mergeCell ref="BN15:BU15"/>
    <mergeCell ref="BV15:CC15"/>
    <mergeCell ref="CD15:CS15"/>
    <mergeCell ref="M15:Q15"/>
    <mergeCell ref="R15:V15"/>
    <mergeCell ref="Z15:AH15"/>
    <mergeCell ref="AI15:AM15"/>
    <mergeCell ref="AN15:AS15"/>
    <mergeCell ref="AT15:AY15"/>
    <mergeCell ref="AZ14:BM14"/>
    <mergeCell ref="BN14:BU14"/>
    <mergeCell ref="BV14:CC14"/>
    <mergeCell ref="CD12:CS12"/>
    <mergeCell ref="CT12:DA12"/>
    <mergeCell ref="CD14:CS14"/>
    <mergeCell ref="CT14:DA14"/>
    <mergeCell ref="DB14:DI14"/>
    <mergeCell ref="L14:Q14"/>
    <mergeCell ref="R14:V14"/>
    <mergeCell ref="Z14:AH14"/>
    <mergeCell ref="AI14:AM14"/>
    <mergeCell ref="AN14:AS14"/>
    <mergeCell ref="AT14:AY14"/>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BV9:CC9"/>
    <mergeCell ref="CD9:CS9"/>
    <mergeCell ref="CT9:DA9"/>
    <mergeCell ref="DB9:DI9"/>
    <mergeCell ref="L10:Q10"/>
    <mergeCell ref="R10:V10"/>
    <mergeCell ref="Z10:AH10"/>
    <mergeCell ref="AI10:AP10"/>
    <mergeCell ref="AQ10:AY10"/>
    <mergeCell ref="AZ10:BM10"/>
    <mergeCell ref="BV10:CC10"/>
    <mergeCell ref="CD10:CS10"/>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Z7:AH7"/>
    <mergeCell ref="AI7:AP7"/>
    <mergeCell ref="AQ7:AY7"/>
    <mergeCell ref="AZ7:BM7"/>
    <mergeCell ref="BN7:BU7"/>
    <mergeCell ref="BV7:CC7"/>
    <mergeCell ref="Z6:AH6"/>
    <mergeCell ref="AI6:AP6"/>
    <mergeCell ref="AQ6:AY6"/>
    <mergeCell ref="AZ6:BM6"/>
    <mergeCell ref="BN6:BU6"/>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s>
  <phoneticPr fontId="2"/>
  <printOptions horizontalCentered="1"/>
  <pageMargins left="0" right="0" top="0.39370078740157483" bottom="0.39370078740157483" header="0.19685039370078741" footer="0.19685039370078741"/>
  <pageSetup paperSize="9" scale="58"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70" zoomScaleNormal="70"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550</v>
      </c>
      <c r="G33" s="17" t="s">
        <v>551</v>
      </c>
      <c r="H33" s="17" t="s">
        <v>552</v>
      </c>
      <c r="I33" s="17" t="s">
        <v>553</v>
      </c>
      <c r="J33" s="18" t="s">
        <v>554</v>
      </c>
      <c r="K33" s="10"/>
      <c r="L33" s="10"/>
      <c r="M33" s="10"/>
      <c r="N33" s="10"/>
      <c r="O33" s="10"/>
      <c r="P33" s="10"/>
    </row>
    <row r="34" spans="1:16" ht="39" customHeight="1" x14ac:dyDescent="0.2">
      <c r="A34" s="10"/>
      <c r="B34" s="19"/>
      <c r="C34" s="1164" t="s">
        <v>558</v>
      </c>
      <c r="D34" s="1164"/>
      <c r="E34" s="1165"/>
      <c r="F34" s="20">
        <v>1.55</v>
      </c>
      <c r="G34" s="21">
        <v>1.21</v>
      </c>
      <c r="H34" s="21">
        <v>2.0499999999999998</v>
      </c>
      <c r="I34" s="21">
        <v>1.29</v>
      </c>
      <c r="J34" s="22">
        <v>4.63</v>
      </c>
      <c r="K34" s="10"/>
      <c r="L34" s="10"/>
      <c r="M34" s="10"/>
      <c r="N34" s="10"/>
      <c r="O34" s="10"/>
      <c r="P34" s="10"/>
    </row>
    <row r="35" spans="1:16" ht="39" customHeight="1" x14ac:dyDescent="0.2">
      <c r="A35" s="10"/>
      <c r="B35" s="23"/>
      <c r="C35" s="1158" t="s">
        <v>559</v>
      </c>
      <c r="D35" s="1159"/>
      <c r="E35" s="1160"/>
      <c r="F35" s="24">
        <v>4.83</v>
      </c>
      <c r="G35" s="25">
        <v>5.47</v>
      </c>
      <c r="H35" s="25">
        <v>3.38</v>
      </c>
      <c r="I35" s="25">
        <v>3.97</v>
      </c>
      <c r="J35" s="26">
        <v>4.2300000000000004</v>
      </c>
      <c r="K35" s="10"/>
      <c r="L35" s="10"/>
      <c r="M35" s="10"/>
      <c r="N35" s="10"/>
      <c r="O35" s="10"/>
      <c r="P35" s="10"/>
    </row>
    <row r="36" spans="1:16" ht="39" customHeight="1" x14ac:dyDescent="0.2">
      <c r="A36" s="10"/>
      <c r="B36" s="23"/>
      <c r="C36" s="1158" t="s">
        <v>560</v>
      </c>
      <c r="D36" s="1159"/>
      <c r="E36" s="1160"/>
      <c r="F36" s="24">
        <v>1.1599999999999999</v>
      </c>
      <c r="G36" s="25">
        <v>0.99</v>
      </c>
      <c r="H36" s="25">
        <v>0.8</v>
      </c>
      <c r="I36" s="25">
        <v>1</v>
      </c>
      <c r="J36" s="26">
        <v>2.4900000000000002</v>
      </c>
      <c r="K36" s="10"/>
      <c r="L36" s="10"/>
      <c r="M36" s="10"/>
      <c r="N36" s="10"/>
      <c r="O36" s="10"/>
      <c r="P36" s="10"/>
    </row>
    <row r="37" spans="1:16" ht="39" customHeight="1" x14ac:dyDescent="0.2">
      <c r="A37" s="10"/>
      <c r="B37" s="23"/>
      <c r="C37" s="1158" t="s">
        <v>561</v>
      </c>
      <c r="D37" s="1159"/>
      <c r="E37" s="1160"/>
      <c r="F37" s="24" t="s">
        <v>510</v>
      </c>
      <c r="G37" s="25" t="s">
        <v>510</v>
      </c>
      <c r="H37" s="25">
        <v>0.3</v>
      </c>
      <c r="I37" s="25">
        <v>0.52</v>
      </c>
      <c r="J37" s="26">
        <v>1.47</v>
      </c>
      <c r="K37" s="10"/>
      <c r="L37" s="10"/>
      <c r="M37" s="10"/>
      <c r="N37" s="10"/>
      <c r="O37" s="10"/>
      <c r="P37" s="10"/>
    </row>
    <row r="38" spans="1:16" ht="39" customHeight="1" x14ac:dyDescent="0.2">
      <c r="A38" s="10"/>
      <c r="B38" s="23"/>
      <c r="C38" s="1158" t="s">
        <v>562</v>
      </c>
      <c r="D38" s="1159"/>
      <c r="E38" s="1160"/>
      <c r="F38" s="24">
        <v>1.05</v>
      </c>
      <c r="G38" s="25">
        <v>0.78</v>
      </c>
      <c r="H38" s="25">
        <v>0.65</v>
      </c>
      <c r="I38" s="25">
        <v>0.7</v>
      </c>
      <c r="J38" s="26">
        <v>0.66</v>
      </c>
      <c r="K38" s="10"/>
      <c r="L38" s="10"/>
      <c r="M38" s="10"/>
      <c r="N38" s="10"/>
      <c r="O38" s="10"/>
      <c r="P38" s="10"/>
    </row>
    <row r="39" spans="1:16" ht="39" customHeight="1" x14ac:dyDescent="0.2">
      <c r="A39" s="10"/>
      <c r="B39" s="23"/>
      <c r="C39" s="1158" t="s">
        <v>563</v>
      </c>
      <c r="D39" s="1159"/>
      <c r="E39" s="1160"/>
      <c r="F39" s="24" t="s">
        <v>510</v>
      </c>
      <c r="G39" s="25" t="s">
        <v>510</v>
      </c>
      <c r="H39" s="25" t="s">
        <v>510</v>
      </c>
      <c r="I39" s="25" t="s">
        <v>510</v>
      </c>
      <c r="J39" s="26">
        <v>0.21</v>
      </c>
      <c r="K39" s="10"/>
      <c r="L39" s="10"/>
      <c r="M39" s="10"/>
      <c r="N39" s="10"/>
      <c r="O39" s="10"/>
      <c r="P39" s="10"/>
    </row>
    <row r="40" spans="1:16" ht="39" customHeight="1" x14ac:dyDescent="0.2">
      <c r="A40" s="10"/>
      <c r="B40" s="23"/>
      <c r="C40" s="1158" t="s">
        <v>564</v>
      </c>
      <c r="D40" s="1159"/>
      <c r="E40" s="1160"/>
      <c r="F40" s="24">
        <v>0.28000000000000003</v>
      </c>
      <c r="G40" s="25">
        <v>0.21</v>
      </c>
      <c r="H40" s="25">
        <v>0.15</v>
      </c>
      <c r="I40" s="25">
        <v>0.11</v>
      </c>
      <c r="J40" s="26">
        <v>0.09</v>
      </c>
      <c r="K40" s="10"/>
      <c r="L40" s="10"/>
      <c r="M40" s="10"/>
      <c r="N40" s="10"/>
      <c r="O40" s="10"/>
      <c r="P40" s="10"/>
    </row>
    <row r="41" spans="1:16" ht="39" customHeight="1" x14ac:dyDescent="0.2">
      <c r="A41" s="10"/>
      <c r="B41" s="23"/>
      <c r="C41" s="1158" t="s">
        <v>565</v>
      </c>
      <c r="D41" s="1159"/>
      <c r="E41" s="1160"/>
      <c r="F41" s="24">
        <v>0.09</v>
      </c>
      <c r="G41" s="25">
        <v>0.11</v>
      </c>
      <c r="H41" s="25">
        <v>0.03</v>
      </c>
      <c r="I41" s="25">
        <v>0.04</v>
      </c>
      <c r="J41" s="26">
        <v>0.05</v>
      </c>
      <c r="K41" s="10"/>
      <c r="L41" s="10"/>
      <c r="M41" s="10"/>
      <c r="N41" s="10"/>
      <c r="O41" s="10"/>
      <c r="P41" s="10"/>
    </row>
    <row r="42" spans="1:16" ht="39" customHeight="1" x14ac:dyDescent="0.2">
      <c r="A42" s="10"/>
      <c r="B42" s="27"/>
      <c r="C42" s="1158" t="s">
        <v>566</v>
      </c>
      <c r="D42" s="1159"/>
      <c r="E42" s="1160"/>
      <c r="F42" s="24" t="s">
        <v>510</v>
      </c>
      <c r="G42" s="25" t="s">
        <v>510</v>
      </c>
      <c r="H42" s="25" t="s">
        <v>510</v>
      </c>
      <c r="I42" s="25" t="s">
        <v>510</v>
      </c>
      <c r="J42" s="26" t="s">
        <v>510</v>
      </c>
      <c r="K42" s="10"/>
      <c r="L42" s="10"/>
      <c r="M42" s="10"/>
      <c r="N42" s="10"/>
      <c r="O42" s="10"/>
      <c r="P42" s="10"/>
    </row>
    <row r="43" spans="1:16" ht="39" customHeight="1" thickBot="1" x14ac:dyDescent="0.25">
      <c r="A43" s="10"/>
      <c r="B43" s="28"/>
      <c r="C43" s="1161" t="s">
        <v>567</v>
      </c>
      <c r="D43" s="1162"/>
      <c r="E43" s="1163"/>
      <c r="F43" s="29">
        <v>0.26</v>
      </c>
      <c r="G43" s="30">
        <v>0.3</v>
      </c>
      <c r="H43" s="30">
        <v>0.2</v>
      </c>
      <c r="I43" s="30">
        <v>0.2</v>
      </c>
      <c r="J43" s="31">
        <v>0.03</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bJLFXnP/Kp8HCjgbaq7nnedCIuEoJFYyN383AOOJFRGqzIkFqnvkk6/fAG5iPw4BBAO1e/1aWD2VCgCqY/s+tA==" saltValue="nLnEFUkzuOWkbz2b5qf+Qw=="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70" zoomScaleNormal="70" zoomScaleSheetLayoutView="55" workbookViewId="0">
      <selection activeCell="O58" sqref="O58"/>
    </sheetView>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3">
      <c r="A44" s="36"/>
      <c r="B44" s="39" t="s">
        <v>9</v>
      </c>
      <c r="C44" s="40"/>
      <c r="D44" s="40"/>
      <c r="E44" s="41"/>
      <c r="F44" s="41"/>
      <c r="G44" s="41"/>
      <c r="H44" s="41"/>
      <c r="I44" s="41"/>
      <c r="J44" s="42" t="s">
        <v>3</v>
      </c>
      <c r="K44" s="43" t="s">
        <v>550</v>
      </c>
      <c r="L44" s="44" t="s">
        <v>551</v>
      </c>
      <c r="M44" s="44" t="s">
        <v>552</v>
      </c>
      <c r="N44" s="44" t="s">
        <v>553</v>
      </c>
      <c r="O44" s="45" t="s">
        <v>554</v>
      </c>
      <c r="P44" s="36"/>
      <c r="Q44" s="36"/>
      <c r="R44" s="36"/>
      <c r="S44" s="36"/>
      <c r="T44" s="36"/>
      <c r="U44" s="36"/>
    </row>
    <row r="45" spans="1:21" ht="30.75" customHeight="1" x14ac:dyDescent="0.2">
      <c r="A45" s="36"/>
      <c r="B45" s="1166" t="s">
        <v>10</v>
      </c>
      <c r="C45" s="1167"/>
      <c r="D45" s="46"/>
      <c r="E45" s="1172" t="s">
        <v>11</v>
      </c>
      <c r="F45" s="1172"/>
      <c r="G45" s="1172"/>
      <c r="H45" s="1172"/>
      <c r="I45" s="1172"/>
      <c r="J45" s="1173"/>
      <c r="K45" s="47">
        <v>62904</v>
      </c>
      <c r="L45" s="48">
        <v>66484</v>
      </c>
      <c r="M45" s="48">
        <v>62264</v>
      </c>
      <c r="N45" s="48">
        <v>56526</v>
      </c>
      <c r="O45" s="49">
        <v>52997</v>
      </c>
      <c r="P45" s="36"/>
      <c r="Q45" s="36"/>
      <c r="R45" s="36"/>
      <c r="S45" s="36"/>
      <c r="T45" s="36"/>
      <c r="U45" s="36"/>
    </row>
    <row r="46" spans="1:21" ht="30.75" customHeight="1" x14ac:dyDescent="0.2">
      <c r="A46" s="36"/>
      <c r="B46" s="1168"/>
      <c r="C46" s="1169"/>
      <c r="D46" s="50"/>
      <c r="E46" s="1174" t="s">
        <v>12</v>
      </c>
      <c r="F46" s="1174"/>
      <c r="G46" s="1174"/>
      <c r="H46" s="1174"/>
      <c r="I46" s="1174"/>
      <c r="J46" s="1175"/>
      <c r="K46" s="51" t="s">
        <v>510</v>
      </c>
      <c r="L46" s="52" t="s">
        <v>510</v>
      </c>
      <c r="M46" s="52" t="s">
        <v>510</v>
      </c>
      <c r="N46" s="52" t="s">
        <v>510</v>
      </c>
      <c r="O46" s="53" t="s">
        <v>510</v>
      </c>
      <c r="P46" s="36"/>
      <c r="Q46" s="36"/>
      <c r="R46" s="36"/>
      <c r="S46" s="36"/>
      <c r="T46" s="36"/>
      <c r="U46" s="36"/>
    </row>
    <row r="47" spans="1:21" ht="30.75" customHeight="1" x14ac:dyDescent="0.2">
      <c r="A47" s="36"/>
      <c r="B47" s="1168"/>
      <c r="C47" s="1169"/>
      <c r="D47" s="50"/>
      <c r="E47" s="1174" t="s">
        <v>13</v>
      </c>
      <c r="F47" s="1174"/>
      <c r="G47" s="1174"/>
      <c r="H47" s="1174"/>
      <c r="I47" s="1174"/>
      <c r="J47" s="1175"/>
      <c r="K47" s="51">
        <v>427</v>
      </c>
      <c r="L47" s="52">
        <v>331</v>
      </c>
      <c r="M47" s="52">
        <v>288</v>
      </c>
      <c r="N47" s="52">
        <v>259</v>
      </c>
      <c r="O47" s="53">
        <v>223</v>
      </c>
      <c r="P47" s="36"/>
      <c r="Q47" s="36"/>
      <c r="R47" s="36"/>
      <c r="S47" s="36"/>
      <c r="T47" s="36"/>
      <c r="U47" s="36"/>
    </row>
    <row r="48" spans="1:21" ht="30.75" customHeight="1" x14ac:dyDescent="0.2">
      <c r="A48" s="36"/>
      <c r="B48" s="1168"/>
      <c r="C48" s="1169"/>
      <c r="D48" s="50"/>
      <c r="E48" s="1174" t="s">
        <v>14</v>
      </c>
      <c r="F48" s="1174"/>
      <c r="G48" s="1174"/>
      <c r="H48" s="1174"/>
      <c r="I48" s="1174"/>
      <c r="J48" s="1175"/>
      <c r="K48" s="51">
        <v>974</v>
      </c>
      <c r="L48" s="52">
        <v>1042</v>
      </c>
      <c r="M48" s="52">
        <v>999</v>
      </c>
      <c r="N48" s="52">
        <v>969</v>
      </c>
      <c r="O48" s="53">
        <v>1004</v>
      </c>
      <c r="P48" s="36"/>
      <c r="Q48" s="36"/>
      <c r="R48" s="36"/>
      <c r="S48" s="36"/>
      <c r="T48" s="36"/>
      <c r="U48" s="36"/>
    </row>
    <row r="49" spans="1:21" ht="30.75" customHeight="1" x14ac:dyDescent="0.2">
      <c r="A49" s="36"/>
      <c r="B49" s="1168"/>
      <c r="C49" s="1169"/>
      <c r="D49" s="50"/>
      <c r="E49" s="1174" t="s">
        <v>15</v>
      </c>
      <c r="F49" s="1174"/>
      <c r="G49" s="1174"/>
      <c r="H49" s="1174"/>
      <c r="I49" s="1174"/>
      <c r="J49" s="1175"/>
      <c r="K49" s="51">
        <v>1153</v>
      </c>
      <c r="L49" s="52">
        <v>1194</v>
      </c>
      <c r="M49" s="52">
        <v>1184</v>
      </c>
      <c r="N49" s="52">
        <v>1044</v>
      </c>
      <c r="O49" s="53">
        <v>956</v>
      </c>
      <c r="P49" s="36"/>
      <c r="Q49" s="36"/>
      <c r="R49" s="36"/>
      <c r="S49" s="36"/>
      <c r="T49" s="36"/>
      <c r="U49" s="36"/>
    </row>
    <row r="50" spans="1:21" ht="30.75" customHeight="1" x14ac:dyDescent="0.2">
      <c r="A50" s="36"/>
      <c r="B50" s="1168"/>
      <c r="C50" s="1169"/>
      <c r="D50" s="50"/>
      <c r="E50" s="1174" t="s">
        <v>16</v>
      </c>
      <c r="F50" s="1174"/>
      <c r="G50" s="1174"/>
      <c r="H50" s="1174"/>
      <c r="I50" s="1174"/>
      <c r="J50" s="1175"/>
      <c r="K50" s="51">
        <v>355</v>
      </c>
      <c r="L50" s="52">
        <v>275</v>
      </c>
      <c r="M50" s="52">
        <v>204</v>
      </c>
      <c r="N50" s="52">
        <v>151</v>
      </c>
      <c r="O50" s="53">
        <v>113</v>
      </c>
      <c r="P50" s="36"/>
      <c r="Q50" s="36"/>
      <c r="R50" s="36"/>
      <c r="S50" s="36"/>
      <c r="T50" s="36"/>
      <c r="U50" s="36"/>
    </row>
    <row r="51" spans="1:21" ht="30.75" customHeight="1" x14ac:dyDescent="0.2">
      <c r="A51" s="36"/>
      <c r="B51" s="1170"/>
      <c r="C51" s="1171"/>
      <c r="D51" s="54"/>
      <c r="E51" s="1174" t="s">
        <v>17</v>
      </c>
      <c r="F51" s="1174"/>
      <c r="G51" s="1174"/>
      <c r="H51" s="1174"/>
      <c r="I51" s="1174"/>
      <c r="J51" s="1175"/>
      <c r="K51" s="51">
        <v>4</v>
      </c>
      <c r="L51" s="52">
        <v>10</v>
      </c>
      <c r="M51" s="52">
        <v>7</v>
      </c>
      <c r="N51" s="52">
        <v>4</v>
      </c>
      <c r="O51" s="53">
        <v>5</v>
      </c>
      <c r="P51" s="36"/>
      <c r="Q51" s="36"/>
      <c r="R51" s="36"/>
      <c r="S51" s="36"/>
      <c r="T51" s="36"/>
      <c r="U51" s="36"/>
    </row>
    <row r="52" spans="1:21" ht="30.75" customHeight="1" x14ac:dyDescent="0.2">
      <c r="A52" s="36"/>
      <c r="B52" s="1176" t="s">
        <v>18</v>
      </c>
      <c r="C52" s="1177"/>
      <c r="D52" s="54"/>
      <c r="E52" s="1174" t="s">
        <v>19</v>
      </c>
      <c r="F52" s="1174"/>
      <c r="G52" s="1174"/>
      <c r="H52" s="1174"/>
      <c r="I52" s="1174"/>
      <c r="J52" s="1175"/>
      <c r="K52" s="51">
        <v>43502</v>
      </c>
      <c r="L52" s="52">
        <v>46873</v>
      </c>
      <c r="M52" s="52">
        <v>44250</v>
      </c>
      <c r="N52" s="52">
        <v>41826</v>
      </c>
      <c r="O52" s="53">
        <v>40306</v>
      </c>
      <c r="P52" s="36"/>
      <c r="Q52" s="36"/>
      <c r="R52" s="36"/>
      <c r="S52" s="36"/>
      <c r="T52" s="36"/>
      <c r="U52" s="36"/>
    </row>
    <row r="53" spans="1:21" ht="30.75" customHeight="1" thickBot="1" x14ac:dyDescent="0.25">
      <c r="A53" s="36"/>
      <c r="B53" s="1178" t="s">
        <v>20</v>
      </c>
      <c r="C53" s="1179"/>
      <c r="D53" s="55"/>
      <c r="E53" s="1180" t="s">
        <v>21</v>
      </c>
      <c r="F53" s="1180"/>
      <c r="G53" s="1180"/>
      <c r="H53" s="1180"/>
      <c r="I53" s="1180"/>
      <c r="J53" s="1181"/>
      <c r="K53" s="56">
        <v>22315</v>
      </c>
      <c r="L53" s="57">
        <v>22463</v>
      </c>
      <c r="M53" s="57">
        <v>20696</v>
      </c>
      <c r="N53" s="57">
        <v>17127</v>
      </c>
      <c r="O53" s="58">
        <v>14992</v>
      </c>
      <c r="P53" s="36"/>
      <c r="Q53" s="36"/>
      <c r="R53" s="36"/>
      <c r="S53" s="36"/>
      <c r="T53" s="36"/>
      <c r="U53" s="36"/>
    </row>
    <row r="54" spans="1:21" ht="24" customHeight="1" thickBot="1" x14ac:dyDescent="0.3">
      <c r="A54" s="36"/>
      <c r="B54" s="59" t="s">
        <v>22</v>
      </c>
      <c r="C54" s="36"/>
      <c r="D54" s="36"/>
      <c r="E54" s="36"/>
      <c r="F54" s="36"/>
      <c r="G54" s="36"/>
      <c r="H54" s="36"/>
      <c r="I54" s="36"/>
      <c r="J54" s="36"/>
      <c r="K54" s="36"/>
      <c r="L54" s="36"/>
      <c r="M54" s="36"/>
      <c r="N54" s="36"/>
      <c r="O54" s="60" t="s">
        <v>568</v>
      </c>
      <c r="P54" s="36"/>
      <c r="Q54" s="36"/>
      <c r="R54" s="36"/>
      <c r="S54" s="36"/>
      <c r="T54" s="36"/>
      <c r="U54" s="36"/>
    </row>
    <row r="55" spans="1:21" ht="30.75" customHeight="1" thickBot="1" x14ac:dyDescent="0.3">
      <c r="A55" s="36"/>
      <c r="B55" s="61"/>
      <c r="C55" s="62"/>
      <c r="D55" s="62"/>
      <c r="E55" s="63"/>
      <c r="F55" s="63"/>
      <c r="G55" s="63"/>
      <c r="H55" s="63"/>
      <c r="I55" s="63"/>
      <c r="J55" s="64" t="s">
        <v>3</v>
      </c>
      <c r="K55" s="65" t="s">
        <v>569</v>
      </c>
      <c r="L55" s="66" t="s">
        <v>570</v>
      </c>
      <c r="M55" s="66" t="s">
        <v>571</v>
      </c>
      <c r="N55" s="66" t="s">
        <v>572</v>
      </c>
      <c r="O55" s="67" t="s">
        <v>573</v>
      </c>
      <c r="P55" s="36"/>
      <c r="Q55" s="36"/>
      <c r="R55" s="36"/>
      <c r="S55" s="36"/>
      <c r="T55" s="36"/>
      <c r="U55" s="36"/>
    </row>
    <row r="56" spans="1:21" ht="30.75" customHeight="1" x14ac:dyDescent="0.2">
      <c r="A56" s="36"/>
      <c r="B56" s="1182" t="s">
        <v>23</v>
      </c>
      <c r="C56" s="1183"/>
      <c r="D56" s="1186" t="s">
        <v>24</v>
      </c>
      <c r="E56" s="1187"/>
      <c r="F56" s="1187"/>
      <c r="G56" s="1187"/>
      <c r="H56" s="1187"/>
      <c r="I56" s="1187"/>
      <c r="J56" s="1188"/>
      <c r="K56" s="68">
        <v>6774</v>
      </c>
      <c r="L56" s="69">
        <v>4528</v>
      </c>
      <c r="M56" s="69">
        <v>4619</v>
      </c>
      <c r="N56" s="69">
        <v>3905</v>
      </c>
      <c r="O56" s="70">
        <v>2619</v>
      </c>
      <c r="P56" s="36"/>
      <c r="Q56" s="36"/>
      <c r="R56" s="36"/>
      <c r="S56" s="36"/>
      <c r="T56" s="36"/>
      <c r="U56" s="36"/>
    </row>
    <row r="57" spans="1:21" ht="30.75" customHeight="1" thickBot="1" x14ac:dyDescent="0.25">
      <c r="A57" s="36"/>
      <c r="B57" s="1184"/>
      <c r="C57" s="1185"/>
      <c r="D57" s="1189" t="s">
        <v>25</v>
      </c>
      <c r="E57" s="1190"/>
      <c r="F57" s="1190"/>
      <c r="G57" s="1190"/>
      <c r="H57" s="1190"/>
      <c r="I57" s="1190"/>
      <c r="J57" s="1191"/>
      <c r="K57" s="71">
        <v>2062</v>
      </c>
      <c r="L57" s="72">
        <v>1572</v>
      </c>
      <c r="M57" s="72">
        <v>1301</v>
      </c>
      <c r="N57" s="72">
        <v>1219</v>
      </c>
      <c r="O57" s="73">
        <v>1275</v>
      </c>
      <c r="P57" s="36"/>
      <c r="Q57" s="36"/>
      <c r="R57" s="36"/>
      <c r="S57" s="36"/>
      <c r="T57" s="36"/>
      <c r="U57" s="36"/>
    </row>
    <row r="58" spans="1:21" ht="17.25" customHeight="1" x14ac:dyDescent="0.2">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27</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TiEQrZCPFMuAzi2ZvMS1NfQfhb6YOfz7nNkRL9HhuEUZ/FFdSZR/5znNL7NV4WpvzZeYlhA6cyXzBNfGUBiBJg==" saltValue="T1568d2RGZfXnMR0c82XWg=="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4"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zoomScale="70" zoomScaleNormal="7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8</v>
      </c>
    </row>
    <row r="40" spans="2:13" ht="27.75" customHeight="1" thickBot="1" x14ac:dyDescent="0.3">
      <c r="B40" s="80" t="s">
        <v>9</v>
      </c>
      <c r="C40" s="81"/>
      <c r="D40" s="81"/>
      <c r="E40" s="82"/>
      <c r="F40" s="82"/>
      <c r="G40" s="82"/>
      <c r="H40" s="83" t="s">
        <v>3</v>
      </c>
      <c r="I40" s="384" t="s">
        <v>550</v>
      </c>
      <c r="J40" s="385" t="s">
        <v>551</v>
      </c>
      <c r="K40" s="385" t="s">
        <v>552</v>
      </c>
      <c r="L40" s="385" t="s">
        <v>553</v>
      </c>
      <c r="M40" s="386" t="s">
        <v>554</v>
      </c>
    </row>
    <row r="41" spans="2:13" ht="27.75" customHeight="1" x14ac:dyDescent="0.2">
      <c r="B41" s="1192" t="s">
        <v>28</v>
      </c>
      <c r="C41" s="1193"/>
      <c r="D41" s="84"/>
      <c r="E41" s="1198" t="s">
        <v>29</v>
      </c>
      <c r="F41" s="1198"/>
      <c r="G41" s="1198"/>
      <c r="H41" s="1199"/>
      <c r="I41" s="387">
        <v>652277</v>
      </c>
      <c r="J41" s="388">
        <v>643903</v>
      </c>
      <c r="K41" s="388">
        <v>630774</v>
      </c>
      <c r="L41" s="388">
        <v>633635</v>
      </c>
      <c r="M41" s="389">
        <v>634894</v>
      </c>
    </row>
    <row r="42" spans="2:13" ht="27.75" customHeight="1" x14ac:dyDescent="0.2">
      <c r="B42" s="1194"/>
      <c r="C42" s="1195"/>
      <c r="D42" s="85"/>
      <c r="E42" s="1200" t="s">
        <v>30</v>
      </c>
      <c r="F42" s="1200"/>
      <c r="G42" s="1200"/>
      <c r="H42" s="1201"/>
      <c r="I42" s="390">
        <v>718</v>
      </c>
      <c r="J42" s="391">
        <v>523</v>
      </c>
      <c r="K42" s="391">
        <v>376</v>
      </c>
      <c r="L42" s="391">
        <v>284</v>
      </c>
      <c r="M42" s="392">
        <v>229</v>
      </c>
    </row>
    <row r="43" spans="2:13" ht="27.75" customHeight="1" x14ac:dyDescent="0.2">
      <c r="B43" s="1194"/>
      <c r="C43" s="1195"/>
      <c r="D43" s="85"/>
      <c r="E43" s="1200" t="s">
        <v>31</v>
      </c>
      <c r="F43" s="1200"/>
      <c r="G43" s="1200"/>
      <c r="H43" s="1201"/>
      <c r="I43" s="390">
        <v>6730</v>
      </c>
      <c r="J43" s="391">
        <v>10296</v>
      </c>
      <c r="K43" s="391">
        <v>18576</v>
      </c>
      <c r="L43" s="391">
        <v>21298</v>
      </c>
      <c r="M43" s="392">
        <v>17308</v>
      </c>
    </row>
    <row r="44" spans="2:13" ht="27.75" customHeight="1" x14ac:dyDescent="0.2">
      <c r="B44" s="1194"/>
      <c r="C44" s="1195"/>
      <c r="D44" s="85"/>
      <c r="E44" s="1200" t="s">
        <v>32</v>
      </c>
      <c r="F44" s="1200"/>
      <c r="G44" s="1200"/>
      <c r="H44" s="1201"/>
      <c r="I44" s="390">
        <v>12770</v>
      </c>
      <c r="J44" s="391">
        <v>13173</v>
      </c>
      <c r="K44" s="391">
        <v>14162</v>
      </c>
      <c r="L44" s="391">
        <v>16281</v>
      </c>
      <c r="M44" s="392">
        <v>15793</v>
      </c>
    </row>
    <row r="45" spans="2:13" ht="27.75" customHeight="1" x14ac:dyDescent="0.2">
      <c r="B45" s="1194"/>
      <c r="C45" s="1195"/>
      <c r="D45" s="85"/>
      <c r="E45" s="1200" t="s">
        <v>33</v>
      </c>
      <c r="F45" s="1200"/>
      <c r="G45" s="1200"/>
      <c r="H45" s="1201"/>
      <c r="I45" s="390">
        <v>78003</v>
      </c>
      <c r="J45" s="391">
        <v>73329</v>
      </c>
      <c r="K45" s="391">
        <v>71503</v>
      </c>
      <c r="L45" s="391">
        <v>70226</v>
      </c>
      <c r="M45" s="392">
        <v>68057</v>
      </c>
    </row>
    <row r="46" spans="2:13" ht="27.75" customHeight="1" x14ac:dyDescent="0.2">
      <c r="B46" s="1194"/>
      <c r="C46" s="1195"/>
      <c r="D46" s="86"/>
      <c r="E46" s="1202" t="s">
        <v>34</v>
      </c>
      <c r="F46" s="1202"/>
      <c r="G46" s="1202"/>
      <c r="H46" s="1203"/>
      <c r="I46" s="390">
        <v>6058</v>
      </c>
      <c r="J46" s="391">
        <v>5846</v>
      </c>
      <c r="K46" s="391">
        <v>5710</v>
      </c>
      <c r="L46" s="391">
        <v>5735</v>
      </c>
      <c r="M46" s="392">
        <v>5649</v>
      </c>
    </row>
    <row r="47" spans="2:13" ht="27.75" customHeight="1" x14ac:dyDescent="0.2">
      <c r="B47" s="1194"/>
      <c r="C47" s="1195"/>
      <c r="D47" s="87"/>
      <c r="E47" s="1204" t="s">
        <v>35</v>
      </c>
      <c r="F47" s="1205"/>
      <c r="G47" s="1205"/>
      <c r="H47" s="1206"/>
      <c r="I47" s="390" t="s">
        <v>510</v>
      </c>
      <c r="J47" s="391" t="s">
        <v>510</v>
      </c>
      <c r="K47" s="391" t="s">
        <v>510</v>
      </c>
      <c r="L47" s="391" t="s">
        <v>510</v>
      </c>
      <c r="M47" s="392" t="s">
        <v>510</v>
      </c>
    </row>
    <row r="48" spans="2:13" ht="27.75" customHeight="1" x14ac:dyDescent="0.2">
      <c r="B48" s="1194"/>
      <c r="C48" s="1195"/>
      <c r="D48" s="85"/>
      <c r="E48" s="1200" t="s">
        <v>36</v>
      </c>
      <c r="F48" s="1200"/>
      <c r="G48" s="1200"/>
      <c r="H48" s="1201"/>
      <c r="I48" s="390" t="s">
        <v>510</v>
      </c>
      <c r="J48" s="391" t="s">
        <v>510</v>
      </c>
      <c r="K48" s="391" t="s">
        <v>510</v>
      </c>
      <c r="L48" s="391" t="s">
        <v>510</v>
      </c>
      <c r="M48" s="392" t="s">
        <v>510</v>
      </c>
    </row>
    <row r="49" spans="2:13" ht="27.75" customHeight="1" x14ac:dyDescent="0.2">
      <c r="B49" s="1196"/>
      <c r="C49" s="1197"/>
      <c r="D49" s="85"/>
      <c r="E49" s="1200" t="s">
        <v>37</v>
      </c>
      <c r="F49" s="1200"/>
      <c r="G49" s="1200"/>
      <c r="H49" s="1201"/>
      <c r="I49" s="390" t="s">
        <v>510</v>
      </c>
      <c r="J49" s="391" t="s">
        <v>510</v>
      </c>
      <c r="K49" s="391" t="s">
        <v>510</v>
      </c>
      <c r="L49" s="391" t="s">
        <v>510</v>
      </c>
      <c r="M49" s="392" t="s">
        <v>510</v>
      </c>
    </row>
    <row r="50" spans="2:13" ht="27.75" customHeight="1" x14ac:dyDescent="0.2">
      <c r="B50" s="1207" t="s">
        <v>38</v>
      </c>
      <c r="C50" s="1208"/>
      <c r="D50" s="88"/>
      <c r="E50" s="1200" t="s">
        <v>39</v>
      </c>
      <c r="F50" s="1200"/>
      <c r="G50" s="1200"/>
      <c r="H50" s="1201"/>
      <c r="I50" s="390">
        <v>66616</v>
      </c>
      <c r="J50" s="391">
        <v>57475</v>
      </c>
      <c r="K50" s="391">
        <v>49424</v>
      </c>
      <c r="L50" s="391">
        <v>45678</v>
      </c>
      <c r="M50" s="392">
        <v>42972</v>
      </c>
    </row>
    <row r="51" spans="2:13" ht="27.75" customHeight="1" x14ac:dyDescent="0.2">
      <c r="B51" s="1194"/>
      <c r="C51" s="1195"/>
      <c r="D51" s="85"/>
      <c r="E51" s="1200" t="s">
        <v>40</v>
      </c>
      <c r="F51" s="1200"/>
      <c r="G51" s="1200"/>
      <c r="H51" s="1201"/>
      <c r="I51" s="390">
        <v>12336</v>
      </c>
      <c r="J51" s="391">
        <v>12331</v>
      </c>
      <c r="K51" s="391">
        <v>10376</v>
      </c>
      <c r="L51" s="391">
        <v>13078</v>
      </c>
      <c r="M51" s="392">
        <v>13269</v>
      </c>
    </row>
    <row r="52" spans="2:13" ht="27.75" customHeight="1" x14ac:dyDescent="0.2">
      <c r="B52" s="1196"/>
      <c r="C52" s="1197"/>
      <c r="D52" s="85"/>
      <c r="E52" s="1200" t="s">
        <v>41</v>
      </c>
      <c r="F52" s="1200"/>
      <c r="G52" s="1200"/>
      <c r="H52" s="1201"/>
      <c r="I52" s="390">
        <v>481721</v>
      </c>
      <c r="J52" s="391">
        <v>474399</v>
      </c>
      <c r="K52" s="391">
        <v>466916</v>
      </c>
      <c r="L52" s="391">
        <v>459598</v>
      </c>
      <c r="M52" s="392">
        <v>451577</v>
      </c>
    </row>
    <row r="53" spans="2:13" ht="27.75" customHeight="1" thickBot="1" x14ac:dyDescent="0.25">
      <c r="B53" s="1209" t="s">
        <v>42</v>
      </c>
      <c r="C53" s="1210"/>
      <c r="D53" s="89"/>
      <c r="E53" s="1211" t="s">
        <v>43</v>
      </c>
      <c r="F53" s="1211"/>
      <c r="G53" s="1211"/>
      <c r="H53" s="1212"/>
      <c r="I53" s="393">
        <v>195883</v>
      </c>
      <c r="J53" s="394">
        <v>202865</v>
      </c>
      <c r="K53" s="394">
        <v>214385</v>
      </c>
      <c r="L53" s="394">
        <v>229104</v>
      </c>
      <c r="M53" s="395">
        <v>234112</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weMBWvNn0anI0J4hyHTJ4MoHue0XTv0gYYP2C5OJJCnjTiunXkbRgM7kiqND3QP6qKT4yFbZFyVAmb4OeWYMHQ==" saltValue="AKphyySwGieFddS7EuaZ+g=="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58"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1EF7E-5703-448F-A03E-9EE947BA1BE8}">
  <sheetPr>
    <pageSetUpPr fitToPage="1"/>
  </sheetPr>
  <dimension ref="B1:W64"/>
  <sheetViews>
    <sheetView showGridLines="0" zoomScale="70" zoomScaleNormal="70" zoomScaleSheetLayoutView="100" workbookViewId="0">
      <selection activeCell="H57" sqref="H57"/>
    </sheetView>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552</v>
      </c>
      <c r="G54" s="97" t="s">
        <v>553</v>
      </c>
      <c r="H54" s="98" t="s">
        <v>554</v>
      </c>
    </row>
    <row r="55" spans="2:8" ht="52.5" customHeight="1" x14ac:dyDescent="0.2">
      <c r="B55" s="99"/>
      <c r="C55" s="1221" t="s">
        <v>45</v>
      </c>
      <c r="D55" s="1221"/>
      <c r="E55" s="1222"/>
      <c r="F55" s="100">
        <v>4003</v>
      </c>
      <c r="G55" s="100">
        <v>4003</v>
      </c>
      <c r="H55" s="101">
        <v>4003</v>
      </c>
    </row>
    <row r="56" spans="2:8" ht="52.5" customHeight="1" x14ac:dyDescent="0.2">
      <c r="B56" s="102"/>
      <c r="C56" s="1223" t="s">
        <v>46</v>
      </c>
      <c r="D56" s="1223"/>
      <c r="E56" s="1224"/>
      <c r="F56" s="103">
        <v>13750</v>
      </c>
      <c r="G56" s="103">
        <v>12935</v>
      </c>
      <c r="H56" s="104">
        <v>9970</v>
      </c>
    </row>
    <row r="57" spans="2:8" ht="53.25" customHeight="1" x14ac:dyDescent="0.2">
      <c r="B57" s="102"/>
      <c r="C57" s="1225" t="s">
        <v>47</v>
      </c>
      <c r="D57" s="1225"/>
      <c r="E57" s="1226"/>
      <c r="F57" s="105">
        <v>28770</v>
      </c>
      <c r="G57" s="105">
        <v>26719</v>
      </c>
      <c r="H57" s="106">
        <v>36165</v>
      </c>
    </row>
    <row r="58" spans="2:8" ht="45.75" customHeight="1" x14ac:dyDescent="0.2">
      <c r="B58" s="107"/>
      <c r="C58" s="1213" t="s">
        <v>610</v>
      </c>
      <c r="D58" s="1214"/>
      <c r="E58" s="1215"/>
      <c r="F58" s="108">
        <v>0</v>
      </c>
      <c r="G58" s="108">
        <v>0</v>
      </c>
      <c r="H58" s="109">
        <v>8666</v>
      </c>
    </row>
    <row r="59" spans="2:8" ht="45.75" customHeight="1" x14ac:dyDescent="0.2">
      <c r="B59" s="107"/>
      <c r="C59" s="1213" t="s">
        <v>611</v>
      </c>
      <c r="D59" s="1214"/>
      <c r="E59" s="1215"/>
      <c r="F59" s="108">
        <v>7114</v>
      </c>
      <c r="G59" s="108">
        <v>7114</v>
      </c>
      <c r="H59" s="109">
        <v>7114</v>
      </c>
    </row>
    <row r="60" spans="2:8" ht="45.75" customHeight="1" x14ac:dyDescent="0.2">
      <c r="B60" s="107"/>
      <c r="C60" s="1213" t="s">
        <v>612</v>
      </c>
      <c r="D60" s="1214"/>
      <c r="E60" s="1215"/>
      <c r="F60" s="108">
        <v>3630</v>
      </c>
      <c r="G60" s="108">
        <v>3630</v>
      </c>
      <c r="H60" s="109">
        <v>3630</v>
      </c>
    </row>
    <row r="61" spans="2:8" ht="45.75" customHeight="1" x14ac:dyDescent="0.2">
      <c r="B61" s="107"/>
      <c r="C61" s="1213" t="s">
        <v>613</v>
      </c>
      <c r="D61" s="1214"/>
      <c r="E61" s="1215"/>
      <c r="F61" s="108">
        <v>2427</v>
      </c>
      <c r="G61" s="108">
        <v>2827</v>
      </c>
      <c r="H61" s="109">
        <v>3289</v>
      </c>
    </row>
    <row r="62" spans="2:8" ht="45.75" customHeight="1" thickBot="1" x14ac:dyDescent="0.25">
      <c r="B62" s="110"/>
      <c r="C62" s="1216" t="s">
        <v>614</v>
      </c>
      <c r="D62" s="1217"/>
      <c r="E62" s="1218"/>
      <c r="F62" s="111">
        <v>2500</v>
      </c>
      <c r="G62" s="111">
        <v>2500</v>
      </c>
      <c r="H62" s="112">
        <v>2500</v>
      </c>
    </row>
    <row r="63" spans="2:8" ht="52.5" customHeight="1" thickBot="1" x14ac:dyDescent="0.25">
      <c r="B63" s="113"/>
      <c r="C63" s="1219" t="s">
        <v>48</v>
      </c>
      <c r="D63" s="1219"/>
      <c r="E63" s="1220"/>
      <c r="F63" s="114">
        <v>46523</v>
      </c>
      <c r="G63" s="114">
        <v>43658</v>
      </c>
      <c r="H63" s="115">
        <v>50139</v>
      </c>
    </row>
    <row r="64" spans="2:8" ht="15" customHeight="1" x14ac:dyDescent="0.2"/>
  </sheetData>
  <sheetProtection algorithmName="SHA-512" hashValue="L0hZDrYJjRta71AGV1TTZbvIcAGLFkVRWaYTdODR29sWhH4OAFUcWxZs9CFa4JoHfrPGUOKNqdoYB06brKIg5g==" saltValue="lkVga8+5s/qwmigcv73mH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verticalDpi="300"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ECDD4-C9D9-4E55-A505-DF1E0F458780}">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27" customWidth="1"/>
    <col min="2" max="107" width="2.453125" style="1227" customWidth="1"/>
    <col min="108" max="108" width="6.08984375" style="1229" customWidth="1"/>
    <col min="109" max="109" width="5.90625" style="1228" customWidth="1"/>
    <col min="110" max="110" width="19.08984375" style="1227" hidden="1"/>
    <col min="111" max="115" width="12.6328125" style="1227" hidden="1"/>
    <col min="116" max="349" width="8.6328125" style="1227" hidden="1"/>
    <col min="350" max="355" width="14.90625" style="1227" hidden="1"/>
    <col min="356" max="357" width="15.90625" style="1227" hidden="1"/>
    <col min="358" max="363" width="16.08984375" style="1227" hidden="1"/>
    <col min="364" max="364" width="6.08984375" style="1227" hidden="1"/>
    <col min="365" max="365" width="3" style="1227" hidden="1"/>
    <col min="366" max="605" width="8.6328125" style="1227" hidden="1"/>
    <col min="606" max="611" width="14.90625" style="1227" hidden="1"/>
    <col min="612" max="613" width="15.90625" style="1227" hidden="1"/>
    <col min="614" max="619" width="16.08984375" style="1227" hidden="1"/>
    <col min="620" max="620" width="6.08984375" style="1227" hidden="1"/>
    <col min="621" max="621" width="3" style="1227" hidden="1"/>
    <col min="622" max="861" width="8.6328125" style="1227" hidden="1"/>
    <col min="862" max="867" width="14.90625" style="1227" hidden="1"/>
    <col min="868" max="869" width="15.90625" style="1227" hidden="1"/>
    <col min="870" max="875" width="16.08984375" style="1227" hidden="1"/>
    <col min="876" max="876" width="6.08984375" style="1227" hidden="1"/>
    <col min="877" max="877" width="3" style="1227" hidden="1"/>
    <col min="878" max="1117" width="8.6328125" style="1227" hidden="1"/>
    <col min="1118" max="1123" width="14.90625" style="1227" hidden="1"/>
    <col min="1124" max="1125" width="15.90625" style="1227" hidden="1"/>
    <col min="1126" max="1131" width="16.08984375" style="1227" hidden="1"/>
    <col min="1132" max="1132" width="6.08984375" style="1227" hidden="1"/>
    <col min="1133" max="1133" width="3" style="1227" hidden="1"/>
    <col min="1134" max="1373" width="8.6328125" style="1227" hidden="1"/>
    <col min="1374" max="1379" width="14.90625" style="1227" hidden="1"/>
    <col min="1380" max="1381" width="15.90625" style="1227" hidden="1"/>
    <col min="1382" max="1387" width="16.08984375" style="1227" hidden="1"/>
    <col min="1388" max="1388" width="6.08984375" style="1227" hidden="1"/>
    <col min="1389" max="1389" width="3" style="1227" hidden="1"/>
    <col min="1390" max="1629" width="8.6328125" style="1227" hidden="1"/>
    <col min="1630" max="1635" width="14.90625" style="1227" hidden="1"/>
    <col min="1636" max="1637" width="15.90625" style="1227" hidden="1"/>
    <col min="1638" max="1643" width="16.08984375" style="1227" hidden="1"/>
    <col min="1644" max="1644" width="6.08984375" style="1227" hidden="1"/>
    <col min="1645" max="1645" width="3" style="1227" hidden="1"/>
    <col min="1646" max="1885" width="8.6328125" style="1227" hidden="1"/>
    <col min="1886" max="1891" width="14.90625" style="1227" hidden="1"/>
    <col min="1892" max="1893" width="15.90625" style="1227" hidden="1"/>
    <col min="1894" max="1899" width="16.08984375" style="1227" hidden="1"/>
    <col min="1900" max="1900" width="6.08984375" style="1227" hidden="1"/>
    <col min="1901" max="1901" width="3" style="1227" hidden="1"/>
    <col min="1902" max="2141" width="8.6328125" style="1227" hidden="1"/>
    <col min="2142" max="2147" width="14.90625" style="1227" hidden="1"/>
    <col min="2148" max="2149" width="15.90625" style="1227" hidden="1"/>
    <col min="2150" max="2155" width="16.08984375" style="1227" hidden="1"/>
    <col min="2156" max="2156" width="6.08984375" style="1227" hidden="1"/>
    <col min="2157" max="2157" width="3" style="1227" hidden="1"/>
    <col min="2158" max="2397" width="8.6328125" style="1227" hidden="1"/>
    <col min="2398" max="2403" width="14.90625" style="1227" hidden="1"/>
    <col min="2404" max="2405" width="15.90625" style="1227" hidden="1"/>
    <col min="2406" max="2411" width="16.08984375" style="1227" hidden="1"/>
    <col min="2412" max="2412" width="6.08984375" style="1227" hidden="1"/>
    <col min="2413" max="2413" width="3" style="1227" hidden="1"/>
    <col min="2414" max="2653" width="8.6328125" style="1227" hidden="1"/>
    <col min="2654" max="2659" width="14.90625" style="1227" hidden="1"/>
    <col min="2660" max="2661" width="15.90625" style="1227" hidden="1"/>
    <col min="2662" max="2667" width="16.08984375" style="1227" hidden="1"/>
    <col min="2668" max="2668" width="6.08984375" style="1227" hidden="1"/>
    <col min="2669" max="2669" width="3" style="1227" hidden="1"/>
    <col min="2670" max="2909" width="8.6328125" style="1227" hidden="1"/>
    <col min="2910" max="2915" width="14.90625" style="1227" hidden="1"/>
    <col min="2916" max="2917" width="15.90625" style="1227" hidden="1"/>
    <col min="2918" max="2923" width="16.08984375" style="1227" hidden="1"/>
    <col min="2924" max="2924" width="6.08984375" style="1227" hidden="1"/>
    <col min="2925" max="2925" width="3" style="1227" hidden="1"/>
    <col min="2926" max="3165" width="8.6328125" style="1227" hidden="1"/>
    <col min="3166" max="3171" width="14.90625" style="1227" hidden="1"/>
    <col min="3172" max="3173" width="15.90625" style="1227" hidden="1"/>
    <col min="3174" max="3179" width="16.08984375" style="1227" hidden="1"/>
    <col min="3180" max="3180" width="6.08984375" style="1227" hidden="1"/>
    <col min="3181" max="3181" width="3" style="1227" hidden="1"/>
    <col min="3182" max="3421" width="8.6328125" style="1227" hidden="1"/>
    <col min="3422" max="3427" width="14.90625" style="1227" hidden="1"/>
    <col min="3428" max="3429" width="15.90625" style="1227" hidden="1"/>
    <col min="3430" max="3435" width="16.08984375" style="1227" hidden="1"/>
    <col min="3436" max="3436" width="6.08984375" style="1227" hidden="1"/>
    <col min="3437" max="3437" width="3" style="1227" hidden="1"/>
    <col min="3438" max="3677" width="8.6328125" style="1227" hidden="1"/>
    <col min="3678" max="3683" width="14.90625" style="1227" hidden="1"/>
    <col min="3684" max="3685" width="15.90625" style="1227" hidden="1"/>
    <col min="3686" max="3691" width="16.08984375" style="1227" hidden="1"/>
    <col min="3692" max="3692" width="6.08984375" style="1227" hidden="1"/>
    <col min="3693" max="3693" width="3" style="1227" hidden="1"/>
    <col min="3694" max="3933" width="8.6328125" style="1227" hidden="1"/>
    <col min="3934" max="3939" width="14.90625" style="1227" hidden="1"/>
    <col min="3940" max="3941" width="15.90625" style="1227" hidden="1"/>
    <col min="3942" max="3947" width="16.08984375" style="1227" hidden="1"/>
    <col min="3948" max="3948" width="6.08984375" style="1227" hidden="1"/>
    <col min="3949" max="3949" width="3" style="1227" hidden="1"/>
    <col min="3950" max="4189" width="8.6328125" style="1227" hidden="1"/>
    <col min="4190" max="4195" width="14.90625" style="1227" hidden="1"/>
    <col min="4196" max="4197" width="15.90625" style="1227" hidden="1"/>
    <col min="4198" max="4203" width="16.08984375" style="1227" hidden="1"/>
    <col min="4204" max="4204" width="6.08984375" style="1227" hidden="1"/>
    <col min="4205" max="4205" width="3" style="1227" hidden="1"/>
    <col min="4206" max="4445" width="8.6328125" style="1227" hidden="1"/>
    <col min="4446" max="4451" width="14.90625" style="1227" hidden="1"/>
    <col min="4452" max="4453" width="15.90625" style="1227" hidden="1"/>
    <col min="4454" max="4459" width="16.08984375" style="1227" hidden="1"/>
    <col min="4460" max="4460" width="6.08984375" style="1227" hidden="1"/>
    <col min="4461" max="4461" width="3" style="1227" hidden="1"/>
    <col min="4462" max="4701" width="8.6328125" style="1227" hidden="1"/>
    <col min="4702" max="4707" width="14.90625" style="1227" hidden="1"/>
    <col min="4708" max="4709" width="15.90625" style="1227" hidden="1"/>
    <col min="4710" max="4715" width="16.08984375" style="1227" hidden="1"/>
    <col min="4716" max="4716" width="6.08984375" style="1227" hidden="1"/>
    <col min="4717" max="4717" width="3" style="1227" hidden="1"/>
    <col min="4718" max="4957" width="8.6328125" style="1227" hidden="1"/>
    <col min="4958" max="4963" width="14.90625" style="1227" hidden="1"/>
    <col min="4964" max="4965" width="15.90625" style="1227" hidden="1"/>
    <col min="4966" max="4971" width="16.08984375" style="1227" hidden="1"/>
    <col min="4972" max="4972" width="6.08984375" style="1227" hidden="1"/>
    <col min="4973" max="4973" width="3" style="1227" hidden="1"/>
    <col min="4974" max="5213" width="8.6328125" style="1227" hidden="1"/>
    <col min="5214" max="5219" width="14.90625" style="1227" hidden="1"/>
    <col min="5220" max="5221" width="15.90625" style="1227" hidden="1"/>
    <col min="5222" max="5227" width="16.08984375" style="1227" hidden="1"/>
    <col min="5228" max="5228" width="6.08984375" style="1227" hidden="1"/>
    <col min="5229" max="5229" width="3" style="1227" hidden="1"/>
    <col min="5230" max="5469" width="8.6328125" style="1227" hidden="1"/>
    <col min="5470" max="5475" width="14.90625" style="1227" hidden="1"/>
    <col min="5476" max="5477" width="15.90625" style="1227" hidden="1"/>
    <col min="5478" max="5483" width="16.08984375" style="1227" hidden="1"/>
    <col min="5484" max="5484" width="6.08984375" style="1227" hidden="1"/>
    <col min="5485" max="5485" width="3" style="1227" hidden="1"/>
    <col min="5486" max="5725" width="8.6328125" style="1227" hidden="1"/>
    <col min="5726" max="5731" width="14.90625" style="1227" hidden="1"/>
    <col min="5732" max="5733" width="15.90625" style="1227" hidden="1"/>
    <col min="5734" max="5739" width="16.08984375" style="1227" hidden="1"/>
    <col min="5740" max="5740" width="6.08984375" style="1227" hidden="1"/>
    <col min="5741" max="5741" width="3" style="1227" hidden="1"/>
    <col min="5742" max="5981" width="8.6328125" style="1227" hidden="1"/>
    <col min="5982" max="5987" width="14.90625" style="1227" hidden="1"/>
    <col min="5988" max="5989" width="15.90625" style="1227" hidden="1"/>
    <col min="5990" max="5995" width="16.08984375" style="1227" hidden="1"/>
    <col min="5996" max="5996" width="6.08984375" style="1227" hidden="1"/>
    <col min="5997" max="5997" width="3" style="1227" hidden="1"/>
    <col min="5998" max="6237" width="8.6328125" style="1227" hidden="1"/>
    <col min="6238" max="6243" width="14.90625" style="1227" hidden="1"/>
    <col min="6244" max="6245" width="15.90625" style="1227" hidden="1"/>
    <col min="6246" max="6251" width="16.08984375" style="1227" hidden="1"/>
    <col min="6252" max="6252" width="6.08984375" style="1227" hidden="1"/>
    <col min="6253" max="6253" width="3" style="1227" hidden="1"/>
    <col min="6254" max="6493" width="8.6328125" style="1227" hidden="1"/>
    <col min="6494" max="6499" width="14.90625" style="1227" hidden="1"/>
    <col min="6500" max="6501" width="15.90625" style="1227" hidden="1"/>
    <col min="6502" max="6507" width="16.08984375" style="1227" hidden="1"/>
    <col min="6508" max="6508" width="6.08984375" style="1227" hidden="1"/>
    <col min="6509" max="6509" width="3" style="1227" hidden="1"/>
    <col min="6510" max="6749" width="8.6328125" style="1227" hidden="1"/>
    <col min="6750" max="6755" width="14.90625" style="1227" hidden="1"/>
    <col min="6756" max="6757" width="15.90625" style="1227" hidden="1"/>
    <col min="6758" max="6763" width="16.08984375" style="1227" hidden="1"/>
    <col min="6764" max="6764" width="6.08984375" style="1227" hidden="1"/>
    <col min="6765" max="6765" width="3" style="1227" hidden="1"/>
    <col min="6766" max="7005" width="8.6328125" style="1227" hidden="1"/>
    <col min="7006" max="7011" width="14.90625" style="1227" hidden="1"/>
    <col min="7012" max="7013" width="15.90625" style="1227" hidden="1"/>
    <col min="7014" max="7019" width="16.08984375" style="1227" hidden="1"/>
    <col min="7020" max="7020" width="6.08984375" style="1227" hidden="1"/>
    <col min="7021" max="7021" width="3" style="1227" hidden="1"/>
    <col min="7022" max="7261" width="8.6328125" style="1227" hidden="1"/>
    <col min="7262" max="7267" width="14.90625" style="1227" hidden="1"/>
    <col min="7268" max="7269" width="15.90625" style="1227" hidden="1"/>
    <col min="7270" max="7275" width="16.08984375" style="1227" hidden="1"/>
    <col min="7276" max="7276" width="6.08984375" style="1227" hidden="1"/>
    <col min="7277" max="7277" width="3" style="1227" hidden="1"/>
    <col min="7278" max="7517" width="8.6328125" style="1227" hidden="1"/>
    <col min="7518" max="7523" width="14.90625" style="1227" hidden="1"/>
    <col min="7524" max="7525" width="15.90625" style="1227" hidden="1"/>
    <col min="7526" max="7531" width="16.08984375" style="1227" hidden="1"/>
    <col min="7532" max="7532" width="6.08984375" style="1227" hidden="1"/>
    <col min="7533" max="7533" width="3" style="1227" hidden="1"/>
    <col min="7534" max="7773" width="8.6328125" style="1227" hidden="1"/>
    <col min="7774" max="7779" width="14.90625" style="1227" hidden="1"/>
    <col min="7780" max="7781" width="15.90625" style="1227" hidden="1"/>
    <col min="7782" max="7787" width="16.08984375" style="1227" hidden="1"/>
    <col min="7788" max="7788" width="6.08984375" style="1227" hidden="1"/>
    <col min="7789" max="7789" width="3" style="1227" hidden="1"/>
    <col min="7790" max="8029" width="8.6328125" style="1227" hidden="1"/>
    <col min="8030" max="8035" width="14.90625" style="1227" hidden="1"/>
    <col min="8036" max="8037" width="15.90625" style="1227" hidden="1"/>
    <col min="8038" max="8043" width="16.08984375" style="1227" hidden="1"/>
    <col min="8044" max="8044" width="6.08984375" style="1227" hidden="1"/>
    <col min="8045" max="8045" width="3" style="1227" hidden="1"/>
    <col min="8046" max="8285" width="8.6328125" style="1227" hidden="1"/>
    <col min="8286" max="8291" width="14.90625" style="1227" hidden="1"/>
    <col min="8292" max="8293" width="15.90625" style="1227" hidden="1"/>
    <col min="8294" max="8299" width="16.08984375" style="1227" hidden="1"/>
    <col min="8300" max="8300" width="6.08984375" style="1227" hidden="1"/>
    <col min="8301" max="8301" width="3" style="1227" hidden="1"/>
    <col min="8302" max="8541" width="8.6328125" style="1227" hidden="1"/>
    <col min="8542" max="8547" width="14.90625" style="1227" hidden="1"/>
    <col min="8548" max="8549" width="15.90625" style="1227" hidden="1"/>
    <col min="8550" max="8555" width="16.08984375" style="1227" hidden="1"/>
    <col min="8556" max="8556" width="6.08984375" style="1227" hidden="1"/>
    <col min="8557" max="8557" width="3" style="1227" hidden="1"/>
    <col min="8558" max="8797" width="8.6328125" style="1227" hidden="1"/>
    <col min="8798" max="8803" width="14.90625" style="1227" hidden="1"/>
    <col min="8804" max="8805" width="15.90625" style="1227" hidden="1"/>
    <col min="8806" max="8811" width="16.08984375" style="1227" hidden="1"/>
    <col min="8812" max="8812" width="6.08984375" style="1227" hidden="1"/>
    <col min="8813" max="8813" width="3" style="1227" hidden="1"/>
    <col min="8814" max="9053" width="8.6328125" style="1227" hidden="1"/>
    <col min="9054" max="9059" width="14.90625" style="1227" hidden="1"/>
    <col min="9060" max="9061" width="15.90625" style="1227" hidden="1"/>
    <col min="9062" max="9067" width="16.08984375" style="1227" hidden="1"/>
    <col min="9068" max="9068" width="6.08984375" style="1227" hidden="1"/>
    <col min="9069" max="9069" width="3" style="1227" hidden="1"/>
    <col min="9070" max="9309" width="8.6328125" style="1227" hidden="1"/>
    <col min="9310" max="9315" width="14.90625" style="1227" hidden="1"/>
    <col min="9316" max="9317" width="15.90625" style="1227" hidden="1"/>
    <col min="9318" max="9323" width="16.08984375" style="1227" hidden="1"/>
    <col min="9324" max="9324" width="6.08984375" style="1227" hidden="1"/>
    <col min="9325" max="9325" width="3" style="1227" hidden="1"/>
    <col min="9326" max="9565" width="8.6328125" style="1227" hidden="1"/>
    <col min="9566" max="9571" width="14.90625" style="1227" hidden="1"/>
    <col min="9572" max="9573" width="15.90625" style="1227" hidden="1"/>
    <col min="9574" max="9579" width="16.08984375" style="1227" hidden="1"/>
    <col min="9580" max="9580" width="6.08984375" style="1227" hidden="1"/>
    <col min="9581" max="9581" width="3" style="1227" hidden="1"/>
    <col min="9582" max="9821" width="8.6328125" style="1227" hidden="1"/>
    <col min="9822" max="9827" width="14.90625" style="1227" hidden="1"/>
    <col min="9828" max="9829" width="15.90625" style="1227" hidden="1"/>
    <col min="9830" max="9835" width="16.08984375" style="1227" hidden="1"/>
    <col min="9836" max="9836" width="6.08984375" style="1227" hidden="1"/>
    <col min="9837" max="9837" width="3" style="1227" hidden="1"/>
    <col min="9838" max="10077" width="8.6328125" style="1227" hidden="1"/>
    <col min="10078" max="10083" width="14.90625" style="1227" hidden="1"/>
    <col min="10084" max="10085" width="15.90625" style="1227" hidden="1"/>
    <col min="10086" max="10091" width="16.08984375" style="1227" hidden="1"/>
    <col min="10092" max="10092" width="6.08984375" style="1227" hidden="1"/>
    <col min="10093" max="10093" width="3" style="1227" hidden="1"/>
    <col min="10094" max="10333" width="8.6328125" style="1227" hidden="1"/>
    <col min="10334" max="10339" width="14.90625" style="1227" hidden="1"/>
    <col min="10340" max="10341" width="15.90625" style="1227" hidden="1"/>
    <col min="10342" max="10347" width="16.08984375" style="1227" hidden="1"/>
    <col min="10348" max="10348" width="6.08984375" style="1227" hidden="1"/>
    <col min="10349" max="10349" width="3" style="1227" hidden="1"/>
    <col min="10350" max="10589" width="8.6328125" style="1227" hidden="1"/>
    <col min="10590" max="10595" width="14.90625" style="1227" hidden="1"/>
    <col min="10596" max="10597" width="15.90625" style="1227" hidden="1"/>
    <col min="10598" max="10603" width="16.08984375" style="1227" hidden="1"/>
    <col min="10604" max="10604" width="6.08984375" style="1227" hidden="1"/>
    <col min="10605" max="10605" width="3" style="1227" hidden="1"/>
    <col min="10606" max="10845" width="8.6328125" style="1227" hidden="1"/>
    <col min="10846" max="10851" width="14.90625" style="1227" hidden="1"/>
    <col min="10852" max="10853" width="15.90625" style="1227" hidden="1"/>
    <col min="10854" max="10859" width="16.08984375" style="1227" hidden="1"/>
    <col min="10860" max="10860" width="6.08984375" style="1227" hidden="1"/>
    <col min="10861" max="10861" width="3" style="1227" hidden="1"/>
    <col min="10862" max="11101" width="8.6328125" style="1227" hidden="1"/>
    <col min="11102" max="11107" width="14.90625" style="1227" hidden="1"/>
    <col min="11108" max="11109" width="15.90625" style="1227" hidden="1"/>
    <col min="11110" max="11115" width="16.08984375" style="1227" hidden="1"/>
    <col min="11116" max="11116" width="6.08984375" style="1227" hidden="1"/>
    <col min="11117" max="11117" width="3" style="1227" hidden="1"/>
    <col min="11118" max="11357" width="8.6328125" style="1227" hidden="1"/>
    <col min="11358" max="11363" width="14.90625" style="1227" hidden="1"/>
    <col min="11364" max="11365" width="15.90625" style="1227" hidden="1"/>
    <col min="11366" max="11371" width="16.08984375" style="1227" hidden="1"/>
    <col min="11372" max="11372" width="6.08984375" style="1227" hidden="1"/>
    <col min="11373" max="11373" width="3" style="1227" hidden="1"/>
    <col min="11374" max="11613" width="8.6328125" style="1227" hidden="1"/>
    <col min="11614" max="11619" width="14.90625" style="1227" hidden="1"/>
    <col min="11620" max="11621" width="15.90625" style="1227" hidden="1"/>
    <col min="11622" max="11627" width="16.08984375" style="1227" hidden="1"/>
    <col min="11628" max="11628" width="6.08984375" style="1227" hidden="1"/>
    <col min="11629" max="11629" width="3" style="1227" hidden="1"/>
    <col min="11630" max="11869" width="8.6328125" style="1227" hidden="1"/>
    <col min="11870" max="11875" width="14.90625" style="1227" hidden="1"/>
    <col min="11876" max="11877" width="15.90625" style="1227" hidden="1"/>
    <col min="11878" max="11883" width="16.08984375" style="1227" hidden="1"/>
    <col min="11884" max="11884" width="6.08984375" style="1227" hidden="1"/>
    <col min="11885" max="11885" width="3" style="1227" hidden="1"/>
    <col min="11886" max="12125" width="8.6328125" style="1227" hidden="1"/>
    <col min="12126" max="12131" width="14.90625" style="1227" hidden="1"/>
    <col min="12132" max="12133" width="15.90625" style="1227" hidden="1"/>
    <col min="12134" max="12139" width="16.08984375" style="1227" hidden="1"/>
    <col min="12140" max="12140" width="6.08984375" style="1227" hidden="1"/>
    <col min="12141" max="12141" width="3" style="1227" hidden="1"/>
    <col min="12142" max="12381" width="8.6328125" style="1227" hidden="1"/>
    <col min="12382" max="12387" width="14.90625" style="1227" hidden="1"/>
    <col min="12388" max="12389" width="15.90625" style="1227" hidden="1"/>
    <col min="12390" max="12395" width="16.08984375" style="1227" hidden="1"/>
    <col min="12396" max="12396" width="6.08984375" style="1227" hidden="1"/>
    <col min="12397" max="12397" width="3" style="1227" hidden="1"/>
    <col min="12398" max="12637" width="8.6328125" style="1227" hidden="1"/>
    <col min="12638" max="12643" width="14.90625" style="1227" hidden="1"/>
    <col min="12644" max="12645" width="15.90625" style="1227" hidden="1"/>
    <col min="12646" max="12651" width="16.08984375" style="1227" hidden="1"/>
    <col min="12652" max="12652" width="6.08984375" style="1227" hidden="1"/>
    <col min="12653" max="12653" width="3" style="1227" hidden="1"/>
    <col min="12654" max="12893" width="8.6328125" style="1227" hidden="1"/>
    <col min="12894" max="12899" width="14.90625" style="1227" hidden="1"/>
    <col min="12900" max="12901" width="15.90625" style="1227" hidden="1"/>
    <col min="12902" max="12907" width="16.08984375" style="1227" hidden="1"/>
    <col min="12908" max="12908" width="6.08984375" style="1227" hidden="1"/>
    <col min="12909" max="12909" width="3" style="1227" hidden="1"/>
    <col min="12910" max="13149" width="8.6328125" style="1227" hidden="1"/>
    <col min="13150" max="13155" width="14.90625" style="1227" hidden="1"/>
    <col min="13156" max="13157" width="15.90625" style="1227" hidden="1"/>
    <col min="13158" max="13163" width="16.08984375" style="1227" hidden="1"/>
    <col min="13164" max="13164" width="6.08984375" style="1227" hidden="1"/>
    <col min="13165" max="13165" width="3" style="1227" hidden="1"/>
    <col min="13166" max="13405" width="8.6328125" style="1227" hidden="1"/>
    <col min="13406" max="13411" width="14.90625" style="1227" hidden="1"/>
    <col min="13412" max="13413" width="15.90625" style="1227" hidden="1"/>
    <col min="13414" max="13419" width="16.08984375" style="1227" hidden="1"/>
    <col min="13420" max="13420" width="6.08984375" style="1227" hidden="1"/>
    <col min="13421" max="13421" width="3" style="1227" hidden="1"/>
    <col min="13422" max="13661" width="8.6328125" style="1227" hidden="1"/>
    <col min="13662" max="13667" width="14.90625" style="1227" hidden="1"/>
    <col min="13668" max="13669" width="15.90625" style="1227" hidden="1"/>
    <col min="13670" max="13675" width="16.08984375" style="1227" hidden="1"/>
    <col min="13676" max="13676" width="6.08984375" style="1227" hidden="1"/>
    <col min="13677" max="13677" width="3" style="1227" hidden="1"/>
    <col min="13678" max="13917" width="8.6328125" style="1227" hidden="1"/>
    <col min="13918" max="13923" width="14.90625" style="1227" hidden="1"/>
    <col min="13924" max="13925" width="15.90625" style="1227" hidden="1"/>
    <col min="13926" max="13931" width="16.08984375" style="1227" hidden="1"/>
    <col min="13932" max="13932" width="6.08984375" style="1227" hidden="1"/>
    <col min="13933" max="13933" width="3" style="1227" hidden="1"/>
    <col min="13934" max="14173" width="8.6328125" style="1227" hidden="1"/>
    <col min="14174" max="14179" width="14.90625" style="1227" hidden="1"/>
    <col min="14180" max="14181" width="15.90625" style="1227" hidden="1"/>
    <col min="14182" max="14187" width="16.08984375" style="1227" hidden="1"/>
    <col min="14188" max="14188" width="6.08984375" style="1227" hidden="1"/>
    <col min="14189" max="14189" width="3" style="1227" hidden="1"/>
    <col min="14190" max="14429" width="8.6328125" style="1227" hidden="1"/>
    <col min="14430" max="14435" width="14.90625" style="1227" hidden="1"/>
    <col min="14436" max="14437" width="15.90625" style="1227" hidden="1"/>
    <col min="14438" max="14443" width="16.08984375" style="1227" hidden="1"/>
    <col min="14444" max="14444" width="6.08984375" style="1227" hidden="1"/>
    <col min="14445" max="14445" width="3" style="1227" hidden="1"/>
    <col min="14446" max="14685" width="8.6328125" style="1227" hidden="1"/>
    <col min="14686" max="14691" width="14.90625" style="1227" hidden="1"/>
    <col min="14692" max="14693" width="15.90625" style="1227" hidden="1"/>
    <col min="14694" max="14699" width="16.08984375" style="1227" hidden="1"/>
    <col min="14700" max="14700" width="6.08984375" style="1227" hidden="1"/>
    <col min="14701" max="14701" width="3" style="1227" hidden="1"/>
    <col min="14702" max="14941" width="8.6328125" style="1227" hidden="1"/>
    <col min="14942" max="14947" width="14.90625" style="1227" hidden="1"/>
    <col min="14948" max="14949" width="15.90625" style="1227" hidden="1"/>
    <col min="14950" max="14955" width="16.08984375" style="1227" hidden="1"/>
    <col min="14956" max="14956" width="6.08984375" style="1227" hidden="1"/>
    <col min="14957" max="14957" width="3" style="1227" hidden="1"/>
    <col min="14958" max="15197" width="8.6328125" style="1227" hidden="1"/>
    <col min="15198" max="15203" width="14.90625" style="1227" hidden="1"/>
    <col min="15204" max="15205" width="15.90625" style="1227" hidden="1"/>
    <col min="15206" max="15211" width="16.08984375" style="1227" hidden="1"/>
    <col min="15212" max="15212" width="6.08984375" style="1227" hidden="1"/>
    <col min="15213" max="15213" width="3" style="1227" hidden="1"/>
    <col min="15214" max="15453" width="8.6328125" style="1227" hidden="1"/>
    <col min="15454" max="15459" width="14.90625" style="1227" hidden="1"/>
    <col min="15460" max="15461" width="15.90625" style="1227" hidden="1"/>
    <col min="15462" max="15467" width="16.08984375" style="1227" hidden="1"/>
    <col min="15468" max="15468" width="6.08984375" style="1227" hidden="1"/>
    <col min="15469" max="15469" width="3" style="1227" hidden="1"/>
    <col min="15470" max="15709" width="8.6328125" style="1227" hidden="1"/>
    <col min="15710" max="15715" width="14.90625" style="1227" hidden="1"/>
    <col min="15716" max="15717" width="15.90625" style="1227" hidden="1"/>
    <col min="15718" max="15723" width="16.08984375" style="1227" hidden="1"/>
    <col min="15724" max="15724" width="6.08984375" style="1227" hidden="1"/>
    <col min="15725" max="15725" width="3" style="1227" hidden="1"/>
    <col min="15726" max="15965" width="8.6328125" style="1227" hidden="1"/>
    <col min="15966" max="15971" width="14.90625" style="1227" hidden="1"/>
    <col min="15972" max="15973" width="15.90625" style="1227" hidden="1"/>
    <col min="15974" max="15979" width="16.08984375" style="1227" hidden="1"/>
    <col min="15980" max="15980" width="6.08984375" style="1227" hidden="1"/>
    <col min="15981" max="15981" width="3" style="1227" hidden="1"/>
    <col min="15982" max="16221" width="8.6328125" style="1227" hidden="1"/>
    <col min="16222" max="16227" width="14.90625" style="1227" hidden="1"/>
    <col min="16228" max="16229" width="15.90625" style="1227" hidden="1"/>
    <col min="16230" max="16235" width="16.08984375" style="1227" hidden="1"/>
    <col min="16236" max="16236" width="6.08984375" style="1227" hidden="1"/>
    <col min="16237" max="16237" width="3" style="1227" hidden="1"/>
    <col min="16238" max="16384" width="8.6328125" style="1227" hidden="1"/>
  </cols>
  <sheetData>
    <row r="1" spans="1:143" ht="42.75" customHeight="1" x14ac:dyDescent="0.2">
      <c r="A1" s="1286"/>
      <c r="B1" s="1285"/>
      <c r="DD1" s="1227"/>
      <c r="DE1" s="1227"/>
    </row>
    <row r="2" spans="1:143" ht="25.5" customHeight="1" x14ac:dyDescent="0.2">
      <c r="A2" s="1284"/>
      <c r="C2" s="1284"/>
      <c r="O2" s="1284"/>
      <c r="P2" s="1284"/>
      <c r="Q2" s="1284"/>
      <c r="R2" s="1284"/>
      <c r="S2" s="1284"/>
      <c r="T2" s="1284"/>
      <c r="U2" s="1284"/>
      <c r="V2" s="1284"/>
      <c r="W2" s="1284"/>
      <c r="X2" s="1284"/>
      <c r="Y2" s="1284"/>
      <c r="Z2" s="1284"/>
      <c r="AA2" s="1284"/>
      <c r="AB2" s="1284"/>
      <c r="AC2" s="1284"/>
      <c r="AD2" s="1284"/>
      <c r="AE2" s="1284"/>
      <c r="AF2" s="1284"/>
      <c r="AG2" s="1284"/>
      <c r="AH2" s="1284"/>
      <c r="AI2" s="1284"/>
      <c r="AU2" s="1284"/>
      <c r="BG2" s="1284"/>
      <c r="BS2" s="1284"/>
      <c r="CE2" s="1284"/>
      <c r="CQ2" s="1284"/>
      <c r="DD2" s="1227"/>
      <c r="DE2" s="1227"/>
    </row>
    <row r="3" spans="1:143" ht="25.5" customHeight="1" x14ac:dyDescent="0.2">
      <c r="A3" s="1284"/>
      <c r="C3" s="1284"/>
      <c r="O3" s="1284"/>
      <c r="P3" s="1284"/>
      <c r="Q3" s="1284"/>
      <c r="R3" s="1284"/>
      <c r="S3" s="1284"/>
      <c r="T3" s="1284"/>
      <c r="U3" s="1284"/>
      <c r="V3" s="1284"/>
      <c r="W3" s="1284"/>
      <c r="X3" s="1284"/>
      <c r="Y3" s="1284"/>
      <c r="Z3" s="1284"/>
      <c r="AA3" s="1284"/>
      <c r="AB3" s="1284"/>
      <c r="AC3" s="1284"/>
      <c r="AD3" s="1284"/>
      <c r="AE3" s="1284"/>
      <c r="AF3" s="1284"/>
      <c r="AG3" s="1284"/>
      <c r="AH3" s="1284"/>
      <c r="AI3" s="1284"/>
      <c r="AU3" s="1284"/>
      <c r="BG3" s="1284"/>
      <c r="BS3" s="1284"/>
      <c r="CE3" s="1284"/>
      <c r="CQ3" s="1284"/>
      <c r="DD3" s="1227"/>
      <c r="DE3" s="1227"/>
    </row>
    <row r="4" spans="1:143" s="279" customFormat="1" ht="13" x14ac:dyDescent="0.2">
      <c r="A4" s="1284"/>
      <c r="B4" s="1284"/>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c r="AG4" s="1284"/>
      <c r="AH4" s="1284"/>
      <c r="AI4" s="1284"/>
      <c r="AJ4" s="1284"/>
      <c r="AK4" s="1284"/>
      <c r="AL4" s="1284"/>
      <c r="AM4" s="1284"/>
      <c r="AN4" s="1284"/>
      <c r="AO4" s="1284"/>
      <c r="AP4" s="1284"/>
      <c r="AQ4" s="1284"/>
      <c r="AR4" s="1284"/>
      <c r="AS4" s="1284"/>
      <c r="AT4" s="1284"/>
      <c r="AU4" s="1284"/>
      <c r="AV4" s="1284"/>
      <c r="AW4" s="1284"/>
      <c r="AX4" s="1284"/>
      <c r="AY4" s="1284"/>
      <c r="AZ4" s="1284"/>
      <c r="BA4" s="1284"/>
      <c r="BB4" s="1284"/>
      <c r="BC4" s="1284"/>
      <c r="BD4" s="1284"/>
      <c r="BE4" s="1284"/>
      <c r="BF4" s="1284"/>
      <c r="BG4" s="1284"/>
      <c r="BH4" s="1284"/>
      <c r="BI4" s="1284"/>
      <c r="BJ4" s="1284"/>
      <c r="BK4" s="1284"/>
      <c r="BL4" s="1284"/>
      <c r="BM4" s="1284"/>
      <c r="BN4" s="1284"/>
      <c r="BO4" s="1284"/>
      <c r="BP4" s="1284"/>
      <c r="BQ4" s="1284"/>
      <c r="BR4" s="1284"/>
      <c r="BS4" s="1284"/>
      <c r="BT4" s="1284"/>
      <c r="BU4" s="1284"/>
      <c r="BV4" s="1284"/>
      <c r="BW4" s="1284"/>
      <c r="BX4" s="1284"/>
      <c r="BY4" s="1284"/>
      <c r="BZ4" s="1284"/>
      <c r="CA4" s="1284"/>
      <c r="CB4" s="1284"/>
      <c r="CC4" s="1284"/>
      <c r="CD4" s="1284"/>
      <c r="CE4" s="1284"/>
      <c r="CF4" s="1284"/>
      <c r="CG4" s="1284"/>
      <c r="CH4" s="1284"/>
      <c r="CI4" s="1284"/>
      <c r="CJ4" s="1284"/>
      <c r="CK4" s="1284"/>
      <c r="CL4" s="1284"/>
      <c r="CM4" s="1284"/>
      <c r="CN4" s="1284"/>
      <c r="CO4" s="1284"/>
      <c r="CP4" s="1284"/>
      <c r="CQ4" s="1284"/>
      <c r="CR4" s="1284"/>
      <c r="CS4" s="1284"/>
      <c r="CT4" s="1284"/>
      <c r="CU4" s="1284"/>
      <c r="CV4" s="1284"/>
      <c r="CW4" s="1284"/>
      <c r="CX4" s="1284"/>
      <c r="CY4" s="1284"/>
      <c r="CZ4" s="1284"/>
      <c r="DA4" s="1284"/>
      <c r="DB4" s="1284"/>
      <c r="DC4" s="1284"/>
      <c r="DD4" s="1284"/>
      <c r="DE4" s="1284"/>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84"/>
      <c r="B5" s="1284"/>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c r="AF5" s="1284"/>
      <c r="AG5" s="1284"/>
      <c r="AH5" s="1284"/>
      <c r="AI5" s="1284"/>
      <c r="AJ5" s="1284"/>
      <c r="AK5" s="1284"/>
      <c r="AL5" s="1284"/>
      <c r="AM5" s="1284"/>
      <c r="AN5" s="1284"/>
      <c r="AO5" s="1284"/>
      <c r="AP5" s="1284"/>
      <c r="AQ5" s="1284"/>
      <c r="AR5" s="1284"/>
      <c r="AS5" s="1284"/>
      <c r="AT5" s="1284"/>
      <c r="AU5" s="1284"/>
      <c r="AV5" s="1284"/>
      <c r="AW5" s="1284"/>
      <c r="AX5" s="1284"/>
      <c r="AY5" s="1284"/>
      <c r="AZ5" s="1284"/>
      <c r="BA5" s="1284"/>
      <c r="BB5" s="1284"/>
      <c r="BC5" s="1284"/>
      <c r="BD5" s="1284"/>
      <c r="BE5" s="1284"/>
      <c r="BF5" s="1284"/>
      <c r="BG5" s="1284"/>
      <c r="BH5" s="1284"/>
      <c r="BI5" s="1284"/>
      <c r="BJ5" s="1284"/>
      <c r="BK5" s="1284"/>
      <c r="BL5" s="1284"/>
      <c r="BM5" s="1284"/>
      <c r="BN5" s="1284"/>
      <c r="BO5" s="1284"/>
      <c r="BP5" s="1284"/>
      <c r="BQ5" s="1284"/>
      <c r="BR5" s="1284"/>
      <c r="BS5" s="1284"/>
      <c r="BT5" s="1284"/>
      <c r="BU5" s="1284"/>
      <c r="BV5" s="1284"/>
      <c r="BW5" s="1284"/>
      <c r="BX5" s="1284"/>
      <c r="BY5" s="1284"/>
      <c r="BZ5" s="1284"/>
      <c r="CA5" s="1284"/>
      <c r="CB5" s="1284"/>
      <c r="CC5" s="1284"/>
      <c r="CD5" s="1284"/>
      <c r="CE5" s="1284"/>
      <c r="CF5" s="1284"/>
      <c r="CG5" s="1284"/>
      <c r="CH5" s="1284"/>
      <c r="CI5" s="1284"/>
      <c r="CJ5" s="1284"/>
      <c r="CK5" s="1284"/>
      <c r="CL5" s="1284"/>
      <c r="CM5" s="1284"/>
      <c r="CN5" s="1284"/>
      <c r="CO5" s="1284"/>
      <c r="CP5" s="1284"/>
      <c r="CQ5" s="1284"/>
      <c r="CR5" s="1284"/>
      <c r="CS5" s="1284"/>
      <c r="CT5" s="1284"/>
      <c r="CU5" s="1284"/>
      <c r="CV5" s="1284"/>
      <c r="CW5" s="1284"/>
      <c r="CX5" s="1284"/>
      <c r="CY5" s="1284"/>
      <c r="CZ5" s="1284"/>
      <c r="DA5" s="1284"/>
      <c r="DB5" s="1284"/>
      <c r="DC5" s="1284"/>
      <c r="DD5" s="1284"/>
      <c r="DE5" s="1284"/>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84"/>
      <c r="B6" s="1284"/>
      <c r="C6" s="1284"/>
      <c r="D6" s="1284"/>
      <c r="E6" s="1284"/>
      <c r="F6" s="1284"/>
      <c r="G6" s="1284"/>
      <c r="H6" s="1284"/>
      <c r="I6" s="1284"/>
      <c r="J6" s="1284"/>
      <c r="K6" s="1284"/>
      <c r="L6" s="1284"/>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84"/>
      <c r="AR6" s="1284"/>
      <c r="AS6" s="1284"/>
      <c r="AT6" s="1284"/>
      <c r="AU6" s="1284"/>
      <c r="AV6" s="1284"/>
      <c r="AW6" s="1284"/>
      <c r="AX6" s="1284"/>
      <c r="AY6" s="1284"/>
      <c r="AZ6" s="1284"/>
      <c r="BA6" s="1284"/>
      <c r="BB6" s="1284"/>
      <c r="BC6" s="1284"/>
      <c r="BD6" s="1284"/>
      <c r="BE6" s="1284"/>
      <c r="BF6" s="1284"/>
      <c r="BG6" s="1284"/>
      <c r="BH6" s="1284"/>
      <c r="BI6" s="1284"/>
      <c r="BJ6" s="1284"/>
      <c r="BK6" s="1284"/>
      <c r="BL6" s="1284"/>
      <c r="BM6" s="1284"/>
      <c r="BN6" s="1284"/>
      <c r="BO6" s="1284"/>
      <c r="BP6" s="1284"/>
      <c r="BQ6" s="1284"/>
      <c r="BR6" s="1284"/>
      <c r="BS6" s="1284"/>
      <c r="BT6" s="1284"/>
      <c r="BU6" s="1284"/>
      <c r="BV6" s="1284"/>
      <c r="BW6" s="1284"/>
      <c r="BX6" s="1284"/>
      <c r="BY6" s="1284"/>
      <c r="BZ6" s="1284"/>
      <c r="CA6" s="1284"/>
      <c r="CB6" s="1284"/>
      <c r="CC6" s="1284"/>
      <c r="CD6" s="1284"/>
      <c r="CE6" s="1284"/>
      <c r="CF6" s="1284"/>
      <c r="CG6" s="1284"/>
      <c r="CH6" s="1284"/>
      <c r="CI6" s="1284"/>
      <c r="CJ6" s="1284"/>
      <c r="CK6" s="1284"/>
      <c r="CL6" s="1284"/>
      <c r="CM6" s="1284"/>
      <c r="CN6" s="1284"/>
      <c r="CO6" s="1284"/>
      <c r="CP6" s="1284"/>
      <c r="CQ6" s="1284"/>
      <c r="CR6" s="1284"/>
      <c r="CS6" s="1284"/>
      <c r="CT6" s="1284"/>
      <c r="CU6" s="1284"/>
      <c r="CV6" s="1284"/>
      <c r="CW6" s="1284"/>
      <c r="CX6" s="1284"/>
      <c r="CY6" s="1284"/>
      <c r="CZ6" s="1284"/>
      <c r="DA6" s="1284"/>
      <c r="DB6" s="1284"/>
      <c r="DC6" s="1284"/>
      <c r="DD6" s="1284"/>
      <c r="DE6" s="1284"/>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84"/>
      <c r="B7" s="1284"/>
      <c r="C7" s="1284"/>
      <c r="D7" s="1284"/>
      <c r="E7" s="1284"/>
      <c r="F7" s="1284"/>
      <c r="G7" s="1284"/>
      <c r="H7" s="1284"/>
      <c r="I7" s="1284"/>
      <c r="J7" s="1284"/>
      <c r="K7" s="1284"/>
      <c r="L7" s="1284"/>
      <c r="M7" s="1284"/>
      <c r="N7" s="1284"/>
      <c r="O7" s="1284"/>
      <c r="P7" s="1284"/>
      <c r="Q7" s="1284"/>
      <c r="R7" s="1284"/>
      <c r="S7" s="1284"/>
      <c r="T7" s="1284"/>
      <c r="U7" s="1284"/>
      <c r="V7" s="1284"/>
      <c r="W7" s="1284"/>
      <c r="X7" s="1284"/>
      <c r="Y7" s="1284"/>
      <c r="Z7" s="1284"/>
      <c r="AA7" s="1284"/>
      <c r="AB7" s="1284"/>
      <c r="AC7" s="1284"/>
      <c r="AD7" s="1284"/>
      <c r="AE7" s="1284"/>
      <c r="AF7" s="1284"/>
      <c r="AG7" s="1284"/>
      <c r="AH7" s="1284"/>
      <c r="AI7" s="1284"/>
      <c r="AJ7" s="1284"/>
      <c r="AK7" s="1284"/>
      <c r="AL7" s="1284"/>
      <c r="AM7" s="1284"/>
      <c r="AN7" s="1284"/>
      <c r="AO7" s="1284"/>
      <c r="AP7" s="1284"/>
      <c r="AQ7" s="1284"/>
      <c r="AR7" s="1284"/>
      <c r="AS7" s="1284"/>
      <c r="AT7" s="1284"/>
      <c r="AU7" s="1284"/>
      <c r="AV7" s="1284"/>
      <c r="AW7" s="1284"/>
      <c r="AX7" s="1284"/>
      <c r="AY7" s="1284"/>
      <c r="AZ7" s="1284"/>
      <c r="BA7" s="1284"/>
      <c r="BB7" s="1284"/>
      <c r="BC7" s="1284"/>
      <c r="BD7" s="1284"/>
      <c r="BE7" s="1284"/>
      <c r="BF7" s="1284"/>
      <c r="BG7" s="1284"/>
      <c r="BH7" s="1284"/>
      <c r="BI7" s="1284"/>
      <c r="BJ7" s="1284"/>
      <c r="BK7" s="1284"/>
      <c r="BL7" s="1284"/>
      <c r="BM7" s="1284"/>
      <c r="BN7" s="1284"/>
      <c r="BO7" s="1284"/>
      <c r="BP7" s="1284"/>
      <c r="BQ7" s="1284"/>
      <c r="BR7" s="1284"/>
      <c r="BS7" s="1284"/>
      <c r="BT7" s="1284"/>
      <c r="BU7" s="1284"/>
      <c r="BV7" s="1284"/>
      <c r="BW7" s="1284"/>
      <c r="BX7" s="1284"/>
      <c r="BY7" s="1284"/>
      <c r="BZ7" s="1284"/>
      <c r="CA7" s="1284"/>
      <c r="CB7" s="1284"/>
      <c r="CC7" s="1284"/>
      <c r="CD7" s="1284"/>
      <c r="CE7" s="1284"/>
      <c r="CF7" s="1284"/>
      <c r="CG7" s="1284"/>
      <c r="CH7" s="1284"/>
      <c r="CI7" s="1284"/>
      <c r="CJ7" s="1284"/>
      <c r="CK7" s="1284"/>
      <c r="CL7" s="1284"/>
      <c r="CM7" s="1284"/>
      <c r="CN7" s="1284"/>
      <c r="CO7" s="1284"/>
      <c r="CP7" s="1284"/>
      <c r="CQ7" s="1284"/>
      <c r="CR7" s="1284"/>
      <c r="CS7" s="1284"/>
      <c r="CT7" s="1284"/>
      <c r="CU7" s="1284"/>
      <c r="CV7" s="1284"/>
      <c r="CW7" s="1284"/>
      <c r="CX7" s="1284"/>
      <c r="CY7" s="1284"/>
      <c r="CZ7" s="1284"/>
      <c r="DA7" s="1284"/>
      <c r="DB7" s="1284"/>
      <c r="DC7" s="1284"/>
      <c r="DD7" s="1284"/>
      <c r="DE7" s="1284"/>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84"/>
      <c r="B8" s="1284"/>
      <c r="C8" s="1284"/>
      <c r="D8" s="1284"/>
      <c r="E8" s="1284"/>
      <c r="F8" s="1284"/>
      <c r="G8" s="1284"/>
      <c r="H8" s="1284"/>
      <c r="I8" s="1284"/>
      <c r="J8" s="1284"/>
      <c r="K8" s="1284"/>
      <c r="L8" s="1284"/>
      <c r="M8" s="1284"/>
      <c r="N8" s="1284"/>
      <c r="O8" s="1284"/>
      <c r="P8" s="1284"/>
      <c r="Q8" s="1284"/>
      <c r="R8" s="1284"/>
      <c r="S8" s="1284"/>
      <c r="T8" s="1284"/>
      <c r="U8" s="1284"/>
      <c r="V8" s="1284"/>
      <c r="W8" s="1284"/>
      <c r="X8" s="1284"/>
      <c r="Y8" s="1284"/>
      <c r="Z8" s="1284"/>
      <c r="AA8" s="1284"/>
      <c r="AB8" s="1284"/>
      <c r="AC8" s="1284"/>
      <c r="AD8" s="1284"/>
      <c r="AE8" s="1284"/>
      <c r="AF8" s="1284"/>
      <c r="AG8" s="1284"/>
      <c r="AH8" s="1284"/>
      <c r="AI8" s="1284"/>
      <c r="AJ8" s="1284"/>
      <c r="AK8" s="1284"/>
      <c r="AL8" s="1284"/>
      <c r="AM8" s="1284"/>
      <c r="AN8" s="1284"/>
      <c r="AO8" s="1284"/>
      <c r="AP8" s="1284"/>
      <c r="AQ8" s="1284"/>
      <c r="AR8" s="1284"/>
      <c r="AS8" s="1284"/>
      <c r="AT8" s="1284"/>
      <c r="AU8" s="1284"/>
      <c r="AV8" s="1284"/>
      <c r="AW8" s="1284"/>
      <c r="AX8" s="1284"/>
      <c r="AY8" s="1284"/>
      <c r="AZ8" s="1284"/>
      <c r="BA8" s="1284"/>
      <c r="BB8" s="1284"/>
      <c r="BC8" s="1284"/>
      <c r="BD8" s="1284"/>
      <c r="BE8" s="1284"/>
      <c r="BF8" s="1284"/>
      <c r="BG8" s="1284"/>
      <c r="BH8" s="1284"/>
      <c r="BI8" s="1284"/>
      <c r="BJ8" s="1284"/>
      <c r="BK8" s="1284"/>
      <c r="BL8" s="1284"/>
      <c r="BM8" s="1284"/>
      <c r="BN8" s="1284"/>
      <c r="BO8" s="1284"/>
      <c r="BP8" s="1284"/>
      <c r="BQ8" s="1284"/>
      <c r="BR8" s="1284"/>
      <c r="BS8" s="1284"/>
      <c r="BT8" s="1284"/>
      <c r="BU8" s="1284"/>
      <c r="BV8" s="1284"/>
      <c r="BW8" s="1284"/>
      <c r="BX8" s="1284"/>
      <c r="BY8" s="1284"/>
      <c r="BZ8" s="1284"/>
      <c r="CA8" s="1284"/>
      <c r="CB8" s="1284"/>
      <c r="CC8" s="1284"/>
      <c r="CD8" s="1284"/>
      <c r="CE8" s="1284"/>
      <c r="CF8" s="1284"/>
      <c r="CG8" s="1284"/>
      <c r="CH8" s="1284"/>
      <c r="CI8" s="1284"/>
      <c r="CJ8" s="1284"/>
      <c r="CK8" s="1284"/>
      <c r="CL8" s="1284"/>
      <c r="CM8" s="1284"/>
      <c r="CN8" s="1284"/>
      <c r="CO8" s="1284"/>
      <c r="CP8" s="1284"/>
      <c r="CQ8" s="1284"/>
      <c r="CR8" s="1284"/>
      <c r="CS8" s="1284"/>
      <c r="CT8" s="1284"/>
      <c r="CU8" s="1284"/>
      <c r="CV8" s="1284"/>
      <c r="CW8" s="1284"/>
      <c r="CX8" s="1284"/>
      <c r="CY8" s="1284"/>
      <c r="CZ8" s="1284"/>
      <c r="DA8" s="1284"/>
      <c r="DB8" s="1284"/>
      <c r="DC8" s="1284"/>
      <c r="DD8" s="1284"/>
      <c r="DE8" s="1284"/>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84"/>
      <c r="B9" s="1284"/>
      <c r="C9" s="1284"/>
      <c r="D9" s="1284"/>
      <c r="E9" s="1284"/>
      <c r="F9" s="1284"/>
      <c r="G9" s="1284"/>
      <c r="H9" s="1284"/>
      <c r="I9" s="1284"/>
      <c r="J9" s="1284"/>
      <c r="K9" s="1284"/>
      <c r="L9" s="1284"/>
      <c r="M9" s="1284"/>
      <c r="N9" s="1284"/>
      <c r="O9" s="1284"/>
      <c r="P9" s="1284"/>
      <c r="Q9" s="1284"/>
      <c r="R9" s="1284"/>
      <c r="S9" s="1284"/>
      <c r="T9" s="1284"/>
      <c r="U9" s="1284"/>
      <c r="V9" s="1284"/>
      <c r="W9" s="1284"/>
      <c r="X9" s="1284"/>
      <c r="Y9" s="1284"/>
      <c r="Z9" s="1284"/>
      <c r="AA9" s="1284"/>
      <c r="AB9" s="1284"/>
      <c r="AC9" s="1284"/>
      <c r="AD9" s="1284"/>
      <c r="AE9" s="1284"/>
      <c r="AF9" s="1284"/>
      <c r="AG9" s="1284"/>
      <c r="AH9" s="1284"/>
      <c r="AI9" s="1284"/>
      <c r="AJ9" s="1284"/>
      <c r="AK9" s="1284"/>
      <c r="AL9" s="1284"/>
      <c r="AM9" s="1284"/>
      <c r="AN9" s="1284"/>
      <c r="AO9" s="1284"/>
      <c r="AP9" s="1284"/>
      <c r="AQ9" s="1284"/>
      <c r="AR9" s="1284"/>
      <c r="AS9" s="1284"/>
      <c r="AT9" s="1284"/>
      <c r="AU9" s="1284"/>
      <c r="AV9" s="1284"/>
      <c r="AW9" s="1284"/>
      <c r="AX9" s="1284"/>
      <c r="AY9" s="1284"/>
      <c r="AZ9" s="1284"/>
      <c r="BA9" s="1284"/>
      <c r="BB9" s="1284"/>
      <c r="BC9" s="1284"/>
      <c r="BD9" s="1284"/>
      <c r="BE9" s="1284"/>
      <c r="BF9" s="1284"/>
      <c r="BG9" s="1284"/>
      <c r="BH9" s="1284"/>
      <c r="BI9" s="1284"/>
      <c r="BJ9" s="1284"/>
      <c r="BK9" s="1284"/>
      <c r="BL9" s="1284"/>
      <c r="BM9" s="1284"/>
      <c r="BN9" s="1284"/>
      <c r="BO9" s="1284"/>
      <c r="BP9" s="1284"/>
      <c r="BQ9" s="1284"/>
      <c r="BR9" s="1284"/>
      <c r="BS9" s="1284"/>
      <c r="BT9" s="1284"/>
      <c r="BU9" s="1284"/>
      <c r="BV9" s="1284"/>
      <c r="BW9" s="1284"/>
      <c r="BX9" s="1284"/>
      <c r="BY9" s="1284"/>
      <c r="BZ9" s="1284"/>
      <c r="CA9" s="1284"/>
      <c r="CB9" s="1284"/>
      <c r="CC9" s="1284"/>
      <c r="CD9" s="1284"/>
      <c r="CE9" s="1284"/>
      <c r="CF9" s="1284"/>
      <c r="CG9" s="1284"/>
      <c r="CH9" s="1284"/>
      <c r="CI9" s="1284"/>
      <c r="CJ9" s="1284"/>
      <c r="CK9" s="1284"/>
      <c r="CL9" s="1284"/>
      <c r="CM9" s="1284"/>
      <c r="CN9" s="1284"/>
      <c r="CO9" s="1284"/>
      <c r="CP9" s="1284"/>
      <c r="CQ9" s="1284"/>
      <c r="CR9" s="1284"/>
      <c r="CS9" s="1284"/>
      <c r="CT9" s="1284"/>
      <c r="CU9" s="1284"/>
      <c r="CV9" s="1284"/>
      <c r="CW9" s="1284"/>
      <c r="CX9" s="1284"/>
      <c r="CY9" s="1284"/>
      <c r="CZ9" s="1284"/>
      <c r="DA9" s="1284"/>
      <c r="DB9" s="1284"/>
      <c r="DC9" s="1284"/>
      <c r="DD9" s="1284"/>
      <c r="DE9" s="1284"/>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84"/>
      <c r="B10" s="1284"/>
      <c r="C10" s="1284"/>
      <c r="D10" s="1284"/>
      <c r="E10" s="1284"/>
      <c r="F10" s="1284"/>
      <c r="G10" s="1284"/>
      <c r="H10" s="1284"/>
      <c r="I10" s="1284"/>
      <c r="J10" s="1284"/>
      <c r="K10" s="1284"/>
      <c r="L10" s="1284"/>
      <c r="M10" s="1284"/>
      <c r="N10" s="1284"/>
      <c r="O10" s="1284"/>
      <c r="P10" s="1284"/>
      <c r="Q10" s="1284"/>
      <c r="R10" s="1284"/>
      <c r="S10" s="1284"/>
      <c r="T10" s="1284"/>
      <c r="U10" s="1284"/>
      <c r="V10" s="1284"/>
      <c r="W10" s="1284"/>
      <c r="X10" s="1284"/>
      <c r="Y10" s="1284"/>
      <c r="Z10" s="1284"/>
      <c r="AA10" s="1284"/>
      <c r="AB10" s="1284"/>
      <c r="AC10" s="1284"/>
      <c r="AD10" s="1284"/>
      <c r="AE10" s="1284"/>
      <c r="AF10" s="1284"/>
      <c r="AG10" s="1284"/>
      <c r="AH10" s="1284"/>
      <c r="AI10" s="1284"/>
      <c r="AJ10" s="1284"/>
      <c r="AK10" s="1284"/>
      <c r="AL10" s="1284"/>
      <c r="AM10" s="1284"/>
      <c r="AN10" s="1284"/>
      <c r="AO10" s="1284"/>
      <c r="AP10" s="1284"/>
      <c r="AQ10" s="1284"/>
      <c r="AR10" s="1284"/>
      <c r="AS10" s="1284"/>
      <c r="AT10" s="1284"/>
      <c r="AU10" s="1284"/>
      <c r="AV10" s="1284"/>
      <c r="AW10" s="1284"/>
      <c r="AX10" s="1284"/>
      <c r="AY10" s="1284"/>
      <c r="AZ10" s="1284"/>
      <c r="BA10" s="1284"/>
      <c r="BB10" s="1284"/>
      <c r="BC10" s="1284"/>
      <c r="BD10" s="1284"/>
      <c r="BE10" s="1284"/>
      <c r="BF10" s="1284"/>
      <c r="BG10" s="1284"/>
      <c r="BH10" s="1284"/>
      <c r="BI10" s="1284"/>
      <c r="BJ10" s="1284"/>
      <c r="BK10" s="1284"/>
      <c r="BL10" s="1284"/>
      <c r="BM10" s="1284"/>
      <c r="BN10" s="1284"/>
      <c r="BO10" s="1284"/>
      <c r="BP10" s="1284"/>
      <c r="BQ10" s="1284"/>
      <c r="BR10" s="1284"/>
      <c r="BS10" s="1284"/>
      <c r="BT10" s="1284"/>
      <c r="BU10" s="1284"/>
      <c r="BV10" s="1284"/>
      <c r="BW10" s="1284"/>
      <c r="BX10" s="1284"/>
      <c r="BY10" s="1284"/>
      <c r="BZ10" s="1284"/>
      <c r="CA10" s="1284"/>
      <c r="CB10" s="1284"/>
      <c r="CC10" s="1284"/>
      <c r="CD10" s="1284"/>
      <c r="CE10" s="1284"/>
      <c r="CF10" s="1284"/>
      <c r="CG10" s="1284"/>
      <c r="CH10" s="1284"/>
      <c r="CI10" s="1284"/>
      <c r="CJ10" s="1284"/>
      <c r="CK10" s="1284"/>
      <c r="CL10" s="1284"/>
      <c r="CM10" s="1284"/>
      <c r="CN10" s="1284"/>
      <c r="CO10" s="1284"/>
      <c r="CP10" s="1284"/>
      <c r="CQ10" s="1284"/>
      <c r="CR10" s="1284"/>
      <c r="CS10" s="1284"/>
      <c r="CT10" s="1284"/>
      <c r="CU10" s="1284"/>
      <c r="CV10" s="1284"/>
      <c r="CW10" s="1284"/>
      <c r="CX10" s="1284"/>
      <c r="CY10" s="1284"/>
      <c r="CZ10" s="1284"/>
      <c r="DA10" s="1284"/>
      <c r="DB10" s="1284"/>
      <c r="DC10" s="1284"/>
      <c r="DD10" s="1284"/>
      <c r="DE10" s="1284"/>
      <c r="DF10" s="280"/>
      <c r="DG10" s="280"/>
      <c r="DH10" s="280"/>
      <c r="DI10" s="280"/>
      <c r="DJ10" s="280"/>
      <c r="DK10" s="280"/>
      <c r="DL10" s="280"/>
      <c r="DM10" s="280"/>
      <c r="DN10" s="280"/>
      <c r="DO10" s="280"/>
      <c r="DP10" s="280"/>
      <c r="DQ10" s="280"/>
      <c r="DR10" s="280"/>
      <c r="DS10" s="280"/>
      <c r="DT10" s="280"/>
      <c r="DU10" s="280"/>
      <c r="DV10" s="280"/>
      <c r="DW10" s="280"/>
      <c r="EM10" s="279" t="s">
        <v>631</v>
      </c>
    </row>
    <row r="11" spans="1:143" s="279" customFormat="1" ht="13" x14ac:dyDescent="0.2">
      <c r="A11" s="1284"/>
      <c r="B11" s="1284"/>
      <c r="C11" s="1284"/>
      <c r="D11" s="1284"/>
      <c r="E11" s="1284"/>
      <c r="F11" s="1284"/>
      <c r="G11" s="1284"/>
      <c r="H11" s="1284"/>
      <c r="I11" s="1284"/>
      <c r="J11" s="1284"/>
      <c r="K11" s="1284"/>
      <c r="L11" s="1284"/>
      <c r="M11" s="1284"/>
      <c r="N11" s="1284"/>
      <c r="O11" s="1284"/>
      <c r="P11" s="1284"/>
      <c r="Q11" s="1284"/>
      <c r="R11" s="1284"/>
      <c r="S11" s="1284"/>
      <c r="T11" s="1284"/>
      <c r="U11" s="1284"/>
      <c r="V11" s="1284"/>
      <c r="W11" s="1284"/>
      <c r="X11" s="1284"/>
      <c r="Y11" s="1284"/>
      <c r="Z11" s="1284"/>
      <c r="AA11" s="1284"/>
      <c r="AB11" s="1284"/>
      <c r="AC11" s="1284"/>
      <c r="AD11" s="1284"/>
      <c r="AE11" s="1284"/>
      <c r="AF11" s="1284"/>
      <c r="AG11" s="1284"/>
      <c r="AH11" s="1284"/>
      <c r="AI11" s="1284"/>
      <c r="AJ11" s="1284"/>
      <c r="AK11" s="1284"/>
      <c r="AL11" s="1284"/>
      <c r="AM11" s="1284"/>
      <c r="AN11" s="1284"/>
      <c r="AO11" s="1284"/>
      <c r="AP11" s="1284"/>
      <c r="AQ11" s="1284"/>
      <c r="AR11" s="1284"/>
      <c r="AS11" s="1284"/>
      <c r="AT11" s="1284"/>
      <c r="AU11" s="1284"/>
      <c r="AV11" s="1284"/>
      <c r="AW11" s="1284"/>
      <c r="AX11" s="1284"/>
      <c r="AY11" s="1284"/>
      <c r="AZ11" s="1284"/>
      <c r="BA11" s="1284"/>
      <c r="BB11" s="1284"/>
      <c r="BC11" s="1284"/>
      <c r="BD11" s="1284"/>
      <c r="BE11" s="1284"/>
      <c r="BF11" s="1284"/>
      <c r="BG11" s="1284"/>
      <c r="BH11" s="1284"/>
      <c r="BI11" s="1284"/>
      <c r="BJ11" s="1284"/>
      <c r="BK11" s="1284"/>
      <c r="BL11" s="1284"/>
      <c r="BM11" s="1284"/>
      <c r="BN11" s="1284"/>
      <c r="BO11" s="1284"/>
      <c r="BP11" s="1284"/>
      <c r="BQ11" s="1284"/>
      <c r="BR11" s="1284"/>
      <c r="BS11" s="1284"/>
      <c r="BT11" s="1284"/>
      <c r="BU11" s="1284"/>
      <c r="BV11" s="1284"/>
      <c r="BW11" s="1284"/>
      <c r="BX11" s="1284"/>
      <c r="BY11" s="1284"/>
      <c r="BZ11" s="1284"/>
      <c r="CA11" s="1284"/>
      <c r="CB11" s="1284"/>
      <c r="CC11" s="1284"/>
      <c r="CD11" s="1284"/>
      <c r="CE11" s="1284"/>
      <c r="CF11" s="1284"/>
      <c r="CG11" s="1284"/>
      <c r="CH11" s="1284"/>
      <c r="CI11" s="1284"/>
      <c r="CJ11" s="1284"/>
      <c r="CK11" s="1284"/>
      <c r="CL11" s="1284"/>
      <c r="CM11" s="1284"/>
      <c r="CN11" s="1284"/>
      <c r="CO11" s="1284"/>
      <c r="CP11" s="1284"/>
      <c r="CQ11" s="1284"/>
      <c r="CR11" s="1284"/>
      <c r="CS11" s="1284"/>
      <c r="CT11" s="1284"/>
      <c r="CU11" s="1284"/>
      <c r="CV11" s="1284"/>
      <c r="CW11" s="1284"/>
      <c r="CX11" s="1284"/>
      <c r="CY11" s="1284"/>
      <c r="CZ11" s="1284"/>
      <c r="DA11" s="1284"/>
      <c r="DB11" s="1284"/>
      <c r="DC11" s="1284"/>
      <c r="DD11" s="1284"/>
      <c r="DE11" s="1284"/>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84"/>
      <c r="B12" s="1284"/>
      <c r="C12" s="1284"/>
      <c r="D12" s="1284"/>
      <c r="E12" s="1284"/>
      <c r="F12" s="1284"/>
      <c r="G12" s="1284"/>
      <c r="H12" s="1284"/>
      <c r="I12" s="1284"/>
      <c r="J12" s="1284"/>
      <c r="K12" s="1284"/>
      <c r="L12" s="1284"/>
      <c r="M12" s="1284"/>
      <c r="N12" s="1284"/>
      <c r="O12" s="1284"/>
      <c r="P12" s="1284"/>
      <c r="Q12" s="1284"/>
      <c r="R12" s="1284"/>
      <c r="S12" s="1284"/>
      <c r="T12" s="1284"/>
      <c r="U12" s="1284"/>
      <c r="V12" s="1284"/>
      <c r="W12" s="1284"/>
      <c r="X12" s="1284"/>
      <c r="Y12" s="1284"/>
      <c r="Z12" s="1284"/>
      <c r="AA12" s="1284"/>
      <c r="AB12" s="1284"/>
      <c r="AC12" s="1284"/>
      <c r="AD12" s="1284"/>
      <c r="AE12" s="1284"/>
      <c r="AF12" s="1284"/>
      <c r="AG12" s="1284"/>
      <c r="AH12" s="1284"/>
      <c r="AI12" s="1284"/>
      <c r="AJ12" s="1284"/>
      <c r="AK12" s="1284"/>
      <c r="AL12" s="1284"/>
      <c r="AM12" s="1284"/>
      <c r="AN12" s="1284"/>
      <c r="AO12" s="1284"/>
      <c r="AP12" s="1284"/>
      <c r="AQ12" s="1284"/>
      <c r="AR12" s="1284"/>
      <c r="AS12" s="1284"/>
      <c r="AT12" s="1284"/>
      <c r="AU12" s="1284"/>
      <c r="AV12" s="1284"/>
      <c r="AW12" s="1284"/>
      <c r="AX12" s="1284"/>
      <c r="AY12" s="1284"/>
      <c r="AZ12" s="1284"/>
      <c r="BA12" s="1284"/>
      <c r="BB12" s="1284"/>
      <c r="BC12" s="1284"/>
      <c r="BD12" s="1284"/>
      <c r="BE12" s="1284"/>
      <c r="BF12" s="1284"/>
      <c r="BG12" s="1284"/>
      <c r="BH12" s="1284"/>
      <c r="BI12" s="1284"/>
      <c r="BJ12" s="1284"/>
      <c r="BK12" s="1284"/>
      <c r="BL12" s="1284"/>
      <c r="BM12" s="1284"/>
      <c r="BN12" s="1284"/>
      <c r="BO12" s="1284"/>
      <c r="BP12" s="1284"/>
      <c r="BQ12" s="1284"/>
      <c r="BR12" s="1284"/>
      <c r="BS12" s="1284"/>
      <c r="BT12" s="1284"/>
      <c r="BU12" s="1284"/>
      <c r="BV12" s="1284"/>
      <c r="BW12" s="1284"/>
      <c r="BX12" s="1284"/>
      <c r="BY12" s="1284"/>
      <c r="BZ12" s="1284"/>
      <c r="CA12" s="1284"/>
      <c r="CB12" s="1284"/>
      <c r="CC12" s="1284"/>
      <c r="CD12" s="1284"/>
      <c r="CE12" s="1284"/>
      <c r="CF12" s="1284"/>
      <c r="CG12" s="1284"/>
      <c r="CH12" s="1284"/>
      <c r="CI12" s="1284"/>
      <c r="CJ12" s="1284"/>
      <c r="CK12" s="1284"/>
      <c r="CL12" s="1284"/>
      <c r="CM12" s="1284"/>
      <c r="CN12" s="1284"/>
      <c r="CO12" s="1284"/>
      <c r="CP12" s="1284"/>
      <c r="CQ12" s="1284"/>
      <c r="CR12" s="1284"/>
      <c r="CS12" s="1284"/>
      <c r="CT12" s="1284"/>
      <c r="CU12" s="1284"/>
      <c r="CV12" s="1284"/>
      <c r="CW12" s="1284"/>
      <c r="CX12" s="1284"/>
      <c r="CY12" s="1284"/>
      <c r="CZ12" s="1284"/>
      <c r="DA12" s="1284"/>
      <c r="DB12" s="1284"/>
      <c r="DC12" s="1284"/>
      <c r="DD12" s="1284"/>
      <c r="DE12" s="1284"/>
      <c r="DF12" s="280"/>
      <c r="DG12" s="280"/>
      <c r="DH12" s="280"/>
      <c r="DI12" s="280"/>
      <c r="DJ12" s="280"/>
      <c r="DK12" s="280"/>
      <c r="DL12" s="280"/>
      <c r="DM12" s="280"/>
      <c r="DN12" s="280"/>
      <c r="DO12" s="280"/>
      <c r="DP12" s="280"/>
      <c r="DQ12" s="280"/>
      <c r="DR12" s="280"/>
      <c r="DS12" s="280"/>
      <c r="DT12" s="280"/>
      <c r="DU12" s="280"/>
      <c r="DV12" s="280"/>
      <c r="DW12" s="280"/>
      <c r="EM12" s="279" t="s">
        <v>631</v>
      </c>
    </row>
    <row r="13" spans="1:143" s="279" customFormat="1" ht="13" x14ac:dyDescent="0.2">
      <c r="A13" s="1284"/>
      <c r="B13" s="1284"/>
      <c r="C13" s="1284"/>
      <c r="D13" s="1284"/>
      <c r="E13" s="1284"/>
      <c r="F13" s="1284"/>
      <c r="G13" s="1284"/>
      <c r="H13" s="1284"/>
      <c r="I13" s="1284"/>
      <c r="J13" s="1284"/>
      <c r="K13" s="1284"/>
      <c r="L13" s="1284"/>
      <c r="M13" s="1284"/>
      <c r="N13" s="1284"/>
      <c r="O13" s="1284"/>
      <c r="P13" s="1284"/>
      <c r="Q13" s="1284"/>
      <c r="R13" s="1284"/>
      <c r="S13" s="1284"/>
      <c r="T13" s="1284"/>
      <c r="U13" s="1284"/>
      <c r="V13" s="1284"/>
      <c r="W13" s="1284"/>
      <c r="X13" s="1284"/>
      <c r="Y13" s="1284"/>
      <c r="Z13" s="1284"/>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84"/>
      <c r="B14" s="1284"/>
      <c r="C14" s="1284"/>
      <c r="D14" s="1284"/>
      <c r="E14" s="1284"/>
      <c r="F14" s="1284"/>
      <c r="G14" s="1284"/>
      <c r="H14" s="1284"/>
      <c r="I14" s="1284"/>
      <c r="J14" s="1284"/>
      <c r="K14" s="1284"/>
      <c r="L14" s="1284"/>
      <c r="M14" s="1284"/>
      <c r="N14" s="1284"/>
      <c r="O14" s="1284"/>
      <c r="P14" s="1284"/>
      <c r="Q14" s="1284"/>
      <c r="R14" s="1284"/>
      <c r="S14" s="1284"/>
      <c r="T14" s="1284"/>
      <c r="U14" s="1284"/>
      <c r="V14" s="1284"/>
      <c r="W14" s="1284"/>
      <c r="X14" s="1284"/>
      <c r="Y14" s="1284"/>
      <c r="Z14" s="1284"/>
      <c r="AA14" s="1284"/>
      <c r="AB14" s="1284"/>
      <c r="AC14" s="1284"/>
      <c r="AD14" s="1284"/>
      <c r="AE14" s="1284"/>
      <c r="AF14" s="1284"/>
      <c r="AG14" s="1284"/>
      <c r="AH14" s="1284"/>
      <c r="AI14" s="1284"/>
      <c r="AJ14" s="1284"/>
      <c r="AK14" s="1284"/>
      <c r="AL14" s="1284"/>
      <c r="AM14" s="1284"/>
      <c r="AN14" s="1284"/>
      <c r="AO14" s="1284"/>
      <c r="AP14" s="1284"/>
      <c r="AQ14" s="1284"/>
      <c r="AR14" s="1284"/>
      <c r="AS14" s="1284"/>
      <c r="AT14" s="1284"/>
      <c r="AU14" s="1284"/>
      <c r="AV14" s="1284"/>
      <c r="AW14" s="1284"/>
      <c r="AX14" s="1284"/>
      <c r="AY14" s="1284"/>
      <c r="AZ14" s="1284"/>
      <c r="BA14" s="1284"/>
      <c r="BB14" s="1284"/>
      <c r="BC14" s="1284"/>
      <c r="BD14" s="1284"/>
      <c r="BE14" s="1284"/>
      <c r="BF14" s="1284"/>
      <c r="BG14" s="1284"/>
      <c r="BH14" s="1284"/>
      <c r="BI14" s="1284"/>
      <c r="BJ14" s="1284"/>
      <c r="BK14" s="1284"/>
      <c r="BL14" s="1284"/>
      <c r="BM14" s="1284"/>
      <c r="BN14" s="1284"/>
      <c r="BO14" s="1284"/>
      <c r="BP14" s="1284"/>
      <c r="BQ14" s="1284"/>
      <c r="BR14" s="1284"/>
      <c r="BS14" s="1284"/>
      <c r="BT14" s="1284"/>
      <c r="BU14" s="1284"/>
      <c r="BV14" s="1284"/>
      <c r="BW14" s="1284"/>
      <c r="BX14" s="1284"/>
      <c r="BY14" s="1284"/>
      <c r="BZ14" s="1284"/>
      <c r="CA14" s="1284"/>
      <c r="CB14" s="1284"/>
      <c r="CC14" s="1284"/>
      <c r="CD14" s="1284"/>
      <c r="CE14" s="1284"/>
      <c r="CF14" s="1284"/>
      <c r="CG14" s="1284"/>
      <c r="CH14" s="1284"/>
      <c r="CI14" s="1284"/>
      <c r="CJ14" s="1284"/>
      <c r="CK14" s="1284"/>
      <c r="CL14" s="1284"/>
      <c r="CM14" s="1284"/>
      <c r="CN14" s="1284"/>
      <c r="CO14" s="1284"/>
      <c r="CP14" s="1284"/>
      <c r="CQ14" s="1284"/>
      <c r="CR14" s="1284"/>
      <c r="CS14" s="1284"/>
      <c r="CT14" s="1284"/>
      <c r="CU14" s="1284"/>
      <c r="CV14" s="1284"/>
      <c r="CW14" s="1284"/>
      <c r="CX14" s="1284"/>
      <c r="CY14" s="1284"/>
      <c r="CZ14" s="1284"/>
      <c r="DA14" s="1284"/>
      <c r="DB14" s="1284"/>
      <c r="DC14" s="1284"/>
      <c r="DD14" s="1284"/>
      <c r="DE14" s="1284"/>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27"/>
      <c r="B15" s="1284"/>
      <c r="C15" s="1284"/>
      <c r="D15" s="1284"/>
      <c r="E15" s="1284"/>
      <c r="F15" s="1284"/>
      <c r="G15" s="1284"/>
      <c r="H15" s="1284"/>
      <c r="I15" s="1284"/>
      <c r="J15" s="1284"/>
      <c r="K15" s="1284"/>
      <c r="L15" s="1284"/>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4"/>
      <c r="AM15" s="1284"/>
      <c r="AN15" s="1284"/>
      <c r="AO15" s="1284"/>
      <c r="AP15" s="1284"/>
      <c r="AQ15" s="1284"/>
      <c r="AR15" s="1284"/>
      <c r="AS15" s="1284"/>
      <c r="AT15" s="1284"/>
      <c r="AU15" s="1284"/>
      <c r="AV15" s="1284"/>
      <c r="AW15" s="1284"/>
      <c r="AX15" s="1284"/>
      <c r="AY15" s="1284"/>
      <c r="AZ15" s="1284"/>
      <c r="BA15" s="1284"/>
      <c r="BB15" s="1284"/>
      <c r="BC15" s="1284"/>
      <c r="BD15" s="1284"/>
      <c r="BE15" s="1284"/>
      <c r="BF15" s="1284"/>
      <c r="BG15" s="1284"/>
      <c r="BH15" s="1284"/>
      <c r="BI15" s="1284"/>
      <c r="BJ15" s="1284"/>
      <c r="BK15" s="1284"/>
      <c r="BL15" s="1284"/>
      <c r="BM15" s="1284"/>
      <c r="BN15" s="1284"/>
      <c r="BO15" s="1284"/>
      <c r="BP15" s="1284"/>
      <c r="BQ15" s="1284"/>
      <c r="BR15" s="1284"/>
      <c r="BS15" s="1284"/>
      <c r="BT15" s="1284"/>
      <c r="BU15" s="1284"/>
      <c r="BV15" s="1284"/>
      <c r="BW15" s="1284"/>
      <c r="BX15" s="1284"/>
      <c r="BY15" s="1284"/>
      <c r="BZ15" s="1284"/>
      <c r="CA15" s="1284"/>
      <c r="CB15" s="1284"/>
      <c r="CC15" s="1284"/>
      <c r="CD15" s="1284"/>
      <c r="CE15" s="1284"/>
      <c r="CF15" s="1284"/>
      <c r="CG15" s="1284"/>
      <c r="CH15" s="1284"/>
      <c r="CI15" s="1284"/>
      <c r="CJ15" s="1284"/>
      <c r="CK15" s="1284"/>
      <c r="CL15" s="1284"/>
      <c r="CM15" s="1284"/>
      <c r="CN15" s="1284"/>
      <c r="CO15" s="1284"/>
      <c r="CP15" s="1284"/>
      <c r="CQ15" s="1284"/>
      <c r="CR15" s="1284"/>
      <c r="CS15" s="1284"/>
      <c r="CT15" s="1284"/>
      <c r="CU15" s="1284"/>
      <c r="CV15" s="1284"/>
      <c r="CW15" s="1284"/>
      <c r="CX15" s="1284"/>
      <c r="CY15" s="1284"/>
      <c r="CZ15" s="1284"/>
      <c r="DA15" s="1284"/>
      <c r="DB15" s="1284"/>
      <c r="DC15" s="1284"/>
      <c r="DD15" s="1284"/>
      <c r="DE15" s="1284"/>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27"/>
      <c r="B16" s="1284"/>
      <c r="C16" s="1284"/>
      <c r="D16" s="1284"/>
      <c r="E16" s="1284"/>
      <c r="F16" s="1284"/>
      <c r="G16" s="1284"/>
      <c r="H16" s="1284"/>
      <c r="I16" s="1284"/>
      <c r="J16" s="1284"/>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84"/>
      <c r="AG16" s="1284"/>
      <c r="AH16" s="1284"/>
      <c r="AI16" s="1284"/>
      <c r="AJ16" s="1284"/>
      <c r="AK16" s="1284"/>
      <c r="AL16" s="1284"/>
      <c r="AM16" s="1284"/>
      <c r="AN16" s="1284"/>
      <c r="AO16" s="1284"/>
      <c r="AP16" s="1284"/>
      <c r="AQ16" s="1284"/>
      <c r="AR16" s="1284"/>
      <c r="AS16" s="1284"/>
      <c r="AT16" s="1284"/>
      <c r="AU16" s="1284"/>
      <c r="AV16" s="1284"/>
      <c r="AW16" s="1284"/>
      <c r="AX16" s="1284"/>
      <c r="AY16" s="1284"/>
      <c r="AZ16" s="1284"/>
      <c r="BA16" s="1284"/>
      <c r="BB16" s="1284"/>
      <c r="BC16" s="1284"/>
      <c r="BD16" s="1284"/>
      <c r="BE16" s="1284"/>
      <c r="BF16" s="1284"/>
      <c r="BG16" s="1284"/>
      <c r="BH16" s="1284"/>
      <c r="BI16" s="1284"/>
      <c r="BJ16" s="1284"/>
      <c r="BK16" s="1284"/>
      <c r="BL16" s="1284"/>
      <c r="BM16" s="1284"/>
      <c r="BN16" s="1284"/>
      <c r="BO16" s="1284"/>
      <c r="BP16" s="1284"/>
      <c r="BQ16" s="1284"/>
      <c r="BR16" s="1284"/>
      <c r="BS16" s="1284"/>
      <c r="BT16" s="1284"/>
      <c r="BU16" s="1284"/>
      <c r="BV16" s="1284"/>
      <c r="BW16" s="1284"/>
      <c r="BX16" s="1284"/>
      <c r="BY16" s="1284"/>
      <c r="BZ16" s="1284"/>
      <c r="CA16" s="1284"/>
      <c r="CB16" s="1284"/>
      <c r="CC16" s="1284"/>
      <c r="CD16" s="1284"/>
      <c r="CE16" s="1284"/>
      <c r="CF16" s="1284"/>
      <c r="CG16" s="1284"/>
      <c r="CH16" s="1284"/>
      <c r="CI16" s="1284"/>
      <c r="CJ16" s="1284"/>
      <c r="CK16" s="1284"/>
      <c r="CL16" s="1284"/>
      <c r="CM16" s="1284"/>
      <c r="CN16" s="1284"/>
      <c r="CO16" s="1284"/>
      <c r="CP16" s="1284"/>
      <c r="CQ16" s="1284"/>
      <c r="CR16" s="1284"/>
      <c r="CS16" s="1284"/>
      <c r="CT16" s="1284"/>
      <c r="CU16" s="1284"/>
      <c r="CV16" s="1284"/>
      <c r="CW16" s="1284"/>
      <c r="CX16" s="1284"/>
      <c r="CY16" s="1284"/>
      <c r="CZ16" s="1284"/>
      <c r="DA16" s="1284"/>
      <c r="DB16" s="1284"/>
      <c r="DC16" s="1284"/>
      <c r="DD16" s="1284"/>
      <c r="DE16" s="1284"/>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27"/>
      <c r="B17" s="1284"/>
      <c r="C17" s="1284"/>
      <c r="D17" s="1284"/>
      <c r="E17" s="1284"/>
      <c r="F17" s="1284"/>
      <c r="G17" s="1284"/>
      <c r="H17" s="1284"/>
      <c r="I17" s="1284"/>
      <c r="J17" s="1284"/>
      <c r="K17" s="1284"/>
      <c r="L17" s="1284"/>
      <c r="M17" s="1284"/>
      <c r="N17" s="1284"/>
      <c r="O17" s="1284"/>
      <c r="P17" s="1284"/>
      <c r="Q17" s="1284"/>
      <c r="R17" s="1284"/>
      <c r="S17" s="1284"/>
      <c r="T17" s="1284"/>
      <c r="U17" s="1284"/>
      <c r="V17" s="1284"/>
      <c r="W17" s="1284"/>
      <c r="X17" s="1284"/>
      <c r="Y17" s="1284"/>
      <c r="Z17" s="1284"/>
      <c r="AA17" s="1284"/>
      <c r="AB17" s="1284"/>
      <c r="AC17" s="1284"/>
      <c r="AD17" s="1284"/>
      <c r="AE17" s="1284"/>
      <c r="AF17" s="1284"/>
      <c r="AG17" s="1284"/>
      <c r="AH17" s="1284"/>
      <c r="AI17" s="1284"/>
      <c r="AJ17" s="1284"/>
      <c r="AK17" s="1284"/>
      <c r="AL17" s="1284"/>
      <c r="AM17" s="1284"/>
      <c r="AN17" s="1284"/>
      <c r="AO17" s="1284"/>
      <c r="AP17" s="1284"/>
      <c r="AQ17" s="1284"/>
      <c r="AR17" s="1284"/>
      <c r="AS17" s="1284"/>
      <c r="AT17" s="1284"/>
      <c r="AU17" s="1284"/>
      <c r="AV17" s="1284"/>
      <c r="AW17" s="1284"/>
      <c r="AX17" s="1284"/>
      <c r="AY17" s="1284"/>
      <c r="AZ17" s="1284"/>
      <c r="BA17" s="1284"/>
      <c r="BB17" s="1284"/>
      <c r="BC17" s="1284"/>
      <c r="BD17" s="1284"/>
      <c r="BE17" s="1284"/>
      <c r="BF17" s="1284"/>
      <c r="BG17" s="1284"/>
      <c r="BH17" s="1284"/>
      <c r="BI17" s="1284"/>
      <c r="BJ17" s="1284"/>
      <c r="BK17" s="1284"/>
      <c r="BL17" s="1284"/>
      <c r="BM17" s="1284"/>
      <c r="BN17" s="1284"/>
      <c r="BO17" s="1284"/>
      <c r="BP17" s="1284"/>
      <c r="BQ17" s="1284"/>
      <c r="BR17" s="1284"/>
      <c r="BS17" s="1284"/>
      <c r="BT17" s="1284"/>
      <c r="BU17" s="1284"/>
      <c r="BV17" s="1284"/>
      <c r="BW17" s="1284"/>
      <c r="BX17" s="1284"/>
      <c r="BY17" s="1284"/>
      <c r="BZ17" s="1284"/>
      <c r="CA17" s="1284"/>
      <c r="CB17" s="1284"/>
      <c r="CC17" s="1284"/>
      <c r="CD17" s="1284"/>
      <c r="CE17" s="1284"/>
      <c r="CF17" s="1284"/>
      <c r="CG17" s="1284"/>
      <c r="CH17" s="1284"/>
      <c r="CI17" s="1284"/>
      <c r="CJ17" s="1284"/>
      <c r="CK17" s="1284"/>
      <c r="CL17" s="1284"/>
      <c r="CM17" s="1284"/>
      <c r="CN17" s="1284"/>
      <c r="CO17" s="1284"/>
      <c r="CP17" s="1284"/>
      <c r="CQ17" s="1284"/>
      <c r="CR17" s="1284"/>
      <c r="CS17" s="1284"/>
      <c r="CT17" s="1284"/>
      <c r="CU17" s="1284"/>
      <c r="CV17" s="1284"/>
      <c r="CW17" s="1284"/>
      <c r="CX17" s="1284"/>
      <c r="CY17" s="1284"/>
      <c r="CZ17" s="1284"/>
      <c r="DA17" s="1284"/>
      <c r="DB17" s="1284"/>
      <c r="DC17" s="1284"/>
      <c r="DD17" s="1284"/>
      <c r="DE17" s="1284"/>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27"/>
      <c r="B18" s="1284"/>
      <c r="C18" s="1284"/>
      <c r="D18" s="1284"/>
      <c r="E18" s="1284"/>
      <c r="F18" s="1284"/>
      <c r="G18" s="1284"/>
      <c r="H18" s="1284"/>
      <c r="I18" s="1284"/>
      <c r="J18" s="1284"/>
      <c r="K18" s="1284"/>
      <c r="L18" s="1284"/>
      <c r="M18" s="1284"/>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4"/>
      <c r="AL18" s="1284"/>
      <c r="AM18" s="1284"/>
      <c r="AN18" s="1284"/>
      <c r="AO18" s="1284"/>
      <c r="AP18" s="1284"/>
      <c r="AQ18" s="1284"/>
      <c r="AR18" s="1284"/>
      <c r="AS18" s="1284"/>
      <c r="AT18" s="1284"/>
      <c r="AU18" s="1284"/>
      <c r="AV18" s="1284"/>
      <c r="AW18" s="1284"/>
      <c r="AX18" s="1284"/>
      <c r="AY18" s="1284"/>
      <c r="AZ18" s="1284"/>
      <c r="BA18" s="1284"/>
      <c r="BB18" s="1284"/>
      <c r="BC18" s="1284"/>
      <c r="BD18" s="1284"/>
      <c r="BE18" s="1284"/>
      <c r="BF18" s="1284"/>
      <c r="BG18" s="1284"/>
      <c r="BH18" s="1284"/>
      <c r="BI18" s="1284"/>
      <c r="BJ18" s="1284"/>
      <c r="BK18" s="1284"/>
      <c r="BL18" s="1284"/>
      <c r="BM18" s="1284"/>
      <c r="BN18" s="1284"/>
      <c r="BO18" s="1284"/>
      <c r="BP18" s="1284"/>
      <c r="BQ18" s="1284"/>
      <c r="BR18" s="1284"/>
      <c r="BS18" s="1284"/>
      <c r="BT18" s="1284"/>
      <c r="BU18" s="1284"/>
      <c r="BV18" s="1284"/>
      <c r="BW18" s="1284"/>
      <c r="BX18" s="1284"/>
      <c r="BY18" s="1284"/>
      <c r="BZ18" s="1284"/>
      <c r="CA18" s="1284"/>
      <c r="CB18" s="1284"/>
      <c r="CC18" s="1284"/>
      <c r="CD18" s="1284"/>
      <c r="CE18" s="1284"/>
      <c r="CF18" s="1284"/>
      <c r="CG18" s="1284"/>
      <c r="CH18" s="1284"/>
      <c r="CI18" s="1284"/>
      <c r="CJ18" s="1284"/>
      <c r="CK18" s="1284"/>
      <c r="CL18" s="1284"/>
      <c r="CM18" s="1284"/>
      <c r="CN18" s="1284"/>
      <c r="CO18" s="1284"/>
      <c r="CP18" s="1284"/>
      <c r="CQ18" s="1284"/>
      <c r="CR18" s="1284"/>
      <c r="CS18" s="1284"/>
      <c r="CT18" s="1284"/>
      <c r="CU18" s="1284"/>
      <c r="CV18" s="1284"/>
      <c r="CW18" s="1284"/>
      <c r="CX18" s="1284"/>
      <c r="CY18" s="1284"/>
      <c r="CZ18" s="1284"/>
      <c r="DA18" s="1284"/>
      <c r="DB18" s="1284"/>
      <c r="DC18" s="1284"/>
      <c r="DD18" s="1284"/>
      <c r="DE18" s="1284"/>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27"/>
      <c r="DE19" s="1227"/>
    </row>
    <row r="20" spans="1:351" ht="13" x14ac:dyDescent="0.2">
      <c r="DD20" s="1227"/>
      <c r="DE20" s="1227"/>
    </row>
    <row r="21" spans="1:351" ht="16.5" x14ac:dyDescent="0.2">
      <c r="B21" s="1283"/>
      <c r="C21" s="1279"/>
      <c r="D21" s="1279"/>
      <c r="E21" s="1279"/>
      <c r="F21" s="1279"/>
      <c r="G21" s="1279"/>
      <c r="H21" s="1279"/>
      <c r="I21" s="1279"/>
      <c r="J21" s="1279"/>
      <c r="K21" s="1279"/>
      <c r="L21" s="1279"/>
      <c r="M21" s="1279"/>
      <c r="N21" s="1282"/>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82"/>
      <c r="AU21" s="1279"/>
      <c r="AV21" s="1279"/>
      <c r="AW21" s="1279"/>
      <c r="AX21" s="1279"/>
      <c r="AY21" s="1279"/>
      <c r="AZ21" s="1279"/>
      <c r="BA21" s="1279"/>
      <c r="BB21" s="1279"/>
      <c r="BC21" s="1279"/>
      <c r="BD21" s="1279"/>
      <c r="BE21" s="1279"/>
      <c r="BF21" s="1282"/>
      <c r="BG21" s="1279"/>
      <c r="BH21" s="1279"/>
      <c r="BI21" s="1279"/>
      <c r="BJ21" s="1279"/>
      <c r="BK21" s="1279"/>
      <c r="BL21" s="1279"/>
      <c r="BM21" s="1279"/>
      <c r="BN21" s="1279"/>
      <c r="BO21" s="1279"/>
      <c r="BP21" s="1279"/>
      <c r="BQ21" s="1279"/>
      <c r="BR21" s="1282"/>
      <c r="BS21" s="1279"/>
      <c r="BT21" s="1279"/>
      <c r="BU21" s="1279"/>
      <c r="BV21" s="1279"/>
      <c r="BW21" s="1279"/>
      <c r="BX21" s="1279"/>
      <c r="BY21" s="1279"/>
      <c r="BZ21" s="1279"/>
      <c r="CA21" s="1279"/>
      <c r="CB21" s="1279"/>
      <c r="CC21" s="1279"/>
      <c r="CD21" s="1282"/>
      <c r="CE21" s="1279"/>
      <c r="CF21" s="1279"/>
      <c r="CG21" s="1279"/>
      <c r="CH21" s="1279"/>
      <c r="CI21" s="1279"/>
      <c r="CJ21" s="1279"/>
      <c r="CK21" s="1279"/>
      <c r="CL21" s="1279"/>
      <c r="CM21" s="1279"/>
      <c r="CN21" s="1279"/>
      <c r="CO21" s="1279"/>
      <c r="CP21" s="1282"/>
      <c r="CQ21" s="1279"/>
      <c r="CR21" s="1279"/>
      <c r="CS21" s="1279"/>
      <c r="CT21" s="1279"/>
      <c r="CU21" s="1279"/>
      <c r="CV21" s="1279"/>
      <c r="CW21" s="1279"/>
      <c r="CX21" s="1279"/>
      <c r="CY21" s="1279"/>
      <c r="CZ21" s="1279"/>
      <c r="DA21" s="1279"/>
      <c r="DB21" s="1282"/>
      <c r="DC21" s="1279"/>
      <c r="DD21" s="1278"/>
      <c r="DE21" s="1227"/>
      <c r="MM21" s="1281"/>
    </row>
    <row r="22" spans="1:351" ht="16.5" x14ac:dyDescent="0.2">
      <c r="B22" s="1228"/>
      <c r="MM22" s="1281"/>
    </row>
    <row r="23" spans="1:351" ht="13" x14ac:dyDescent="0.2">
      <c r="B23" s="1228"/>
    </row>
    <row r="24" spans="1:351" ht="13" x14ac:dyDescent="0.2">
      <c r="B24" s="1228"/>
    </row>
    <row r="25" spans="1:351" ht="13" x14ac:dyDescent="0.2">
      <c r="B25" s="1228"/>
    </row>
    <row r="26" spans="1:351" ht="13" x14ac:dyDescent="0.2">
      <c r="B26" s="1228"/>
    </row>
    <row r="27" spans="1:351" ht="13" x14ac:dyDescent="0.2">
      <c r="B27" s="1228"/>
    </row>
    <row r="28" spans="1:351" ht="13" x14ac:dyDescent="0.2">
      <c r="B28" s="1228"/>
    </row>
    <row r="29" spans="1:351" ht="13" x14ac:dyDescent="0.2">
      <c r="B29" s="1228"/>
    </row>
    <row r="30" spans="1:351" ht="13" x14ac:dyDescent="0.2">
      <c r="B30" s="1228"/>
    </row>
    <row r="31" spans="1:351" ht="13" x14ac:dyDescent="0.2">
      <c r="B31" s="1228"/>
    </row>
    <row r="32" spans="1:351" ht="13" x14ac:dyDescent="0.2">
      <c r="B32" s="1228"/>
    </row>
    <row r="33" spans="2:109" ht="13" x14ac:dyDescent="0.2">
      <c r="B33" s="1228"/>
    </row>
    <row r="34" spans="2:109" ht="13" x14ac:dyDescent="0.2">
      <c r="B34" s="1228"/>
    </row>
    <row r="35" spans="2:109" ht="13" x14ac:dyDescent="0.2">
      <c r="B35" s="1228"/>
    </row>
    <row r="36" spans="2:109" ht="13" x14ac:dyDescent="0.2">
      <c r="B36" s="1228"/>
    </row>
    <row r="37" spans="2:109" ht="13" x14ac:dyDescent="0.2">
      <c r="B37" s="1228"/>
    </row>
    <row r="38" spans="2:109" ht="13" x14ac:dyDescent="0.2">
      <c r="B38" s="1228"/>
    </row>
    <row r="39" spans="2:109" ht="13" x14ac:dyDescent="0.2">
      <c r="B39" s="1233"/>
      <c r="C39" s="1232"/>
      <c r="D39" s="1232"/>
      <c r="E39" s="1232"/>
      <c r="F39" s="1232"/>
      <c r="G39" s="1232"/>
      <c r="H39" s="1232"/>
      <c r="I39" s="1232"/>
      <c r="J39" s="1232"/>
      <c r="K39" s="1232"/>
      <c r="L39" s="1232"/>
      <c r="M39" s="1232"/>
      <c r="N39" s="1232"/>
      <c r="O39" s="1232"/>
      <c r="P39" s="1232"/>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1232"/>
      <c r="AQ39" s="1232"/>
      <c r="AR39" s="1232"/>
      <c r="AS39" s="1232"/>
      <c r="AT39" s="1232"/>
      <c r="AU39" s="1232"/>
      <c r="AV39" s="1232"/>
      <c r="AW39" s="1232"/>
      <c r="AX39" s="1232"/>
      <c r="AY39" s="1232"/>
      <c r="AZ39" s="1232"/>
      <c r="BA39" s="1232"/>
      <c r="BB39" s="1232"/>
      <c r="BC39" s="1232"/>
      <c r="BD39" s="1232"/>
      <c r="BE39" s="1232"/>
      <c r="BF39" s="1232"/>
      <c r="BG39" s="1232"/>
      <c r="BH39" s="1232"/>
      <c r="BI39" s="1232"/>
      <c r="BJ39" s="1232"/>
      <c r="BK39" s="1232"/>
      <c r="BL39" s="1232"/>
      <c r="BM39" s="1232"/>
      <c r="BN39" s="1232"/>
      <c r="BO39" s="1232"/>
      <c r="BP39" s="1232"/>
      <c r="BQ39" s="1232"/>
      <c r="BR39" s="1232"/>
      <c r="BS39" s="1232"/>
      <c r="BT39" s="1232"/>
      <c r="BU39" s="1232"/>
      <c r="BV39" s="1232"/>
      <c r="BW39" s="1232"/>
      <c r="BX39" s="1232"/>
      <c r="BY39" s="1232"/>
      <c r="BZ39" s="1232"/>
      <c r="CA39" s="1232"/>
      <c r="CB39" s="1232"/>
      <c r="CC39" s="1232"/>
      <c r="CD39" s="1232"/>
      <c r="CE39" s="1232"/>
      <c r="CF39" s="1232"/>
      <c r="CG39" s="1232"/>
      <c r="CH39" s="1232"/>
      <c r="CI39" s="1232"/>
      <c r="CJ39" s="1232"/>
      <c r="CK39" s="1232"/>
      <c r="CL39" s="1232"/>
      <c r="CM39" s="1232"/>
      <c r="CN39" s="1232"/>
      <c r="CO39" s="1232"/>
      <c r="CP39" s="1232"/>
      <c r="CQ39" s="1232"/>
      <c r="CR39" s="1232"/>
      <c r="CS39" s="1232"/>
      <c r="CT39" s="1232"/>
      <c r="CU39" s="1232"/>
      <c r="CV39" s="1232"/>
      <c r="CW39" s="1232"/>
      <c r="CX39" s="1232"/>
      <c r="CY39" s="1232"/>
      <c r="CZ39" s="1232"/>
      <c r="DA39" s="1232"/>
      <c r="DB39" s="1232"/>
      <c r="DC39" s="1232"/>
      <c r="DD39" s="1231"/>
    </row>
    <row r="40" spans="2:109" ht="13" x14ac:dyDescent="0.2">
      <c r="B40" s="1269"/>
      <c r="DD40" s="1269"/>
      <c r="DE40" s="1227"/>
    </row>
    <row r="41" spans="2:109" ht="16.5" x14ac:dyDescent="0.2">
      <c r="B41" s="1280" t="s">
        <v>630</v>
      </c>
      <c r="C41" s="1279"/>
      <c r="D41" s="1279"/>
      <c r="E41" s="1279"/>
      <c r="F41" s="1279"/>
      <c r="G41" s="1279"/>
      <c r="H41" s="1279"/>
      <c r="I41" s="1279"/>
      <c r="J41" s="1279"/>
      <c r="K41" s="1279"/>
      <c r="L41" s="1279"/>
      <c r="M41" s="1279"/>
      <c r="N41" s="1279"/>
      <c r="O41" s="1279"/>
      <c r="P41" s="1279"/>
      <c r="Q41" s="1279"/>
      <c r="R41" s="1279"/>
      <c r="S41" s="1279"/>
      <c r="T41" s="1279"/>
      <c r="U41" s="1279"/>
      <c r="V41" s="1279"/>
      <c r="W41" s="1279"/>
      <c r="X41" s="1279"/>
      <c r="Y41" s="1279"/>
      <c r="Z41" s="1279"/>
      <c r="AA41" s="1279"/>
      <c r="AB41" s="1279"/>
      <c r="AC41" s="1279"/>
      <c r="AD41" s="1279"/>
      <c r="AE41" s="1279"/>
      <c r="AF41" s="1279"/>
      <c r="AG41" s="1279"/>
      <c r="AH41" s="1279"/>
      <c r="AI41" s="1279"/>
      <c r="AJ41" s="1279"/>
      <c r="AK41" s="1279"/>
      <c r="AL41" s="1279"/>
      <c r="AM41" s="1279"/>
      <c r="AN41" s="1279"/>
      <c r="AO41" s="1279"/>
      <c r="AP41" s="1279"/>
      <c r="AQ41" s="1279"/>
      <c r="AR41" s="1279"/>
      <c r="AS41" s="1279"/>
      <c r="AT41" s="1279"/>
      <c r="AU41" s="1279"/>
      <c r="AV41" s="1279"/>
      <c r="AW41" s="1279"/>
      <c r="AX41" s="1279"/>
      <c r="AY41" s="1279"/>
      <c r="AZ41" s="1279"/>
      <c r="BA41" s="1279"/>
      <c r="BB41" s="1279"/>
      <c r="BC41" s="1279"/>
      <c r="BD41" s="1279"/>
      <c r="BE41" s="1279"/>
      <c r="BF41" s="1279"/>
      <c r="BG41" s="1279"/>
      <c r="BH41" s="1279"/>
      <c r="BI41" s="1279"/>
      <c r="BJ41" s="1279"/>
      <c r="BK41" s="1279"/>
      <c r="BL41" s="1279"/>
      <c r="BM41" s="1279"/>
      <c r="BN41" s="1279"/>
      <c r="BO41" s="1279"/>
      <c r="BP41" s="1279"/>
      <c r="BQ41" s="1279"/>
      <c r="BR41" s="1279"/>
      <c r="BS41" s="1279"/>
      <c r="BT41" s="1279"/>
      <c r="BU41" s="1279"/>
      <c r="BV41" s="1279"/>
      <c r="BW41" s="1279"/>
      <c r="BX41" s="1279"/>
      <c r="BY41" s="1279"/>
      <c r="BZ41" s="1279"/>
      <c r="CA41" s="1279"/>
      <c r="CB41" s="1279"/>
      <c r="CC41" s="1279"/>
      <c r="CD41" s="1279"/>
      <c r="CE41" s="1279"/>
      <c r="CF41" s="1279"/>
      <c r="CG41" s="1279"/>
      <c r="CH41" s="1279"/>
      <c r="CI41" s="1279"/>
      <c r="CJ41" s="1279"/>
      <c r="CK41" s="1279"/>
      <c r="CL41" s="1279"/>
      <c r="CM41" s="1279"/>
      <c r="CN41" s="1279"/>
      <c r="CO41" s="1279"/>
      <c r="CP41" s="1279"/>
      <c r="CQ41" s="1279"/>
      <c r="CR41" s="1279"/>
      <c r="CS41" s="1279"/>
      <c r="CT41" s="1279"/>
      <c r="CU41" s="1279"/>
      <c r="CV41" s="1279"/>
      <c r="CW41" s="1279"/>
      <c r="CX41" s="1279"/>
      <c r="CY41" s="1279"/>
      <c r="CZ41" s="1279"/>
      <c r="DA41" s="1279"/>
      <c r="DB41" s="1279"/>
      <c r="DC41" s="1279"/>
      <c r="DD41" s="1278"/>
    </row>
    <row r="42" spans="2:109" ht="13" x14ac:dyDescent="0.2">
      <c r="B42" s="1228"/>
      <c r="G42" s="1265"/>
      <c r="I42" s="1264"/>
      <c r="J42" s="1264"/>
      <c r="K42" s="1264"/>
      <c r="AM42" s="1265"/>
      <c r="AN42" s="1265" t="s">
        <v>626</v>
      </c>
      <c r="AP42" s="1264"/>
      <c r="AQ42" s="1264"/>
      <c r="AR42" s="1264"/>
      <c r="AY42" s="1265"/>
      <c r="BA42" s="1264"/>
      <c r="BB42" s="1264"/>
      <c r="BC42" s="1264"/>
      <c r="BK42" s="1265"/>
      <c r="BM42" s="1264"/>
      <c r="BN42" s="1264"/>
      <c r="BO42" s="1264"/>
      <c r="BW42" s="1265"/>
      <c r="BY42" s="1264"/>
      <c r="BZ42" s="1264"/>
      <c r="CA42" s="1264"/>
      <c r="CI42" s="1265"/>
      <c r="CK42" s="1264"/>
      <c r="CL42" s="1264"/>
      <c r="CM42" s="1264"/>
      <c r="CU42" s="1265"/>
      <c r="CW42" s="1264"/>
      <c r="CX42" s="1264"/>
      <c r="CY42" s="1264"/>
    </row>
    <row r="43" spans="2:109" ht="13.5" customHeight="1" x14ac:dyDescent="0.2">
      <c r="B43" s="1228"/>
      <c r="AN43" s="1263" t="s">
        <v>629</v>
      </c>
      <c r="AO43" s="1262"/>
      <c r="AP43" s="1262"/>
      <c r="AQ43" s="1262"/>
      <c r="AR43" s="1262"/>
      <c r="AS43" s="1262"/>
      <c r="AT43" s="1262"/>
      <c r="AU43" s="1262"/>
      <c r="AV43" s="1262"/>
      <c r="AW43" s="1262"/>
      <c r="AX43" s="1262"/>
      <c r="AY43" s="1262"/>
      <c r="AZ43" s="1262"/>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c r="BV43" s="1262"/>
      <c r="BW43" s="1262"/>
      <c r="BX43" s="1262"/>
      <c r="BY43" s="1262"/>
      <c r="BZ43" s="1262"/>
      <c r="CA43" s="1262"/>
      <c r="CB43" s="1262"/>
      <c r="CC43" s="1262"/>
      <c r="CD43" s="1262"/>
      <c r="CE43" s="1262"/>
      <c r="CF43" s="1262"/>
      <c r="CG43" s="1262"/>
      <c r="CH43" s="1262"/>
      <c r="CI43" s="1262"/>
      <c r="CJ43" s="1262"/>
      <c r="CK43" s="1262"/>
      <c r="CL43" s="1262"/>
      <c r="CM43" s="1262"/>
      <c r="CN43" s="1262"/>
      <c r="CO43" s="1262"/>
      <c r="CP43" s="1262"/>
      <c r="CQ43" s="1262"/>
      <c r="CR43" s="1262"/>
      <c r="CS43" s="1262"/>
      <c r="CT43" s="1262"/>
      <c r="CU43" s="1262"/>
      <c r="CV43" s="1262"/>
      <c r="CW43" s="1262"/>
      <c r="CX43" s="1262"/>
      <c r="CY43" s="1262"/>
      <c r="CZ43" s="1262"/>
      <c r="DA43" s="1262"/>
      <c r="DB43" s="1262"/>
      <c r="DC43" s="1261"/>
    </row>
    <row r="44" spans="2:109" ht="13" x14ac:dyDescent="0.2">
      <c r="B44" s="1228"/>
      <c r="AN44" s="1260"/>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c r="CB44" s="1259"/>
      <c r="CC44" s="1259"/>
      <c r="CD44" s="1259"/>
      <c r="CE44" s="1259"/>
      <c r="CF44" s="1259"/>
      <c r="CG44" s="1259"/>
      <c r="CH44" s="1259"/>
      <c r="CI44" s="1259"/>
      <c r="CJ44" s="1259"/>
      <c r="CK44" s="1259"/>
      <c r="CL44" s="1259"/>
      <c r="CM44" s="1259"/>
      <c r="CN44" s="1259"/>
      <c r="CO44" s="1259"/>
      <c r="CP44" s="1259"/>
      <c r="CQ44" s="1259"/>
      <c r="CR44" s="1259"/>
      <c r="CS44" s="1259"/>
      <c r="CT44" s="1259"/>
      <c r="CU44" s="1259"/>
      <c r="CV44" s="1259"/>
      <c r="CW44" s="1259"/>
      <c r="CX44" s="1259"/>
      <c r="CY44" s="1259"/>
      <c r="CZ44" s="1259"/>
      <c r="DA44" s="1259"/>
      <c r="DB44" s="1259"/>
      <c r="DC44" s="1258"/>
    </row>
    <row r="45" spans="2:109" ht="13" x14ac:dyDescent="0.2">
      <c r="B45" s="1228"/>
      <c r="AN45" s="1260"/>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c r="CB45" s="1259"/>
      <c r="CC45" s="1259"/>
      <c r="CD45" s="1259"/>
      <c r="CE45" s="1259"/>
      <c r="CF45" s="1259"/>
      <c r="CG45" s="1259"/>
      <c r="CH45" s="1259"/>
      <c r="CI45" s="1259"/>
      <c r="CJ45" s="1259"/>
      <c r="CK45" s="1259"/>
      <c r="CL45" s="1259"/>
      <c r="CM45" s="1259"/>
      <c r="CN45" s="1259"/>
      <c r="CO45" s="1259"/>
      <c r="CP45" s="1259"/>
      <c r="CQ45" s="1259"/>
      <c r="CR45" s="1259"/>
      <c r="CS45" s="1259"/>
      <c r="CT45" s="1259"/>
      <c r="CU45" s="1259"/>
      <c r="CV45" s="1259"/>
      <c r="CW45" s="1259"/>
      <c r="CX45" s="1259"/>
      <c r="CY45" s="1259"/>
      <c r="CZ45" s="1259"/>
      <c r="DA45" s="1259"/>
      <c r="DB45" s="1259"/>
      <c r="DC45" s="1258"/>
    </row>
    <row r="46" spans="2:109" ht="13" x14ac:dyDescent="0.2">
      <c r="B46" s="1228"/>
      <c r="AN46" s="1260"/>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c r="CB46" s="1259"/>
      <c r="CC46" s="1259"/>
      <c r="CD46" s="1259"/>
      <c r="CE46" s="1259"/>
      <c r="CF46" s="1259"/>
      <c r="CG46" s="1259"/>
      <c r="CH46" s="1259"/>
      <c r="CI46" s="1259"/>
      <c r="CJ46" s="1259"/>
      <c r="CK46" s="1259"/>
      <c r="CL46" s="1259"/>
      <c r="CM46" s="1259"/>
      <c r="CN46" s="1259"/>
      <c r="CO46" s="1259"/>
      <c r="CP46" s="1259"/>
      <c r="CQ46" s="1259"/>
      <c r="CR46" s="1259"/>
      <c r="CS46" s="1259"/>
      <c r="CT46" s="1259"/>
      <c r="CU46" s="1259"/>
      <c r="CV46" s="1259"/>
      <c r="CW46" s="1259"/>
      <c r="CX46" s="1259"/>
      <c r="CY46" s="1259"/>
      <c r="CZ46" s="1259"/>
      <c r="DA46" s="1259"/>
      <c r="DB46" s="1259"/>
      <c r="DC46" s="1258"/>
    </row>
    <row r="47" spans="2:109" ht="13" x14ac:dyDescent="0.2">
      <c r="B47" s="1228"/>
      <c r="AN47" s="1257"/>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c r="CB47" s="1256"/>
      <c r="CC47" s="1256"/>
      <c r="CD47" s="1256"/>
      <c r="CE47" s="1256"/>
      <c r="CF47" s="1256"/>
      <c r="CG47" s="1256"/>
      <c r="CH47" s="1256"/>
      <c r="CI47" s="1256"/>
      <c r="CJ47" s="1256"/>
      <c r="CK47" s="1256"/>
      <c r="CL47" s="1256"/>
      <c r="CM47" s="1256"/>
      <c r="CN47" s="1256"/>
      <c r="CO47" s="1256"/>
      <c r="CP47" s="1256"/>
      <c r="CQ47" s="1256"/>
      <c r="CR47" s="1256"/>
      <c r="CS47" s="1256"/>
      <c r="CT47" s="1256"/>
      <c r="CU47" s="1256"/>
      <c r="CV47" s="1256"/>
      <c r="CW47" s="1256"/>
      <c r="CX47" s="1256"/>
      <c r="CY47" s="1256"/>
      <c r="CZ47" s="1256"/>
      <c r="DA47" s="1256"/>
      <c r="DB47" s="1256"/>
      <c r="DC47" s="1255"/>
    </row>
    <row r="48" spans="2:109" ht="13" x14ac:dyDescent="0.2">
      <c r="B48" s="1228"/>
      <c r="H48" s="1242"/>
      <c r="I48" s="1242"/>
      <c r="J48" s="1242"/>
      <c r="AN48" s="1242"/>
      <c r="AO48" s="1242"/>
      <c r="AP48" s="1242"/>
      <c r="AZ48" s="1242"/>
      <c r="BA48" s="1242"/>
      <c r="BB48" s="1242"/>
      <c r="BL48" s="1242"/>
      <c r="BM48" s="1242"/>
      <c r="BN48" s="1242"/>
      <c r="BX48" s="1242"/>
      <c r="BY48" s="1242"/>
      <c r="BZ48" s="1242"/>
      <c r="CJ48" s="1242"/>
      <c r="CK48" s="1242"/>
      <c r="CL48" s="1242"/>
      <c r="CV48" s="1242"/>
      <c r="CW48" s="1242"/>
      <c r="CX48" s="1242"/>
    </row>
    <row r="49" spans="1:109" ht="13" x14ac:dyDescent="0.2">
      <c r="B49" s="1228"/>
      <c r="AN49" s="1227" t="s">
        <v>624</v>
      </c>
    </row>
    <row r="50" spans="1:109" ht="13" x14ac:dyDescent="0.2">
      <c r="B50" s="1228"/>
      <c r="G50" s="1240"/>
      <c r="H50" s="1240"/>
      <c r="I50" s="1240"/>
      <c r="J50" s="1240"/>
      <c r="K50" s="1249"/>
      <c r="L50" s="1249"/>
      <c r="M50" s="1248"/>
      <c r="N50" s="1248"/>
      <c r="AN50" s="1247"/>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5"/>
      <c r="BP50" s="1237" t="s">
        <v>550</v>
      </c>
      <c r="BQ50" s="1237"/>
      <c r="BR50" s="1237"/>
      <c r="BS50" s="1237"/>
      <c r="BT50" s="1237"/>
      <c r="BU50" s="1237"/>
      <c r="BV50" s="1237"/>
      <c r="BW50" s="1237"/>
      <c r="BX50" s="1237" t="s">
        <v>551</v>
      </c>
      <c r="BY50" s="1237"/>
      <c r="BZ50" s="1237"/>
      <c r="CA50" s="1237"/>
      <c r="CB50" s="1237"/>
      <c r="CC50" s="1237"/>
      <c r="CD50" s="1237"/>
      <c r="CE50" s="1237"/>
      <c r="CF50" s="1237" t="s">
        <v>552</v>
      </c>
      <c r="CG50" s="1237"/>
      <c r="CH50" s="1237"/>
      <c r="CI50" s="1237"/>
      <c r="CJ50" s="1237"/>
      <c r="CK50" s="1237"/>
      <c r="CL50" s="1237"/>
      <c r="CM50" s="1237"/>
      <c r="CN50" s="1237" t="s">
        <v>553</v>
      </c>
      <c r="CO50" s="1237"/>
      <c r="CP50" s="1237"/>
      <c r="CQ50" s="1237"/>
      <c r="CR50" s="1237"/>
      <c r="CS50" s="1237"/>
      <c r="CT50" s="1237"/>
      <c r="CU50" s="1237"/>
      <c r="CV50" s="1237" t="s">
        <v>554</v>
      </c>
      <c r="CW50" s="1237"/>
      <c r="CX50" s="1237"/>
      <c r="CY50" s="1237"/>
      <c r="CZ50" s="1237"/>
      <c r="DA50" s="1237"/>
      <c r="DB50" s="1237"/>
      <c r="DC50" s="1237"/>
    </row>
    <row r="51" spans="1:109" ht="13.5" customHeight="1" x14ac:dyDescent="0.2">
      <c r="B51" s="1228"/>
      <c r="G51" s="1244"/>
      <c r="H51" s="1244"/>
      <c r="I51" s="1277"/>
      <c r="J51" s="1277"/>
      <c r="K51" s="1243"/>
      <c r="L51" s="1243"/>
      <c r="M51" s="1243"/>
      <c r="N51" s="1243"/>
      <c r="AM51" s="1242"/>
      <c r="AN51" s="1236" t="s">
        <v>623</v>
      </c>
      <c r="AO51" s="1236"/>
      <c r="AP51" s="1236"/>
      <c r="AQ51" s="1236"/>
      <c r="AR51" s="1236"/>
      <c r="AS51" s="1236"/>
      <c r="AT51" s="1236"/>
      <c r="AU51" s="1236"/>
      <c r="AV51" s="1236"/>
      <c r="AW51" s="1236"/>
      <c r="AX51" s="1236"/>
      <c r="AY51" s="1236"/>
      <c r="AZ51" s="1236"/>
      <c r="BA51" s="1236"/>
      <c r="BB51" s="1236" t="s">
        <v>621</v>
      </c>
      <c r="BC51" s="1236"/>
      <c r="BD51" s="1236"/>
      <c r="BE51" s="1236"/>
      <c r="BF51" s="1236"/>
      <c r="BG51" s="1236"/>
      <c r="BH51" s="1236"/>
      <c r="BI51" s="1236"/>
      <c r="BJ51" s="1236"/>
      <c r="BK51" s="1236"/>
      <c r="BL51" s="1236"/>
      <c r="BM51" s="1236"/>
      <c r="BN51" s="1236"/>
      <c r="BO51" s="1236"/>
      <c r="BP51" s="1235">
        <v>112.5</v>
      </c>
      <c r="BQ51" s="1235"/>
      <c r="BR51" s="1235"/>
      <c r="BS51" s="1235"/>
      <c r="BT51" s="1235"/>
      <c r="BU51" s="1235"/>
      <c r="BV51" s="1235"/>
      <c r="BW51" s="1235"/>
      <c r="BX51" s="1235">
        <v>119.3</v>
      </c>
      <c r="BY51" s="1235"/>
      <c r="BZ51" s="1235"/>
      <c r="CA51" s="1235"/>
      <c r="CB51" s="1235"/>
      <c r="CC51" s="1235"/>
      <c r="CD51" s="1235"/>
      <c r="CE51" s="1235"/>
      <c r="CF51" s="1235">
        <v>126.8</v>
      </c>
      <c r="CG51" s="1235"/>
      <c r="CH51" s="1235"/>
      <c r="CI51" s="1235"/>
      <c r="CJ51" s="1235"/>
      <c r="CK51" s="1235"/>
      <c r="CL51" s="1235"/>
      <c r="CM51" s="1235"/>
      <c r="CN51" s="1235">
        <v>136.9</v>
      </c>
      <c r="CO51" s="1235"/>
      <c r="CP51" s="1235"/>
      <c r="CQ51" s="1235"/>
      <c r="CR51" s="1235"/>
      <c r="CS51" s="1235"/>
      <c r="CT51" s="1235"/>
      <c r="CU51" s="1235"/>
      <c r="CV51" s="1235">
        <v>134.6</v>
      </c>
      <c r="CW51" s="1235"/>
      <c r="CX51" s="1235"/>
      <c r="CY51" s="1235"/>
      <c r="CZ51" s="1235"/>
      <c r="DA51" s="1235"/>
      <c r="DB51" s="1235"/>
      <c r="DC51" s="1235"/>
    </row>
    <row r="52" spans="1:109" ht="13" x14ac:dyDescent="0.2">
      <c r="B52" s="1228"/>
      <c r="G52" s="1244"/>
      <c r="H52" s="1244"/>
      <c r="I52" s="1277"/>
      <c r="J52" s="1277"/>
      <c r="K52" s="1243"/>
      <c r="L52" s="1243"/>
      <c r="M52" s="1243"/>
      <c r="N52" s="1243"/>
      <c r="AM52" s="1242"/>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5"/>
      <c r="BQ52" s="1235"/>
      <c r="BR52" s="1235"/>
      <c r="BS52" s="1235"/>
      <c r="BT52" s="1235"/>
      <c r="BU52" s="1235"/>
      <c r="BV52" s="1235"/>
      <c r="BW52" s="1235"/>
      <c r="BX52" s="1235"/>
      <c r="BY52" s="1235"/>
      <c r="BZ52" s="1235"/>
      <c r="CA52" s="1235"/>
      <c r="CB52" s="1235"/>
      <c r="CC52" s="1235"/>
      <c r="CD52" s="1235"/>
      <c r="CE52" s="1235"/>
      <c r="CF52" s="1235"/>
      <c r="CG52" s="1235"/>
      <c r="CH52" s="1235"/>
      <c r="CI52" s="1235"/>
      <c r="CJ52" s="1235"/>
      <c r="CK52" s="1235"/>
      <c r="CL52" s="1235"/>
      <c r="CM52" s="1235"/>
      <c r="CN52" s="1235"/>
      <c r="CO52" s="1235"/>
      <c r="CP52" s="1235"/>
      <c r="CQ52" s="1235"/>
      <c r="CR52" s="1235"/>
      <c r="CS52" s="1235"/>
      <c r="CT52" s="1235"/>
      <c r="CU52" s="1235"/>
      <c r="CV52" s="1235"/>
      <c r="CW52" s="1235"/>
      <c r="CX52" s="1235"/>
      <c r="CY52" s="1235"/>
      <c r="CZ52" s="1235"/>
      <c r="DA52" s="1235"/>
      <c r="DB52" s="1235"/>
      <c r="DC52" s="1235"/>
    </row>
    <row r="53" spans="1:109" ht="13" x14ac:dyDescent="0.2">
      <c r="A53" s="1264"/>
      <c r="B53" s="1228"/>
      <c r="G53" s="1244"/>
      <c r="H53" s="1244"/>
      <c r="I53" s="1240"/>
      <c r="J53" s="1240"/>
      <c r="K53" s="1243"/>
      <c r="L53" s="1243"/>
      <c r="M53" s="1243"/>
      <c r="N53" s="1243"/>
      <c r="AM53" s="1242"/>
      <c r="AN53" s="1236"/>
      <c r="AO53" s="1236"/>
      <c r="AP53" s="1236"/>
      <c r="AQ53" s="1236"/>
      <c r="AR53" s="1236"/>
      <c r="AS53" s="1236"/>
      <c r="AT53" s="1236"/>
      <c r="AU53" s="1236"/>
      <c r="AV53" s="1236"/>
      <c r="AW53" s="1236"/>
      <c r="AX53" s="1236"/>
      <c r="AY53" s="1236"/>
      <c r="AZ53" s="1236"/>
      <c r="BA53" s="1236"/>
      <c r="BB53" s="1236" t="s">
        <v>628</v>
      </c>
      <c r="BC53" s="1236"/>
      <c r="BD53" s="1236"/>
      <c r="BE53" s="1236"/>
      <c r="BF53" s="1236"/>
      <c r="BG53" s="1236"/>
      <c r="BH53" s="1236"/>
      <c r="BI53" s="1236"/>
      <c r="BJ53" s="1236"/>
      <c r="BK53" s="1236"/>
      <c r="BL53" s="1236"/>
      <c r="BM53" s="1236"/>
      <c r="BN53" s="1236"/>
      <c r="BO53" s="1236"/>
      <c r="BP53" s="1235">
        <v>74.2</v>
      </c>
      <c r="BQ53" s="1235"/>
      <c r="BR53" s="1235"/>
      <c r="BS53" s="1235"/>
      <c r="BT53" s="1235"/>
      <c r="BU53" s="1235"/>
      <c r="BV53" s="1235"/>
      <c r="BW53" s="1235"/>
      <c r="BX53" s="1235">
        <v>75.099999999999994</v>
      </c>
      <c r="BY53" s="1235"/>
      <c r="BZ53" s="1235"/>
      <c r="CA53" s="1235"/>
      <c r="CB53" s="1235"/>
      <c r="CC53" s="1235"/>
      <c r="CD53" s="1235"/>
      <c r="CE53" s="1235"/>
      <c r="CF53" s="1235">
        <v>76</v>
      </c>
      <c r="CG53" s="1235"/>
      <c r="CH53" s="1235"/>
      <c r="CI53" s="1235"/>
      <c r="CJ53" s="1235"/>
      <c r="CK53" s="1235"/>
      <c r="CL53" s="1235"/>
      <c r="CM53" s="1235"/>
      <c r="CN53" s="1235">
        <v>76.8</v>
      </c>
      <c r="CO53" s="1235"/>
      <c r="CP53" s="1235"/>
      <c r="CQ53" s="1235"/>
      <c r="CR53" s="1235"/>
      <c r="CS53" s="1235"/>
      <c r="CT53" s="1235"/>
      <c r="CU53" s="1235"/>
      <c r="CV53" s="1235">
        <v>77.599999999999994</v>
      </c>
      <c r="CW53" s="1235"/>
      <c r="CX53" s="1235"/>
      <c r="CY53" s="1235"/>
      <c r="CZ53" s="1235"/>
      <c r="DA53" s="1235"/>
      <c r="DB53" s="1235"/>
      <c r="DC53" s="1235"/>
    </row>
    <row r="54" spans="1:109" ht="13" x14ac:dyDescent="0.2">
      <c r="A54" s="1264"/>
      <c r="B54" s="1228"/>
      <c r="G54" s="1244"/>
      <c r="H54" s="1244"/>
      <c r="I54" s="1240"/>
      <c r="J54" s="1240"/>
      <c r="K54" s="1243"/>
      <c r="L54" s="1243"/>
      <c r="M54" s="1243"/>
      <c r="N54" s="1243"/>
      <c r="AM54" s="1242"/>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5"/>
      <c r="BQ54" s="1235"/>
      <c r="BR54" s="1235"/>
      <c r="BS54" s="1235"/>
      <c r="BT54" s="1235"/>
      <c r="BU54" s="1235"/>
      <c r="BV54" s="1235"/>
      <c r="BW54" s="1235"/>
      <c r="BX54" s="1235"/>
      <c r="BY54" s="1235"/>
      <c r="BZ54" s="1235"/>
      <c r="CA54" s="1235"/>
      <c r="CB54" s="1235"/>
      <c r="CC54" s="1235"/>
      <c r="CD54" s="1235"/>
      <c r="CE54" s="1235"/>
      <c r="CF54" s="1235"/>
      <c r="CG54" s="1235"/>
      <c r="CH54" s="1235"/>
      <c r="CI54" s="1235"/>
      <c r="CJ54" s="1235"/>
      <c r="CK54" s="1235"/>
      <c r="CL54" s="1235"/>
      <c r="CM54" s="1235"/>
      <c r="CN54" s="1235"/>
      <c r="CO54" s="1235"/>
      <c r="CP54" s="1235"/>
      <c r="CQ54" s="1235"/>
      <c r="CR54" s="1235"/>
      <c r="CS54" s="1235"/>
      <c r="CT54" s="1235"/>
      <c r="CU54" s="1235"/>
      <c r="CV54" s="1235"/>
      <c r="CW54" s="1235"/>
      <c r="CX54" s="1235"/>
      <c r="CY54" s="1235"/>
      <c r="CZ54" s="1235"/>
      <c r="DA54" s="1235"/>
      <c r="DB54" s="1235"/>
      <c r="DC54" s="1235"/>
    </row>
    <row r="55" spans="1:109" ht="13" x14ac:dyDescent="0.2">
      <c r="A55" s="1264"/>
      <c r="B55" s="1228"/>
      <c r="G55" s="1240"/>
      <c r="H55" s="1240"/>
      <c r="I55" s="1240"/>
      <c r="J55" s="1240"/>
      <c r="K55" s="1243"/>
      <c r="L55" s="1243"/>
      <c r="M55" s="1243"/>
      <c r="N55" s="1243"/>
      <c r="AN55" s="1237" t="s">
        <v>622</v>
      </c>
      <c r="AO55" s="1237"/>
      <c r="AP55" s="1237"/>
      <c r="AQ55" s="1237"/>
      <c r="AR55" s="1237"/>
      <c r="AS55" s="1237"/>
      <c r="AT55" s="1237"/>
      <c r="AU55" s="1237"/>
      <c r="AV55" s="1237"/>
      <c r="AW55" s="1237"/>
      <c r="AX55" s="1237"/>
      <c r="AY55" s="1237"/>
      <c r="AZ55" s="1237"/>
      <c r="BA55" s="1237"/>
      <c r="BB55" s="1236" t="s">
        <v>621</v>
      </c>
      <c r="BC55" s="1236"/>
      <c r="BD55" s="1236"/>
      <c r="BE55" s="1236"/>
      <c r="BF55" s="1236"/>
      <c r="BG55" s="1236"/>
      <c r="BH55" s="1236"/>
      <c r="BI55" s="1236"/>
      <c r="BJ55" s="1236"/>
      <c r="BK55" s="1236"/>
      <c r="BL55" s="1236"/>
      <c r="BM55" s="1236"/>
      <c r="BN55" s="1236"/>
      <c r="BO55" s="1236"/>
      <c r="BP55" s="1235">
        <v>152</v>
      </c>
      <c r="BQ55" s="1235"/>
      <c r="BR55" s="1235"/>
      <c r="BS55" s="1235"/>
      <c r="BT55" s="1235"/>
      <c r="BU55" s="1235"/>
      <c r="BV55" s="1235"/>
      <c r="BW55" s="1235"/>
      <c r="BX55" s="1235">
        <v>159.1</v>
      </c>
      <c r="BY55" s="1235"/>
      <c r="BZ55" s="1235"/>
      <c r="CA55" s="1235"/>
      <c r="CB55" s="1235"/>
      <c r="CC55" s="1235"/>
      <c r="CD55" s="1235"/>
      <c r="CE55" s="1235"/>
      <c r="CF55" s="1235">
        <v>163.80000000000001</v>
      </c>
      <c r="CG55" s="1235"/>
      <c r="CH55" s="1235"/>
      <c r="CI55" s="1235"/>
      <c r="CJ55" s="1235"/>
      <c r="CK55" s="1235"/>
      <c r="CL55" s="1235"/>
      <c r="CM55" s="1235"/>
      <c r="CN55" s="1235">
        <v>173.6</v>
      </c>
      <c r="CO55" s="1235"/>
      <c r="CP55" s="1235"/>
      <c r="CQ55" s="1235"/>
      <c r="CR55" s="1235"/>
      <c r="CS55" s="1235"/>
      <c r="CT55" s="1235"/>
      <c r="CU55" s="1235"/>
      <c r="CV55" s="1235">
        <v>168.9</v>
      </c>
      <c r="CW55" s="1235"/>
      <c r="CX55" s="1235"/>
      <c r="CY55" s="1235"/>
      <c r="CZ55" s="1235"/>
      <c r="DA55" s="1235"/>
      <c r="DB55" s="1235"/>
      <c r="DC55" s="1235"/>
    </row>
    <row r="56" spans="1:109" ht="13" x14ac:dyDescent="0.2">
      <c r="A56" s="1264"/>
      <c r="B56" s="1228"/>
      <c r="G56" s="1240"/>
      <c r="H56" s="1240"/>
      <c r="I56" s="1240"/>
      <c r="J56" s="1240"/>
      <c r="K56" s="1243"/>
      <c r="L56" s="1243"/>
      <c r="M56" s="1243"/>
      <c r="N56" s="1243"/>
      <c r="AN56" s="1237"/>
      <c r="AO56" s="1237"/>
      <c r="AP56" s="1237"/>
      <c r="AQ56" s="1237"/>
      <c r="AR56" s="1237"/>
      <c r="AS56" s="1237"/>
      <c r="AT56" s="1237"/>
      <c r="AU56" s="1237"/>
      <c r="AV56" s="1237"/>
      <c r="AW56" s="1237"/>
      <c r="AX56" s="1237"/>
      <c r="AY56" s="1237"/>
      <c r="AZ56" s="1237"/>
      <c r="BA56" s="1237"/>
      <c r="BB56" s="1236"/>
      <c r="BC56" s="1236"/>
      <c r="BD56" s="1236"/>
      <c r="BE56" s="1236"/>
      <c r="BF56" s="1236"/>
      <c r="BG56" s="1236"/>
      <c r="BH56" s="1236"/>
      <c r="BI56" s="1236"/>
      <c r="BJ56" s="1236"/>
      <c r="BK56" s="1236"/>
      <c r="BL56" s="1236"/>
      <c r="BM56" s="1236"/>
      <c r="BN56" s="1236"/>
      <c r="BO56" s="1236"/>
      <c r="BP56" s="1235"/>
      <c r="BQ56" s="1235"/>
      <c r="BR56" s="1235"/>
      <c r="BS56" s="1235"/>
      <c r="BT56" s="1235"/>
      <c r="BU56" s="1235"/>
      <c r="BV56" s="1235"/>
      <c r="BW56" s="1235"/>
      <c r="BX56" s="1235"/>
      <c r="BY56" s="1235"/>
      <c r="BZ56" s="1235"/>
      <c r="CA56" s="1235"/>
      <c r="CB56" s="1235"/>
      <c r="CC56" s="1235"/>
      <c r="CD56" s="1235"/>
      <c r="CE56" s="1235"/>
      <c r="CF56" s="1235"/>
      <c r="CG56" s="1235"/>
      <c r="CH56" s="1235"/>
      <c r="CI56" s="1235"/>
      <c r="CJ56" s="1235"/>
      <c r="CK56" s="1235"/>
      <c r="CL56" s="1235"/>
      <c r="CM56" s="1235"/>
      <c r="CN56" s="1235"/>
      <c r="CO56" s="1235"/>
      <c r="CP56" s="1235"/>
      <c r="CQ56" s="1235"/>
      <c r="CR56" s="1235"/>
      <c r="CS56" s="1235"/>
      <c r="CT56" s="1235"/>
      <c r="CU56" s="1235"/>
      <c r="CV56" s="1235"/>
      <c r="CW56" s="1235"/>
      <c r="CX56" s="1235"/>
      <c r="CY56" s="1235"/>
      <c r="CZ56" s="1235"/>
      <c r="DA56" s="1235"/>
      <c r="DB56" s="1235"/>
      <c r="DC56" s="1235"/>
    </row>
    <row r="57" spans="1:109" s="1264" customFormat="1" ht="13" x14ac:dyDescent="0.2">
      <c r="B57" s="1270"/>
      <c r="G57" s="1240"/>
      <c r="H57" s="1240"/>
      <c r="I57" s="1239"/>
      <c r="J57" s="1239"/>
      <c r="K57" s="1243"/>
      <c r="L57" s="1243"/>
      <c r="M57" s="1243"/>
      <c r="N57" s="1243"/>
      <c r="AM57" s="1227"/>
      <c r="AN57" s="1237"/>
      <c r="AO57" s="1237"/>
      <c r="AP57" s="1237"/>
      <c r="AQ57" s="1237"/>
      <c r="AR57" s="1237"/>
      <c r="AS57" s="1237"/>
      <c r="AT57" s="1237"/>
      <c r="AU57" s="1237"/>
      <c r="AV57" s="1237"/>
      <c r="AW57" s="1237"/>
      <c r="AX57" s="1237"/>
      <c r="AY57" s="1237"/>
      <c r="AZ57" s="1237"/>
      <c r="BA57" s="1237"/>
      <c r="BB57" s="1236" t="s">
        <v>628</v>
      </c>
      <c r="BC57" s="1236"/>
      <c r="BD57" s="1236"/>
      <c r="BE57" s="1236"/>
      <c r="BF57" s="1236"/>
      <c r="BG57" s="1236"/>
      <c r="BH57" s="1236"/>
      <c r="BI57" s="1236"/>
      <c r="BJ57" s="1236"/>
      <c r="BK57" s="1236"/>
      <c r="BL57" s="1236"/>
      <c r="BM57" s="1236"/>
      <c r="BN57" s="1236"/>
      <c r="BO57" s="1236"/>
      <c r="BP57" s="1235">
        <v>71</v>
      </c>
      <c r="BQ57" s="1235"/>
      <c r="BR57" s="1235"/>
      <c r="BS57" s="1235"/>
      <c r="BT57" s="1235"/>
      <c r="BU57" s="1235"/>
      <c r="BV57" s="1235"/>
      <c r="BW57" s="1235"/>
      <c r="BX57" s="1235">
        <v>71.7</v>
      </c>
      <c r="BY57" s="1235"/>
      <c r="BZ57" s="1235"/>
      <c r="CA57" s="1235"/>
      <c r="CB57" s="1235"/>
      <c r="CC57" s="1235"/>
      <c r="CD57" s="1235"/>
      <c r="CE57" s="1235"/>
      <c r="CF57" s="1235">
        <v>72.7</v>
      </c>
      <c r="CG57" s="1235"/>
      <c r="CH57" s="1235"/>
      <c r="CI57" s="1235"/>
      <c r="CJ57" s="1235"/>
      <c r="CK57" s="1235"/>
      <c r="CL57" s="1235"/>
      <c r="CM57" s="1235"/>
      <c r="CN57" s="1235">
        <v>73.599999999999994</v>
      </c>
      <c r="CO57" s="1235"/>
      <c r="CP57" s="1235"/>
      <c r="CQ57" s="1235"/>
      <c r="CR57" s="1235"/>
      <c r="CS57" s="1235"/>
      <c r="CT57" s="1235"/>
      <c r="CU57" s="1235"/>
      <c r="CV57" s="1235">
        <v>74.5</v>
      </c>
      <c r="CW57" s="1235"/>
      <c r="CX57" s="1235"/>
      <c r="CY57" s="1235"/>
      <c r="CZ57" s="1235"/>
      <c r="DA57" s="1235"/>
      <c r="DB57" s="1235"/>
      <c r="DC57" s="1235"/>
      <c r="DD57" s="1275"/>
      <c r="DE57" s="1270"/>
    </row>
    <row r="58" spans="1:109" s="1264" customFormat="1" ht="13" x14ac:dyDescent="0.2">
      <c r="A58" s="1227"/>
      <c r="B58" s="1270"/>
      <c r="G58" s="1240"/>
      <c r="H58" s="1240"/>
      <c r="I58" s="1239"/>
      <c r="J58" s="1239"/>
      <c r="K58" s="1243"/>
      <c r="L58" s="1243"/>
      <c r="M58" s="1243"/>
      <c r="N58" s="1243"/>
      <c r="AM58" s="1227"/>
      <c r="AN58" s="1237"/>
      <c r="AO58" s="1237"/>
      <c r="AP58" s="1237"/>
      <c r="AQ58" s="1237"/>
      <c r="AR58" s="1237"/>
      <c r="AS58" s="1237"/>
      <c r="AT58" s="1237"/>
      <c r="AU58" s="1237"/>
      <c r="AV58" s="1237"/>
      <c r="AW58" s="1237"/>
      <c r="AX58" s="1237"/>
      <c r="AY58" s="1237"/>
      <c r="AZ58" s="1237"/>
      <c r="BA58" s="1237"/>
      <c r="BB58" s="1236"/>
      <c r="BC58" s="1236"/>
      <c r="BD58" s="1236"/>
      <c r="BE58" s="1236"/>
      <c r="BF58" s="1236"/>
      <c r="BG58" s="1236"/>
      <c r="BH58" s="1236"/>
      <c r="BI58" s="1236"/>
      <c r="BJ58" s="1236"/>
      <c r="BK58" s="1236"/>
      <c r="BL58" s="1236"/>
      <c r="BM58" s="1236"/>
      <c r="BN58" s="1236"/>
      <c r="BO58" s="1236"/>
      <c r="BP58" s="1235"/>
      <c r="BQ58" s="1235"/>
      <c r="BR58" s="1235"/>
      <c r="BS58" s="1235"/>
      <c r="BT58" s="1235"/>
      <c r="BU58" s="1235"/>
      <c r="BV58" s="1235"/>
      <c r="BW58" s="1235"/>
      <c r="BX58" s="1235"/>
      <c r="BY58" s="1235"/>
      <c r="BZ58" s="1235"/>
      <c r="CA58" s="1235"/>
      <c r="CB58" s="1235"/>
      <c r="CC58" s="1235"/>
      <c r="CD58" s="1235"/>
      <c r="CE58" s="1235"/>
      <c r="CF58" s="1235"/>
      <c r="CG58" s="1235"/>
      <c r="CH58" s="1235"/>
      <c r="CI58" s="1235"/>
      <c r="CJ58" s="1235"/>
      <c r="CK58" s="1235"/>
      <c r="CL58" s="1235"/>
      <c r="CM58" s="1235"/>
      <c r="CN58" s="1235"/>
      <c r="CO58" s="1235"/>
      <c r="CP58" s="1235"/>
      <c r="CQ58" s="1235"/>
      <c r="CR58" s="1235"/>
      <c r="CS58" s="1235"/>
      <c r="CT58" s="1235"/>
      <c r="CU58" s="1235"/>
      <c r="CV58" s="1235"/>
      <c r="CW58" s="1235"/>
      <c r="CX58" s="1235"/>
      <c r="CY58" s="1235"/>
      <c r="CZ58" s="1235"/>
      <c r="DA58" s="1235"/>
      <c r="DB58" s="1235"/>
      <c r="DC58" s="1235"/>
      <c r="DD58" s="1275"/>
      <c r="DE58" s="1270"/>
    </row>
    <row r="59" spans="1:109" s="1264" customFormat="1" ht="13" x14ac:dyDescent="0.2">
      <c r="A59" s="1227"/>
      <c r="B59" s="1270"/>
      <c r="K59" s="1276"/>
      <c r="L59" s="1276"/>
      <c r="M59" s="1276"/>
      <c r="N59" s="1276"/>
      <c r="AQ59" s="1276"/>
      <c r="AR59" s="1276"/>
      <c r="AS59" s="1276"/>
      <c r="AT59" s="1276"/>
      <c r="BC59" s="1276"/>
      <c r="BD59" s="1276"/>
      <c r="BE59" s="1276"/>
      <c r="BF59" s="1276"/>
      <c r="BO59" s="1276"/>
      <c r="BP59" s="1276"/>
      <c r="BQ59" s="1276"/>
      <c r="BR59" s="1276"/>
      <c r="CA59" s="1276"/>
      <c r="CB59" s="1276"/>
      <c r="CC59" s="1276"/>
      <c r="CD59" s="1276"/>
      <c r="CM59" s="1276"/>
      <c r="CN59" s="1276"/>
      <c r="CO59" s="1276"/>
      <c r="CP59" s="1276"/>
      <c r="CY59" s="1276"/>
      <c r="CZ59" s="1276"/>
      <c r="DA59" s="1276"/>
      <c r="DB59" s="1276"/>
      <c r="DC59" s="1276"/>
      <c r="DD59" s="1275"/>
      <c r="DE59" s="1270"/>
    </row>
    <row r="60" spans="1:109" s="1264" customFormat="1" ht="13" x14ac:dyDescent="0.2">
      <c r="A60" s="1227"/>
      <c r="B60" s="1270"/>
      <c r="K60" s="1276"/>
      <c r="L60" s="1276"/>
      <c r="M60" s="1276"/>
      <c r="N60" s="1276"/>
      <c r="AQ60" s="1276"/>
      <c r="AR60" s="1276"/>
      <c r="AS60" s="1276"/>
      <c r="AT60" s="1276"/>
      <c r="BC60" s="1276"/>
      <c r="BD60" s="1276"/>
      <c r="BE60" s="1276"/>
      <c r="BF60" s="1276"/>
      <c r="BO60" s="1276"/>
      <c r="BP60" s="1276"/>
      <c r="BQ60" s="1276"/>
      <c r="BR60" s="1276"/>
      <c r="CA60" s="1276"/>
      <c r="CB60" s="1276"/>
      <c r="CC60" s="1276"/>
      <c r="CD60" s="1276"/>
      <c r="CM60" s="1276"/>
      <c r="CN60" s="1276"/>
      <c r="CO60" s="1276"/>
      <c r="CP60" s="1276"/>
      <c r="CY60" s="1276"/>
      <c r="CZ60" s="1276"/>
      <c r="DA60" s="1276"/>
      <c r="DB60" s="1276"/>
      <c r="DC60" s="1276"/>
      <c r="DD60" s="1275"/>
      <c r="DE60" s="1270"/>
    </row>
    <row r="61" spans="1:109" s="1264" customFormat="1" ht="13" x14ac:dyDescent="0.2">
      <c r="A61" s="1227"/>
      <c r="B61" s="1274"/>
      <c r="C61" s="1273"/>
      <c r="D61" s="1273"/>
      <c r="E61" s="1273"/>
      <c r="F61" s="1273"/>
      <c r="G61" s="1273"/>
      <c r="H61" s="1273"/>
      <c r="I61" s="1273"/>
      <c r="J61" s="1273"/>
      <c r="K61" s="1273"/>
      <c r="L61" s="1273"/>
      <c r="M61" s="1272"/>
      <c r="N61" s="1272"/>
      <c r="O61" s="1273"/>
      <c r="P61" s="1273"/>
      <c r="Q61" s="1273"/>
      <c r="R61" s="1273"/>
      <c r="S61" s="1273"/>
      <c r="T61" s="1273"/>
      <c r="U61" s="1273"/>
      <c r="V61" s="1273"/>
      <c r="W61" s="1273"/>
      <c r="X61" s="1273"/>
      <c r="Y61" s="1273"/>
      <c r="Z61" s="1273"/>
      <c r="AA61" s="1273"/>
      <c r="AB61" s="1273"/>
      <c r="AC61" s="1273"/>
      <c r="AD61" s="1273"/>
      <c r="AE61" s="1273"/>
      <c r="AF61" s="1273"/>
      <c r="AG61" s="1273"/>
      <c r="AH61" s="1273"/>
      <c r="AI61" s="1273"/>
      <c r="AJ61" s="1273"/>
      <c r="AK61" s="1273"/>
      <c r="AL61" s="1273"/>
      <c r="AM61" s="1273"/>
      <c r="AN61" s="1273"/>
      <c r="AO61" s="1273"/>
      <c r="AP61" s="1273"/>
      <c r="AQ61" s="1273"/>
      <c r="AR61" s="1273"/>
      <c r="AS61" s="1272"/>
      <c r="AT61" s="1272"/>
      <c r="AU61" s="1273"/>
      <c r="AV61" s="1273"/>
      <c r="AW61" s="1273"/>
      <c r="AX61" s="1273"/>
      <c r="AY61" s="1273"/>
      <c r="AZ61" s="1273"/>
      <c r="BA61" s="1273"/>
      <c r="BB61" s="1273"/>
      <c r="BC61" s="1273"/>
      <c r="BD61" s="1273"/>
      <c r="BE61" s="1272"/>
      <c r="BF61" s="1272"/>
      <c r="BG61" s="1273"/>
      <c r="BH61" s="1273"/>
      <c r="BI61" s="1273"/>
      <c r="BJ61" s="1273"/>
      <c r="BK61" s="1273"/>
      <c r="BL61" s="1273"/>
      <c r="BM61" s="1273"/>
      <c r="BN61" s="1273"/>
      <c r="BO61" s="1273"/>
      <c r="BP61" s="1273"/>
      <c r="BQ61" s="1272"/>
      <c r="BR61" s="1272"/>
      <c r="BS61" s="1273"/>
      <c r="BT61" s="1273"/>
      <c r="BU61" s="1273"/>
      <c r="BV61" s="1273"/>
      <c r="BW61" s="1273"/>
      <c r="BX61" s="1273"/>
      <c r="BY61" s="1273"/>
      <c r="BZ61" s="1273"/>
      <c r="CA61" s="1273"/>
      <c r="CB61" s="1273"/>
      <c r="CC61" s="1272"/>
      <c r="CD61" s="1272"/>
      <c r="CE61" s="1273"/>
      <c r="CF61" s="1273"/>
      <c r="CG61" s="1273"/>
      <c r="CH61" s="1273"/>
      <c r="CI61" s="1273"/>
      <c r="CJ61" s="1273"/>
      <c r="CK61" s="1273"/>
      <c r="CL61" s="1273"/>
      <c r="CM61" s="1273"/>
      <c r="CN61" s="1273"/>
      <c r="CO61" s="1272"/>
      <c r="CP61" s="1272"/>
      <c r="CQ61" s="1273"/>
      <c r="CR61" s="1273"/>
      <c r="CS61" s="1273"/>
      <c r="CT61" s="1273"/>
      <c r="CU61" s="1273"/>
      <c r="CV61" s="1273"/>
      <c r="CW61" s="1273"/>
      <c r="CX61" s="1273"/>
      <c r="CY61" s="1273"/>
      <c r="CZ61" s="1273"/>
      <c r="DA61" s="1272"/>
      <c r="DB61" s="1272"/>
      <c r="DC61" s="1272"/>
      <c r="DD61" s="1271"/>
      <c r="DE61" s="1270"/>
    </row>
    <row r="62" spans="1:109" ht="13" x14ac:dyDescent="0.2">
      <c r="B62" s="1269"/>
      <c r="C62" s="1269"/>
      <c r="D62" s="1269"/>
      <c r="E62" s="1269"/>
      <c r="F62" s="1269"/>
      <c r="G62" s="1269"/>
      <c r="H62" s="1269"/>
      <c r="I62" s="1269"/>
      <c r="J62" s="1269"/>
      <c r="K62" s="1269"/>
      <c r="L62" s="1269"/>
      <c r="M62" s="1269"/>
      <c r="N62" s="1269"/>
      <c r="O62" s="1269"/>
      <c r="P62" s="1269"/>
      <c r="Q62" s="1269"/>
      <c r="R62" s="1269"/>
      <c r="S62" s="1269"/>
      <c r="T62" s="1269"/>
      <c r="U62" s="1269"/>
      <c r="V62" s="1269"/>
      <c r="W62" s="1269"/>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269"/>
      <c r="AS62" s="1269"/>
      <c r="AT62" s="1269"/>
      <c r="AU62" s="1269"/>
      <c r="AV62" s="1269"/>
      <c r="AW62" s="1269"/>
      <c r="AX62" s="1269"/>
      <c r="AY62" s="1269"/>
      <c r="AZ62" s="1269"/>
      <c r="BA62" s="1269"/>
      <c r="BB62" s="1269"/>
      <c r="BC62" s="1269"/>
      <c r="BD62" s="1269"/>
      <c r="BE62" s="1269"/>
      <c r="BF62" s="1269"/>
      <c r="BG62" s="1269"/>
      <c r="BH62" s="1269"/>
      <c r="BI62" s="1269"/>
      <c r="BJ62" s="1269"/>
      <c r="BK62" s="1269"/>
      <c r="BL62" s="1269"/>
      <c r="BM62" s="1269"/>
      <c r="BN62" s="1269"/>
      <c r="BO62" s="1269"/>
      <c r="BP62" s="1269"/>
      <c r="BQ62" s="1269"/>
      <c r="BR62" s="1269"/>
      <c r="BS62" s="1269"/>
      <c r="BT62" s="1269"/>
      <c r="BU62" s="1269"/>
      <c r="BV62" s="1269"/>
      <c r="BW62" s="1269"/>
      <c r="BX62" s="1269"/>
      <c r="BY62" s="1269"/>
      <c r="BZ62" s="1269"/>
      <c r="CA62" s="1269"/>
      <c r="CB62" s="1269"/>
      <c r="CC62" s="1269"/>
      <c r="CD62" s="1269"/>
      <c r="CE62" s="1269"/>
      <c r="CF62" s="1269"/>
      <c r="CG62" s="1269"/>
      <c r="CH62" s="1269"/>
      <c r="CI62" s="1269"/>
      <c r="CJ62" s="1269"/>
      <c r="CK62" s="1269"/>
      <c r="CL62" s="1269"/>
      <c r="CM62" s="1269"/>
      <c r="CN62" s="1269"/>
      <c r="CO62" s="1269"/>
      <c r="CP62" s="1269"/>
      <c r="CQ62" s="1269"/>
      <c r="CR62" s="1269"/>
      <c r="CS62" s="1269"/>
      <c r="CT62" s="1269"/>
      <c r="CU62" s="1269"/>
      <c r="CV62" s="1269"/>
      <c r="CW62" s="1269"/>
      <c r="CX62" s="1269"/>
      <c r="CY62" s="1269"/>
      <c r="CZ62" s="1269"/>
      <c r="DA62" s="1269"/>
      <c r="DB62" s="1269"/>
      <c r="DC62" s="1269"/>
      <c r="DD62" s="1269"/>
      <c r="DE62" s="1227"/>
    </row>
    <row r="63" spans="1:109" ht="16.5" x14ac:dyDescent="0.2">
      <c r="B63" s="1268" t="s">
        <v>627</v>
      </c>
    </row>
    <row r="64" spans="1:109" ht="13" x14ac:dyDescent="0.2">
      <c r="B64" s="1228"/>
      <c r="G64" s="1265"/>
      <c r="I64" s="1267"/>
      <c r="J64" s="1267"/>
      <c r="K64" s="1267"/>
      <c r="L64" s="1267"/>
      <c r="M64" s="1267"/>
      <c r="N64" s="1266"/>
      <c r="AM64" s="1265"/>
      <c r="AN64" s="1265" t="s">
        <v>626</v>
      </c>
      <c r="AP64" s="1264"/>
      <c r="AQ64" s="1264"/>
      <c r="AR64" s="1264"/>
      <c r="AY64" s="1265"/>
      <c r="BA64" s="1264"/>
      <c r="BB64" s="1264"/>
      <c r="BC64" s="1264"/>
      <c r="BK64" s="1265"/>
      <c r="BM64" s="1264"/>
      <c r="BN64" s="1264"/>
      <c r="BO64" s="1264"/>
      <c r="BW64" s="1265"/>
      <c r="BY64" s="1264"/>
      <c r="BZ64" s="1264"/>
      <c r="CA64" s="1264"/>
      <c r="CI64" s="1265"/>
      <c r="CK64" s="1264"/>
      <c r="CL64" s="1264"/>
      <c r="CM64" s="1264"/>
      <c r="CU64" s="1265"/>
      <c r="CW64" s="1264"/>
      <c r="CX64" s="1264"/>
      <c r="CY64" s="1264"/>
    </row>
    <row r="65" spans="2:107" ht="13" x14ac:dyDescent="0.2">
      <c r="B65" s="1228"/>
      <c r="AN65" s="1263" t="s">
        <v>625</v>
      </c>
      <c r="AO65" s="1262"/>
      <c r="AP65" s="1262"/>
      <c r="AQ65" s="1262"/>
      <c r="AR65" s="1262"/>
      <c r="AS65" s="1262"/>
      <c r="AT65" s="1262"/>
      <c r="AU65" s="1262"/>
      <c r="AV65" s="1262"/>
      <c r="AW65" s="1262"/>
      <c r="AX65" s="1262"/>
      <c r="AY65" s="1262"/>
      <c r="AZ65" s="1262"/>
      <c r="BA65" s="1262"/>
      <c r="BB65" s="1262"/>
      <c r="BC65" s="1262"/>
      <c r="BD65" s="1262"/>
      <c r="BE65" s="1262"/>
      <c r="BF65" s="1262"/>
      <c r="BG65" s="1262"/>
      <c r="BH65" s="1262"/>
      <c r="BI65" s="1262"/>
      <c r="BJ65" s="1262"/>
      <c r="BK65" s="1262"/>
      <c r="BL65" s="1262"/>
      <c r="BM65" s="1262"/>
      <c r="BN65" s="1262"/>
      <c r="BO65" s="1262"/>
      <c r="BP65" s="1262"/>
      <c r="BQ65" s="1262"/>
      <c r="BR65" s="1262"/>
      <c r="BS65" s="1262"/>
      <c r="BT65" s="1262"/>
      <c r="BU65" s="1262"/>
      <c r="BV65" s="1262"/>
      <c r="BW65" s="1262"/>
      <c r="BX65" s="1262"/>
      <c r="BY65" s="1262"/>
      <c r="BZ65" s="1262"/>
      <c r="CA65" s="1262"/>
      <c r="CB65" s="1262"/>
      <c r="CC65" s="1262"/>
      <c r="CD65" s="1262"/>
      <c r="CE65" s="1262"/>
      <c r="CF65" s="1262"/>
      <c r="CG65" s="1262"/>
      <c r="CH65" s="1262"/>
      <c r="CI65" s="1262"/>
      <c r="CJ65" s="1262"/>
      <c r="CK65" s="1262"/>
      <c r="CL65" s="1262"/>
      <c r="CM65" s="1262"/>
      <c r="CN65" s="1262"/>
      <c r="CO65" s="1262"/>
      <c r="CP65" s="1262"/>
      <c r="CQ65" s="1262"/>
      <c r="CR65" s="1262"/>
      <c r="CS65" s="1262"/>
      <c r="CT65" s="1262"/>
      <c r="CU65" s="1262"/>
      <c r="CV65" s="1262"/>
      <c r="CW65" s="1262"/>
      <c r="CX65" s="1262"/>
      <c r="CY65" s="1262"/>
      <c r="CZ65" s="1262"/>
      <c r="DA65" s="1262"/>
      <c r="DB65" s="1262"/>
      <c r="DC65" s="1261"/>
    </row>
    <row r="66" spans="2:107" ht="13" x14ac:dyDescent="0.2">
      <c r="B66" s="1228"/>
      <c r="AN66" s="1260"/>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c r="CB66" s="1259"/>
      <c r="CC66" s="1259"/>
      <c r="CD66" s="1259"/>
      <c r="CE66" s="1259"/>
      <c r="CF66" s="1259"/>
      <c r="CG66" s="1259"/>
      <c r="CH66" s="1259"/>
      <c r="CI66" s="1259"/>
      <c r="CJ66" s="1259"/>
      <c r="CK66" s="1259"/>
      <c r="CL66" s="1259"/>
      <c r="CM66" s="1259"/>
      <c r="CN66" s="1259"/>
      <c r="CO66" s="1259"/>
      <c r="CP66" s="1259"/>
      <c r="CQ66" s="1259"/>
      <c r="CR66" s="1259"/>
      <c r="CS66" s="1259"/>
      <c r="CT66" s="1259"/>
      <c r="CU66" s="1259"/>
      <c r="CV66" s="1259"/>
      <c r="CW66" s="1259"/>
      <c r="CX66" s="1259"/>
      <c r="CY66" s="1259"/>
      <c r="CZ66" s="1259"/>
      <c r="DA66" s="1259"/>
      <c r="DB66" s="1259"/>
      <c r="DC66" s="1258"/>
    </row>
    <row r="67" spans="2:107" ht="13" x14ac:dyDescent="0.2">
      <c r="B67" s="1228"/>
      <c r="AN67" s="1260"/>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c r="CB67" s="1259"/>
      <c r="CC67" s="1259"/>
      <c r="CD67" s="1259"/>
      <c r="CE67" s="1259"/>
      <c r="CF67" s="1259"/>
      <c r="CG67" s="1259"/>
      <c r="CH67" s="1259"/>
      <c r="CI67" s="1259"/>
      <c r="CJ67" s="1259"/>
      <c r="CK67" s="1259"/>
      <c r="CL67" s="1259"/>
      <c r="CM67" s="1259"/>
      <c r="CN67" s="1259"/>
      <c r="CO67" s="1259"/>
      <c r="CP67" s="1259"/>
      <c r="CQ67" s="1259"/>
      <c r="CR67" s="1259"/>
      <c r="CS67" s="1259"/>
      <c r="CT67" s="1259"/>
      <c r="CU67" s="1259"/>
      <c r="CV67" s="1259"/>
      <c r="CW67" s="1259"/>
      <c r="CX67" s="1259"/>
      <c r="CY67" s="1259"/>
      <c r="CZ67" s="1259"/>
      <c r="DA67" s="1259"/>
      <c r="DB67" s="1259"/>
      <c r="DC67" s="1258"/>
    </row>
    <row r="68" spans="2:107" ht="13" x14ac:dyDescent="0.2">
      <c r="B68" s="1228"/>
      <c r="AN68" s="1260"/>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c r="CB68" s="1259"/>
      <c r="CC68" s="1259"/>
      <c r="CD68" s="1259"/>
      <c r="CE68" s="1259"/>
      <c r="CF68" s="1259"/>
      <c r="CG68" s="1259"/>
      <c r="CH68" s="1259"/>
      <c r="CI68" s="1259"/>
      <c r="CJ68" s="1259"/>
      <c r="CK68" s="1259"/>
      <c r="CL68" s="1259"/>
      <c r="CM68" s="1259"/>
      <c r="CN68" s="1259"/>
      <c r="CO68" s="1259"/>
      <c r="CP68" s="1259"/>
      <c r="CQ68" s="1259"/>
      <c r="CR68" s="1259"/>
      <c r="CS68" s="1259"/>
      <c r="CT68" s="1259"/>
      <c r="CU68" s="1259"/>
      <c r="CV68" s="1259"/>
      <c r="CW68" s="1259"/>
      <c r="CX68" s="1259"/>
      <c r="CY68" s="1259"/>
      <c r="CZ68" s="1259"/>
      <c r="DA68" s="1259"/>
      <c r="DB68" s="1259"/>
      <c r="DC68" s="1258"/>
    </row>
    <row r="69" spans="2:107" ht="13" x14ac:dyDescent="0.2">
      <c r="B69" s="1228"/>
      <c r="AN69" s="1257"/>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c r="CB69" s="1256"/>
      <c r="CC69" s="1256"/>
      <c r="CD69" s="1256"/>
      <c r="CE69" s="1256"/>
      <c r="CF69" s="1256"/>
      <c r="CG69" s="1256"/>
      <c r="CH69" s="1256"/>
      <c r="CI69" s="1256"/>
      <c r="CJ69" s="1256"/>
      <c r="CK69" s="1256"/>
      <c r="CL69" s="1256"/>
      <c r="CM69" s="1256"/>
      <c r="CN69" s="1256"/>
      <c r="CO69" s="1256"/>
      <c r="CP69" s="1256"/>
      <c r="CQ69" s="1256"/>
      <c r="CR69" s="1256"/>
      <c r="CS69" s="1256"/>
      <c r="CT69" s="1256"/>
      <c r="CU69" s="1256"/>
      <c r="CV69" s="1256"/>
      <c r="CW69" s="1256"/>
      <c r="CX69" s="1256"/>
      <c r="CY69" s="1256"/>
      <c r="CZ69" s="1256"/>
      <c r="DA69" s="1256"/>
      <c r="DB69" s="1256"/>
      <c r="DC69" s="1255"/>
    </row>
    <row r="70" spans="2:107" ht="13" x14ac:dyDescent="0.2">
      <c r="B70" s="1228"/>
      <c r="H70" s="1254"/>
      <c r="I70" s="1254"/>
      <c r="J70" s="1252"/>
      <c r="K70" s="1252"/>
      <c r="L70" s="1251"/>
      <c r="M70" s="1252"/>
      <c r="N70" s="1251"/>
      <c r="AN70" s="1242"/>
      <c r="AO70" s="1242"/>
      <c r="AP70" s="1242"/>
      <c r="AZ70" s="1242"/>
      <c r="BA70" s="1242"/>
      <c r="BB70" s="1242"/>
      <c r="BL70" s="1242"/>
      <c r="BM70" s="1242"/>
      <c r="BN70" s="1242"/>
      <c r="BX70" s="1242"/>
      <c r="BY70" s="1242"/>
      <c r="BZ70" s="1242"/>
      <c r="CJ70" s="1242"/>
      <c r="CK70" s="1242"/>
      <c r="CL70" s="1242"/>
      <c r="CV70" s="1242"/>
      <c r="CW70" s="1242"/>
      <c r="CX70" s="1242"/>
    </row>
    <row r="71" spans="2:107" ht="13" x14ac:dyDescent="0.2">
      <c r="B71" s="1228"/>
      <c r="G71" s="1250"/>
      <c r="I71" s="1253"/>
      <c r="J71" s="1252"/>
      <c r="K71" s="1252"/>
      <c r="L71" s="1251"/>
      <c r="M71" s="1252"/>
      <c r="N71" s="1251"/>
      <c r="AM71" s="1250"/>
      <c r="AN71" s="1227" t="s">
        <v>624</v>
      </c>
    </row>
    <row r="72" spans="2:107" ht="13" x14ac:dyDescent="0.2">
      <c r="B72" s="1228"/>
      <c r="G72" s="1240"/>
      <c r="H72" s="1240"/>
      <c r="I72" s="1240"/>
      <c r="J72" s="1240"/>
      <c r="K72" s="1249"/>
      <c r="L72" s="1249"/>
      <c r="M72" s="1248"/>
      <c r="N72" s="1248"/>
      <c r="AN72" s="1247"/>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5"/>
      <c r="BP72" s="1237" t="s">
        <v>550</v>
      </c>
      <c r="BQ72" s="1237"/>
      <c r="BR72" s="1237"/>
      <c r="BS72" s="1237"/>
      <c r="BT72" s="1237"/>
      <c r="BU72" s="1237"/>
      <c r="BV72" s="1237"/>
      <c r="BW72" s="1237"/>
      <c r="BX72" s="1237" t="s">
        <v>551</v>
      </c>
      <c r="BY72" s="1237"/>
      <c r="BZ72" s="1237"/>
      <c r="CA72" s="1237"/>
      <c r="CB72" s="1237"/>
      <c r="CC72" s="1237"/>
      <c r="CD72" s="1237"/>
      <c r="CE72" s="1237"/>
      <c r="CF72" s="1237" t="s">
        <v>552</v>
      </c>
      <c r="CG72" s="1237"/>
      <c r="CH72" s="1237"/>
      <c r="CI72" s="1237"/>
      <c r="CJ72" s="1237"/>
      <c r="CK72" s="1237"/>
      <c r="CL72" s="1237"/>
      <c r="CM72" s="1237"/>
      <c r="CN72" s="1237" t="s">
        <v>553</v>
      </c>
      <c r="CO72" s="1237"/>
      <c r="CP72" s="1237"/>
      <c r="CQ72" s="1237"/>
      <c r="CR72" s="1237"/>
      <c r="CS72" s="1237"/>
      <c r="CT72" s="1237"/>
      <c r="CU72" s="1237"/>
      <c r="CV72" s="1237" t="s">
        <v>554</v>
      </c>
      <c r="CW72" s="1237"/>
      <c r="CX72" s="1237"/>
      <c r="CY72" s="1237"/>
      <c r="CZ72" s="1237"/>
      <c r="DA72" s="1237"/>
      <c r="DB72" s="1237"/>
      <c r="DC72" s="1237"/>
    </row>
    <row r="73" spans="2:107" ht="13" x14ac:dyDescent="0.2">
      <c r="B73" s="1228"/>
      <c r="G73" s="1244"/>
      <c r="H73" s="1244"/>
      <c r="I73" s="1244"/>
      <c r="J73" s="1244"/>
      <c r="K73" s="1241"/>
      <c r="L73" s="1241"/>
      <c r="M73" s="1241"/>
      <c r="N73" s="1241"/>
      <c r="AM73" s="1242"/>
      <c r="AN73" s="1236" t="s">
        <v>623</v>
      </c>
      <c r="AO73" s="1236"/>
      <c r="AP73" s="1236"/>
      <c r="AQ73" s="1236"/>
      <c r="AR73" s="1236"/>
      <c r="AS73" s="1236"/>
      <c r="AT73" s="1236"/>
      <c r="AU73" s="1236"/>
      <c r="AV73" s="1236"/>
      <c r="AW73" s="1236"/>
      <c r="AX73" s="1236"/>
      <c r="AY73" s="1236"/>
      <c r="AZ73" s="1236"/>
      <c r="BA73" s="1236"/>
      <c r="BB73" s="1236" t="s">
        <v>621</v>
      </c>
      <c r="BC73" s="1236"/>
      <c r="BD73" s="1236"/>
      <c r="BE73" s="1236"/>
      <c r="BF73" s="1236"/>
      <c r="BG73" s="1236"/>
      <c r="BH73" s="1236"/>
      <c r="BI73" s="1236"/>
      <c r="BJ73" s="1236"/>
      <c r="BK73" s="1236"/>
      <c r="BL73" s="1236"/>
      <c r="BM73" s="1236"/>
      <c r="BN73" s="1236"/>
      <c r="BO73" s="1236"/>
      <c r="BP73" s="1235">
        <v>112.5</v>
      </c>
      <c r="BQ73" s="1235"/>
      <c r="BR73" s="1235"/>
      <c r="BS73" s="1235"/>
      <c r="BT73" s="1235"/>
      <c r="BU73" s="1235"/>
      <c r="BV73" s="1235"/>
      <c r="BW73" s="1235"/>
      <c r="BX73" s="1235">
        <v>119.3</v>
      </c>
      <c r="BY73" s="1235"/>
      <c r="BZ73" s="1235"/>
      <c r="CA73" s="1235"/>
      <c r="CB73" s="1235"/>
      <c r="CC73" s="1235"/>
      <c r="CD73" s="1235"/>
      <c r="CE73" s="1235"/>
      <c r="CF73" s="1235">
        <v>126.8</v>
      </c>
      <c r="CG73" s="1235"/>
      <c r="CH73" s="1235"/>
      <c r="CI73" s="1235"/>
      <c r="CJ73" s="1235"/>
      <c r="CK73" s="1235"/>
      <c r="CL73" s="1235"/>
      <c r="CM73" s="1235"/>
      <c r="CN73" s="1235">
        <v>136.9</v>
      </c>
      <c r="CO73" s="1235"/>
      <c r="CP73" s="1235"/>
      <c r="CQ73" s="1235"/>
      <c r="CR73" s="1235"/>
      <c r="CS73" s="1235"/>
      <c r="CT73" s="1235"/>
      <c r="CU73" s="1235"/>
      <c r="CV73" s="1235">
        <v>134.6</v>
      </c>
      <c r="CW73" s="1235"/>
      <c r="CX73" s="1235"/>
      <c r="CY73" s="1235"/>
      <c r="CZ73" s="1235"/>
      <c r="DA73" s="1235"/>
      <c r="DB73" s="1235"/>
      <c r="DC73" s="1235"/>
    </row>
    <row r="74" spans="2:107" ht="13" x14ac:dyDescent="0.2">
      <c r="B74" s="1228"/>
      <c r="G74" s="1244"/>
      <c r="H74" s="1244"/>
      <c r="I74" s="1244"/>
      <c r="J74" s="1244"/>
      <c r="K74" s="1241"/>
      <c r="L74" s="1241"/>
      <c r="M74" s="1241"/>
      <c r="N74" s="1241"/>
      <c r="AM74" s="1242"/>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5"/>
      <c r="BQ74" s="1235"/>
      <c r="BR74" s="1235"/>
      <c r="BS74" s="1235"/>
      <c r="BT74" s="1235"/>
      <c r="BU74" s="1235"/>
      <c r="BV74" s="1235"/>
      <c r="BW74" s="1235"/>
      <c r="BX74" s="1235"/>
      <c r="BY74" s="1235"/>
      <c r="BZ74" s="1235"/>
      <c r="CA74" s="1235"/>
      <c r="CB74" s="1235"/>
      <c r="CC74" s="1235"/>
      <c r="CD74" s="1235"/>
      <c r="CE74" s="1235"/>
      <c r="CF74" s="1235"/>
      <c r="CG74" s="1235"/>
      <c r="CH74" s="1235"/>
      <c r="CI74" s="1235"/>
      <c r="CJ74" s="1235"/>
      <c r="CK74" s="1235"/>
      <c r="CL74" s="1235"/>
      <c r="CM74" s="1235"/>
      <c r="CN74" s="1235"/>
      <c r="CO74" s="1235"/>
      <c r="CP74" s="1235"/>
      <c r="CQ74" s="1235"/>
      <c r="CR74" s="1235"/>
      <c r="CS74" s="1235"/>
      <c r="CT74" s="1235"/>
      <c r="CU74" s="1235"/>
      <c r="CV74" s="1235"/>
      <c r="CW74" s="1235"/>
      <c r="CX74" s="1235"/>
      <c r="CY74" s="1235"/>
      <c r="CZ74" s="1235"/>
      <c r="DA74" s="1235"/>
      <c r="DB74" s="1235"/>
      <c r="DC74" s="1235"/>
    </row>
    <row r="75" spans="2:107" ht="13" x14ac:dyDescent="0.2">
      <c r="B75" s="1228"/>
      <c r="G75" s="1244"/>
      <c r="H75" s="1244"/>
      <c r="I75" s="1240"/>
      <c r="J75" s="1240"/>
      <c r="K75" s="1243"/>
      <c r="L75" s="1243"/>
      <c r="M75" s="1243"/>
      <c r="N75" s="1243"/>
      <c r="AM75" s="1242"/>
      <c r="AN75" s="1236"/>
      <c r="AO75" s="1236"/>
      <c r="AP75" s="1236"/>
      <c r="AQ75" s="1236"/>
      <c r="AR75" s="1236"/>
      <c r="AS75" s="1236"/>
      <c r="AT75" s="1236"/>
      <c r="AU75" s="1236"/>
      <c r="AV75" s="1236"/>
      <c r="AW75" s="1236"/>
      <c r="AX75" s="1236"/>
      <c r="AY75" s="1236"/>
      <c r="AZ75" s="1236"/>
      <c r="BA75" s="1236"/>
      <c r="BB75" s="1236" t="s">
        <v>620</v>
      </c>
      <c r="BC75" s="1236"/>
      <c r="BD75" s="1236"/>
      <c r="BE75" s="1236"/>
      <c r="BF75" s="1236"/>
      <c r="BG75" s="1236"/>
      <c r="BH75" s="1236"/>
      <c r="BI75" s="1236"/>
      <c r="BJ75" s="1236"/>
      <c r="BK75" s="1236"/>
      <c r="BL75" s="1236"/>
      <c r="BM75" s="1236"/>
      <c r="BN75" s="1236"/>
      <c r="BO75" s="1236"/>
      <c r="BP75" s="1235">
        <v>12.5</v>
      </c>
      <c r="BQ75" s="1235"/>
      <c r="BR75" s="1235"/>
      <c r="BS75" s="1235"/>
      <c r="BT75" s="1235"/>
      <c r="BU75" s="1235"/>
      <c r="BV75" s="1235"/>
      <c r="BW75" s="1235"/>
      <c r="BX75" s="1235">
        <v>12.6</v>
      </c>
      <c r="BY75" s="1235"/>
      <c r="BZ75" s="1235"/>
      <c r="CA75" s="1235"/>
      <c r="CB75" s="1235"/>
      <c r="CC75" s="1235"/>
      <c r="CD75" s="1235"/>
      <c r="CE75" s="1235"/>
      <c r="CF75" s="1235">
        <v>12.7</v>
      </c>
      <c r="CG75" s="1235"/>
      <c r="CH75" s="1235"/>
      <c r="CI75" s="1235"/>
      <c r="CJ75" s="1235"/>
      <c r="CK75" s="1235"/>
      <c r="CL75" s="1235"/>
      <c r="CM75" s="1235"/>
      <c r="CN75" s="1235">
        <v>11.8</v>
      </c>
      <c r="CO75" s="1235"/>
      <c r="CP75" s="1235"/>
      <c r="CQ75" s="1235"/>
      <c r="CR75" s="1235"/>
      <c r="CS75" s="1235"/>
      <c r="CT75" s="1235"/>
      <c r="CU75" s="1235"/>
      <c r="CV75" s="1235">
        <v>10.3</v>
      </c>
      <c r="CW75" s="1235"/>
      <c r="CX75" s="1235"/>
      <c r="CY75" s="1235"/>
      <c r="CZ75" s="1235"/>
      <c r="DA75" s="1235"/>
      <c r="DB75" s="1235"/>
      <c r="DC75" s="1235"/>
    </row>
    <row r="76" spans="2:107" ht="13" x14ac:dyDescent="0.2">
      <c r="B76" s="1228"/>
      <c r="G76" s="1244"/>
      <c r="H76" s="1244"/>
      <c r="I76" s="1240"/>
      <c r="J76" s="1240"/>
      <c r="K76" s="1243"/>
      <c r="L76" s="1243"/>
      <c r="M76" s="1243"/>
      <c r="N76" s="1243"/>
      <c r="AM76" s="1242"/>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5"/>
      <c r="BQ76" s="1235"/>
      <c r="BR76" s="1235"/>
      <c r="BS76" s="1235"/>
      <c r="BT76" s="1235"/>
      <c r="BU76" s="1235"/>
      <c r="BV76" s="1235"/>
      <c r="BW76" s="1235"/>
      <c r="BX76" s="1235"/>
      <c r="BY76" s="1235"/>
      <c r="BZ76" s="1235"/>
      <c r="CA76" s="1235"/>
      <c r="CB76" s="1235"/>
      <c r="CC76" s="1235"/>
      <c r="CD76" s="1235"/>
      <c r="CE76" s="1235"/>
      <c r="CF76" s="1235"/>
      <c r="CG76" s="1235"/>
      <c r="CH76" s="1235"/>
      <c r="CI76" s="1235"/>
      <c r="CJ76" s="1235"/>
      <c r="CK76" s="1235"/>
      <c r="CL76" s="1235"/>
      <c r="CM76" s="1235"/>
      <c r="CN76" s="1235"/>
      <c r="CO76" s="1235"/>
      <c r="CP76" s="1235"/>
      <c r="CQ76" s="1235"/>
      <c r="CR76" s="1235"/>
      <c r="CS76" s="1235"/>
      <c r="CT76" s="1235"/>
      <c r="CU76" s="1235"/>
      <c r="CV76" s="1235"/>
      <c r="CW76" s="1235"/>
      <c r="CX76" s="1235"/>
      <c r="CY76" s="1235"/>
      <c r="CZ76" s="1235"/>
      <c r="DA76" s="1235"/>
      <c r="DB76" s="1235"/>
      <c r="DC76" s="1235"/>
    </row>
    <row r="77" spans="2:107" ht="13" x14ac:dyDescent="0.2">
      <c r="B77" s="1228"/>
      <c r="G77" s="1240"/>
      <c r="H77" s="1240"/>
      <c r="I77" s="1240"/>
      <c r="J77" s="1240"/>
      <c r="K77" s="1241"/>
      <c r="L77" s="1241"/>
      <c r="M77" s="1241"/>
      <c r="N77" s="1241"/>
      <c r="AN77" s="1237" t="s">
        <v>622</v>
      </c>
      <c r="AO77" s="1237"/>
      <c r="AP77" s="1237"/>
      <c r="AQ77" s="1237"/>
      <c r="AR77" s="1237"/>
      <c r="AS77" s="1237"/>
      <c r="AT77" s="1237"/>
      <c r="AU77" s="1237"/>
      <c r="AV77" s="1237"/>
      <c r="AW77" s="1237"/>
      <c r="AX77" s="1237"/>
      <c r="AY77" s="1237"/>
      <c r="AZ77" s="1237"/>
      <c r="BA77" s="1237"/>
      <c r="BB77" s="1236" t="s">
        <v>621</v>
      </c>
      <c r="BC77" s="1236"/>
      <c r="BD77" s="1236"/>
      <c r="BE77" s="1236"/>
      <c r="BF77" s="1236"/>
      <c r="BG77" s="1236"/>
      <c r="BH77" s="1236"/>
      <c r="BI77" s="1236"/>
      <c r="BJ77" s="1236"/>
      <c r="BK77" s="1236"/>
      <c r="BL77" s="1236"/>
      <c r="BM77" s="1236"/>
      <c r="BN77" s="1236"/>
      <c r="BO77" s="1236"/>
      <c r="BP77" s="1235">
        <v>152</v>
      </c>
      <c r="BQ77" s="1235"/>
      <c r="BR77" s="1235"/>
      <c r="BS77" s="1235"/>
      <c r="BT77" s="1235"/>
      <c r="BU77" s="1235"/>
      <c r="BV77" s="1235"/>
      <c r="BW77" s="1235"/>
      <c r="BX77" s="1235">
        <v>159.1</v>
      </c>
      <c r="BY77" s="1235"/>
      <c r="BZ77" s="1235"/>
      <c r="CA77" s="1235"/>
      <c r="CB77" s="1235"/>
      <c r="CC77" s="1235"/>
      <c r="CD77" s="1235"/>
      <c r="CE77" s="1235"/>
      <c r="CF77" s="1235">
        <v>163.80000000000001</v>
      </c>
      <c r="CG77" s="1235"/>
      <c r="CH77" s="1235"/>
      <c r="CI77" s="1235"/>
      <c r="CJ77" s="1235"/>
      <c r="CK77" s="1235"/>
      <c r="CL77" s="1235"/>
      <c r="CM77" s="1235"/>
      <c r="CN77" s="1235">
        <v>173.6</v>
      </c>
      <c r="CO77" s="1235"/>
      <c r="CP77" s="1235"/>
      <c r="CQ77" s="1235"/>
      <c r="CR77" s="1235"/>
      <c r="CS77" s="1235"/>
      <c r="CT77" s="1235"/>
      <c r="CU77" s="1235"/>
      <c r="CV77" s="1235">
        <v>168.9</v>
      </c>
      <c r="CW77" s="1235"/>
      <c r="CX77" s="1235"/>
      <c r="CY77" s="1235"/>
      <c r="CZ77" s="1235"/>
      <c r="DA77" s="1235"/>
      <c r="DB77" s="1235"/>
      <c r="DC77" s="1235"/>
    </row>
    <row r="78" spans="2:107" ht="13" x14ac:dyDescent="0.2">
      <c r="B78" s="1228"/>
      <c r="G78" s="1240"/>
      <c r="H78" s="1240"/>
      <c r="I78" s="1240"/>
      <c r="J78" s="1240"/>
      <c r="K78" s="1241"/>
      <c r="L78" s="1241"/>
      <c r="M78" s="1241"/>
      <c r="N78" s="1241"/>
      <c r="AN78" s="1237"/>
      <c r="AO78" s="1237"/>
      <c r="AP78" s="1237"/>
      <c r="AQ78" s="1237"/>
      <c r="AR78" s="1237"/>
      <c r="AS78" s="1237"/>
      <c r="AT78" s="1237"/>
      <c r="AU78" s="1237"/>
      <c r="AV78" s="1237"/>
      <c r="AW78" s="1237"/>
      <c r="AX78" s="1237"/>
      <c r="AY78" s="1237"/>
      <c r="AZ78" s="1237"/>
      <c r="BA78" s="1237"/>
      <c r="BB78" s="1236"/>
      <c r="BC78" s="1236"/>
      <c r="BD78" s="1236"/>
      <c r="BE78" s="1236"/>
      <c r="BF78" s="1236"/>
      <c r="BG78" s="1236"/>
      <c r="BH78" s="1236"/>
      <c r="BI78" s="1236"/>
      <c r="BJ78" s="1236"/>
      <c r="BK78" s="1236"/>
      <c r="BL78" s="1236"/>
      <c r="BM78" s="1236"/>
      <c r="BN78" s="1236"/>
      <c r="BO78" s="1236"/>
      <c r="BP78" s="1235"/>
      <c r="BQ78" s="1235"/>
      <c r="BR78" s="1235"/>
      <c r="BS78" s="1235"/>
      <c r="BT78" s="1235"/>
      <c r="BU78" s="1235"/>
      <c r="BV78" s="1235"/>
      <c r="BW78" s="1235"/>
      <c r="BX78" s="1235"/>
      <c r="BY78" s="1235"/>
      <c r="BZ78" s="1235"/>
      <c r="CA78" s="1235"/>
      <c r="CB78" s="1235"/>
      <c r="CC78" s="1235"/>
      <c r="CD78" s="1235"/>
      <c r="CE78" s="1235"/>
      <c r="CF78" s="1235"/>
      <c r="CG78" s="1235"/>
      <c r="CH78" s="1235"/>
      <c r="CI78" s="1235"/>
      <c r="CJ78" s="1235"/>
      <c r="CK78" s="1235"/>
      <c r="CL78" s="1235"/>
      <c r="CM78" s="1235"/>
      <c r="CN78" s="1235"/>
      <c r="CO78" s="1235"/>
      <c r="CP78" s="1235"/>
      <c r="CQ78" s="1235"/>
      <c r="CR78" s="1235"/>
      <c r="CS78" s="1235"/>
      <c r="CT78" s="1235"/>
      <c r="CU78" s="1235"/>
      <c r="CV78" s="1235"/>
      <c r="CW78" s="1235"/>
      <c r="CX78" s="1235"/>
      <c r="CY78" s="1235"/>
      <c r="CZ78" s="1235"/>
      <c r="DA78" s="1235"/>
      <c r="DB78" s="1235"/>
      <c r="DC78" s="1235"/>
    </row>
    <row r="79" spans="2:107" ht="13" x14ac:dyDescent="0.2">
      <c r="B79" s="1228"/>
      <c r="G79" s="1240"/>
      <c r="H79" s="1240"/>
      <c r="I79" s="1239"/>
      <c r="J79" s="1239"/>
      <c r="K79" s="1238"/>
      <c r="L79" s="1238"/>
      <c r="M79" s="1238"/>
      <c r="N79" s="1238"/>
      <c r="AN79" s="1237"/>
      <c r="AO79" s="1237"/>
      <c r="AP79" s="1237"/>
      <c r="AQ79" s="1237"/>
      <c r="AR79" s="1237"/>
      <c r="AS79" s="1237"/>
      <c r="AT79" s="1237"/>
      <c r="AU79" s="1237"/>
      <c r="AV79" s="1237"/>
      <c r="AW79" s="1237"/>
      <c r="AX79" s="1237"/>
      <c r="AY79" s="1237"/>
      <c r="AZ79" s="1237"/>
      <c r="BA79" s="1237"/>
      <c r="BB79" s="1236" t="s">
        <v>620</v>
      </c>
      <c r="BC79" s="1236"/>
      <c r="BD79" s="1236"/>
      <c r="BE79" s="1236"/>
      <c r="BF79" s="1236"/>
      <c r="BG79" s="1236"/>
      <c r="BH79" s="1236"/>
      <c r="BI79" s="1236"/>
      <c r="BJ79" s="1236"/>
      <c r="BK79" s="1236"/>
      <c r="BL79" s="1236"/>
      <c r="BM79" s="1236"/>
      <c r="BN79" s="1236"/>
      <c r="BO79" s="1236"/>
      <c r="BP79" s="1235">
        <v>9.9</v>
      </c>
      <c r="BQ79" s="1235"/>
      <c r="BR79" s="1235"/>
      <c r="BS79" s="1235"/>
      <c r="BT79" s="1235"/>
      <c r="BU79" s="1235"/>
      <c r="BV79" s="1235"/>
      <c r="BW79" s="1235"/>
      <c r="BX79" s="1235">
        <v>9.5</v>
      </c>
      <c r="BY79" s="1235"/>
      <c r="BZ79" s="1235"/>
      <c r="CA79" s="1235"/>
      <c r="CB79" s="1235"/>
      <c r="CC79" s="1235"/>
      <c r="CD79" s="1235"/>
      <c r="CE79" s="1235"/>
      <c r="CF79" s="1235">
        <v>9.6</v>
      </c>
      <c r="CG79" s="1235"/>
      <c r="CH79" s="1235"/>
      <c r="CI79" s="1235"/>
      <c r="CJ79" s="1235"/>
      <c r="CK79" s="1235"/>
      <c r="CL79" s="1235"/>
      <c r="CM79" s="1235"/>
      <c r="CN79" s="1235">
        <v>9.4</v>
      </c>
      <c r="CO79" s="1235"/>
      <c r="CP79" s="1235"/>
      <c r="CQ79" s="1235"/>
      <c r="CR79" s="1235"/>
      <c r="CS79" s="1235"/>
      <c r="CT79" s="1235"/>
      <c r="CU79" s="1235"/>
      <c r="CV79" s="1235">
        <v>8.6999999999999993</v>
      </c>
      <c r="CW79" s="1235"/>
      <c r="CX79" s="1235"/>
      <c r="CY79" s="1235"/>
      <c r="CZ79" s="1235"/>
      <c r="DA79" s="1235"/>
      <c r="DB79" s="1235"/>
      <c r="DC79" s="1235"/>
    </row>
    <row r="80" spans="2:107" ht="13" x14ac:dyDescent="0.2">
      <c r="B80" s="1228"/>
      <c r="G80" s="1240"/>
      <c r="H80" s="1240"/>
      <c r="I80" s="1239"/>
      <c r="J80" s="1239"/>
      <c r="K80" s="1238"/>
      <c r="L80" s="1238"/>
      <c r="M80" s="1238"/>
      <c r="N80" s="1238"/>
      <c r="AN80" s="1237"/>
      <c r="AO80" s="1237"/>
      <c r="AP80" s="1237"/>
      <c r="AQ80" s="1237"/>
      <c r="AR80" s="1237"/>
      <c r="AS80" s="1237"/>
      <c r="AT80" s="1237"/>
      <c r="AU80" s="1237"/>
      <c r="AV80" s="1237"/>
      <c r="AW80" s="1237"/>
      <c r="AX80" s="1237"/>
      <c r="AY80" s="1237"/>
      <c r="AZ80" s="1237"/>
      <c r="BA80" s="1237"/>
      <c r="BB80" s="1236"/>
      <c r="BC80" s="1236"/>
      <c r="BD80" s="1236"/>
      <c r="BE80" s="1236"/>
      <c r="BF80" s="1236"/>
      <c r="BG80" s="1236"/>
      <c r="BH80" s="1236"/>
      <c r="BI80" s="1236"/>
      <c r="BJ80" s="1236"/>
      <c r="BK80" s="1236"/>
      <c r="BL80" s="1236"/>
      <c r="BM80" s="1236"/>
      <c r="BN80" s="1236"/>
      <c r="BO80" s="1236"/>
      <c r="BP80" s="1235"/>
      <c r="BQ80" s="1235"/>
      <c r="BR80" s="1235"/>
      <c r="BS80" s="1235"/>
      <c r="BT80" s="1235"/>
      <c r="BU80" s="1235"/>
      <c r="BV80" s="1235"/>
      <c r="BW80" s="1235"/>
      <c r="BX80" s="1235"/>
      <c r="BY80" s="1235"/>
      <c r="BZ80" s="1235"/>
      <c r="CA80" s="1235"/>
      <c r="CB80" s="1235"/>
      <c r="CC80" s="1235"/>
      <c r="CD80" s="1235"/>
      <c r="CE80" s="1235"/>
      <c r="CF80" s="1235"/>
      <c r="CG80" s="1235"/>
      <c r="CH80" s="1235"/>
      <c r="CI80" s="1235"/>
      <c r="CJ80" s="1235"/>
      <c r="CK80" s="1235"/>
      <c r="CL80" s="1235"/>
      <c r="CM80" s="1235"/>
      <c r="CN80" s="1235"/>
      <c r="CO80" s="1235"/>
      <c r="CP80" s="1235"/>
      <c r="CQ80" s="1235"/>
      <c r="CR80" s="1235"/>
      <c r="CS80" s="1235"/>
      <c r="CT80" s="1235"/>
      <c r="CU80" s="1235"/>
      <c r="CV80" s="1235"/>
      <c r="CW80" s="1235"/>
      <c r="CX80" s="1235"/>
      <c r="CY80" s="1235"/>
      <c r="CZ80" s="1235"/>
      <c r="DA80" s="1235"/>
      <c r="DB80" s="1235"/>
      <c r="DC80" s="1235"/>
    </row>
    <row r="81" spans="2:109" ht="13" x14ac:dyDescent="0.2">
      <c r="B81" s="1228"/>
    </row>
    <row r="82" spans="2:109" ht="16.5" x14ac:dyDescent="0.2">
      <c r="B82" s="1228"/>
      <c r="K82" s="1234"/>
      <c r="L82" s="1234"/>
      <c r="M82" s="1234"/>
      <c r="N82" s="1234"/>
      <c r="AQ82" s="1234"/>
      <c r="AR82" s="1234"/>
      <c r="AS82" s="1234"/>
      <c r="AT82" s="1234"/>
      <c r="BC82" s="1234"/>
      <c r="BD82" s="1234"/>
      <c r="BE82" s="1234"/>
      <c r="BF82" s="1234"/>
      <c r="BO82" s="1234"/>
      <c r="BP82" s="1234"/>
      <c r="BQ82" s="1234"/>
      <c r="BR82" s="1234"/>
      <c r="CA82" s="1234"/>
      <c r="CB82" s="1234"/>
      <c r="CC82" s="1234"/>
      <c r="CD82" s="1234"/>
      <c r="CM82" s="1234"/>
      <c r="CN82" s="1234"/>
      <c r="CO82" s="1234"/>
      <c r="CP82" s="1234"/>
      <c r="CY82" s="1234"/>
      <c r="CZ82" s="1234"/>
      <c r="DA82" s="1234"/>
      <c r="DB82" s="1234"/>
      <c r="DC82" s="1234"/>
    </row>
    <row r="83" spans="2:109" ht="13" x14ac:dyDescent="0.2">
      <c r="B83" s="1233"/>
      <c r="C83" s="1232"/>
      <c r="D83" s="1232"/>
      <c r="E83" s="1232"/>
      <c r="F83" s="1232"/>
      <c r="G83" s="1232"/>
      <c r="H83" s="1232"/>
      <c r="I83" s="1232"/>
      <c r="J83" s="1232"/>
      <c r="K83" s="1232"/>
      <c r="L83" s="1232"/>
      <c r="M83" s="1232"/>
      <c r="N83" s="1232"/>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c r="CB83" s="1232"/>
      <c r="CC83" s="1232"/>
      <c r="CD83" s="1232"/>
      <c r="CE83" s="1232"/>
      <c r="CF83" s="1232"/>
      <c r="CG83" s="1232"/>
      <c r="CH83" s="1232"/>
      <c r="CI83" s="1232"/>
      <c r="CJ83" s="1232"/>
      <c r="CK83" s="1232"/>
      <c r="CL83" s="1232"/>
      <c r="CM83" s="1232"/>
      <c r="CN83" s="1232"/>
      <c r="CO83" s="1232"/>
      <c r="CP83" s="1232"/>
      <c r="CQ83" s="1232"/>
      <c r="CR83" s="1232"/>
      <c r="CS83" s="1232"/>
      <c r="CT83" s="1232"/>
      <c r="CU83" s="1232"/>
      <c r="CV83" s="1232"/>
      <c r="CW83" s="1232"/>
      <c r="CX83" s="1232"/>
      <c r="CY83" s="1232"/>
      <c r="CZ83" s="1232"/>
      <c r="DA83" s="1232"/>
      <c r="DB83" s="1232"/>
      <c r="DC83" s="1232"/>
      <c r="DD83" s="1231"/>
    </row>
    <row r="84" spans="2:109" ht="13" x14ac:dyDescent="0.2">
      <c r="DD84" s="1227"/>
      <c r="DE84" s="1227"/>
    </row>
    <row r="85" spans="2:109" ht="13" x14ac:dyDescent="0.2">
      <c r="DD85" s="1227"/>
      <c r="DE85" s="1227"/>
    </row>
    <row r="86" spans="2:109" ht="13" hidden="1" x14ac:dyDescent="0.2">
      <c r="DD86" s="1227"/>
      <c r="DE86" s="1227"/>
    </row>
    <row r="87" spans="2:109" ht="13" hidden="1" x14ac:dyDescent="0.2">
      <c r="K87" s="1230"/>
      <c r="AQ87" s="1230"/>
      <c r="BC87" s="1230"/>
      <c r="BO87" s="1230"/>
      <c r="CA87" s="1230"/>
      <c r="CM87" s="1230"/>
      <c r="CY87" s="1230"/>
      <c r="DD87" s="1227"/>
      <c r="DE87" s="1227"/>
    </row>
    <row r="88" spans="2:109" ht="13" hidden="1" x14ac:dyDescent="0.2">
      <c r="DD88" s="1227"/>
      <c r="DE88" s="1227"/>
    </row>
    <row r="89" spans="2:109" ht="13" hidden="1" x14ac:dyDescent="0.2">
      <c r="DD89" s="1227"/>
      <c r="DE89" s="1227"/>
    </row>
    <row r="90" spans="2:109" ht="13" hidden="1" x14ac:dyDescent="0.2">
      <c r="DD90" s="1227"/>
      <c r="DE90" s="1227"/>
    </row>
    <row r="91" spans="2:109" ht="13" hidden="1" x14ac:dyDescent="0.2">
      <c r="DD91" s="1227"/>
      <c r="DE91" s="1227"/>
    </row>
    <row r="92" spans="2:109" ht="13.5" hidden="1" customHeight="1" x14ac:dyDescent="0.2">
      <c r="DD92" s="1227"/>
      <c r="DE92" s="1227"/>
    </row>
    <row r="93" spans="2:109" ht="13.5" hidden="1" customHeight="1" x14ac:dyDescent="0.2">
      <c r="DD93" s="1227"/>
      <c r="DE93" s="1227"/>
    </row>
    <row r="94" spans="2:109" ht="13.5" hidden="1" customHeight="1" x14ac:dyDescent="0.2">
      <c r="DD94" s="1227"/>
      <c r="DE94" s="1227"/>
    </row>
    <row r="95" spans="2:109" ht="13.5" hidden="1" customHeight="1" x14ac:dyDescent="0.2">
      <c r="DD95" s="1227"/>
      <c r="DE95" s="1227"/>
    </row>
    <row r="96" spans="2:109" ht="13.5" hidden="1" customHeight="1" x14ac:dyDescent="0.2">
      <c r="DD96" s="1227"/>
      <c r="DE96" s="1227"/>
    </row>
    <row r="97" s="1227" customFormat="1" ht="13.5" hidden="1" customHeight="1" x14ac:dyDescent="0.2"/>
    <row r="98" s="1227" customFormat="1" ht="13.5" hidden="1" customHeight="1" x14ac:dyDescent="0.2"/>
    <row r="99" s="1227" customFormat="1" ht="13.5" hidden="1" customHeight="1" x14ac:dyDescent="0.2"/>
    <row r="100" s="1227" customFormat="1" ht="13.5" hidden="1" customHeight="1" x14ac:dyDescent="0.2"/>
    <row r="101" s="1227" customFormat="1" ht="13.5" hidden="1" customHeight="1" x14ac:dyDescent="0.2"/>
    <row r="102" s="1227" customFormat="1" ht="13.5" hidden="1" customHeight="1" x14ac:dyDescent="0.2"/>
    <row r="103" s="1227" customFormat="1" ht="13.5" hidden="1" customHeight="1" x14ac:dyDescent="0.2"/>
    <row r="104" s="1227" customFormat="1" ht="13.5" hidden="1" customHeight="1" x14ac:dyDescent="0.2"/>
    <row r="105" s="1227" customFormat="1" ht="13.5" hidden="1" customHeight="1" x14ac:dyDescent="0.2"/>
    <row r="106" s="1227" customFormat="1" ht="13.5" hidden="1" customHeight="1" x14ac:dyDescent="0.2"/>
    <row r="107" s="1227" customFormat="1" ht="13.5" hidden="1" customHeight="1" x14ac:dyDescent="0.2"/>
    <row r="108" s="1227" customFormat="1" ht="13.5" hidden="1" customHeight="1" x14ac:dyDescent="0.2"/>
    <row r="109" s="1227" customFormat="1" ht="13.5" hidden="1" customHeight="1" x14ac:dyDescent="0.2"/>
    <row r="110" s="1227" customFormat="1" ht="13.5" hidden="1" customHeight="1" x14ac:dyDescent="0.2"/>
    <row r="111" s="1227" customFormat="1" ht="13.5" hidden="1" customHeight="1" x14ac:dyDescent="0.2"/>
    <row r="112" s="1227" customFormat="1" ht="13.5" hidden="1" customHeight="1" x14ac:dyDescent="0.2"/>
    <row r="113" s="1227" customFormat="1" ht="13.5" hidden="1" customHeight="1" x14ac:dyDescent="0.2"/>
    <row r="114" s="1227" customFormat="1" ht="13.5" hidden="1" customHeight="1" x14ac:dyDescent="0.2"/>
    <row r="115" s="1227" customFormat="1" ht="13.5" hidden="1" customHeight="1" x14ac:dyDescent="0.2"/>
    <row r="116" s="1227" customFormat="1" ht="13.5" hidden="1" customHeight="1" x14ac:dyDescent="0.2"/>
    <row r="117" s="1227" customFormat="1" ht="13.5" hidden="1" customHeight="1" x14ac:dyDescent="0.2"/>
    <row r="118" s="1227" customFormat="1" ht="13.5" hidden="1" customHeight="1" x14ac:dyDescent="0.2"/>
    <row r="119" s="1227" customFormat="1" ht="13.5" hidden="1" customHeight="1" x14ac:dyDescent="0.2"/>
    <row r="120" s="1227" customFormat="1" ht="13.5" hidden="1" customHeight="1" x14ac:dyDescent="0.2"/>
    <row r="121" s="1227" customFormat="1" ht="13.5" hidden="1" customHeight="1" x14ac:dyDescent="0.2"/>
    <row r="122" s="1227" customFormat="1" ht="13.5" hidden="1" customHeight="1" x14ac:dyDescent="0.2"/>
    <row r="123" s="1227" customFormat="1" ht="13.5" hidden="1" customHeight="1" x14ac:dyDescent="0.2"/>
    <row r="124" s="1227" customFormat="1" ht="13.5" hidden="1" customHeight="1" x14ac:dyDescent="0.2"/>
    <row r="125" s="1227" customFormat="1" ht="13.5" hidden="1" customHeight="1" x14ac:dyDescent="0.2"/>
    <row r="126" s="1227" customFormat="1" ht="13.5" hidden="1" customHeight="1" x14ac:dyDescent="0.2"/>
    <row r="127" s="1227" customFormat="1" ht="13.5" hidden="1" customHeight="1" x14ac:dyDescent="0.2"/>
    <row r="128" s="1227" customFormat="1" ht="13.5" hidden="1" customHeight="1" x14ac:dyDescent="0.2"/>
    <row r="129" s="1227" customFormat="1" ht="13.5" hidden="1" customHeight="1" x14ac:dyDescent="0.2"/>
    <row r="130" s="1227" customFormat="1" ht="13.5" hidden="1" customHeight="1" x14ac:dyDescent="0.2"/>
    <row r="131" s="1227" customFormat="1" ht="13.5" hidden="1" customHeight="1" x14ac:dyDescent="0.2"/>
    <row r="132" s="1227" customFormat="1" ht="13.5" hidden="1" customHeight="1" x14ac:dyDescent="0.2"/>
    <row r="133" s="1227" customFormat="1" ht="13.5" hidden="1" customHeight="1" x14ac:dyDescent="0.2"/>
    <row r="134" s="1227" customFormat="1" ht="13.5" hidden="1" customHeight="1" x14ac:dyDescent="0.2"/>
    <row r="135" s="1227" customFormat="1" ht="13.5" hidden="1" customHeight="1" x14ac:dyDescent="0.2"/>
    <row r="136" s="1227" customFormat="1" ht="13.5" hidden="1" customHeight="1" x14ac:dyDescent="0.2"/>
    <row r="137" s="1227" customFormat="1" ht="13.5" hidden="1" customHeight="1" x14ac:dyDescent="0.2"/>
    <row r="138" s="1227" customFormat="1" ht="13.5" hidden="1" customHeight="1" x14ac:dyDescent="0.2"/>
    <row r="139" s="1227" customFormat="1" ht="13.5" hidden="1" customHeight="1" x14ac:dyDescent="0.2"/>
    <row r="140" s="1227" customFormat="1" ht="13.5" hidden="1" customHeight="1" x14ac:dyDescent="0.2"/>
    <row r="141" s="1227" customFormat="1" ht="13.5" hidden="1" customHeight="1" x14ac:dyDescent="0.2"/>
    <row r="142" s="1227" customFormat="1" ht="13.5" hidden="1" customHeight="1" x14ac:dyDescent="0.2"/>
    <row r="143" s="1227" customFormat="1" ht="13.5" hidden="1" customHeight="1" x14ac:dyDescent="0.2"/>
    <row r="144" s="1227" customFormat="1" ht="13.5" hidden="1" customHeight="1" x14ac:dyDescent="0.2"/>
    <row r="145" s="1227" customFormat="1" ht="13.5" hidden="1" customHeight="1" x14ac:dyDescent="0.2"/>
    <row r="146" s="1227" customFormat="1" ht="13.5" hidden="1" customHeight="1" x14ac:dyDescent="0.2"/>
    <row r="147" s="1227" customFormat="1" ht="13.5" hidden="1" customHeight="1" x14ac:dyDescent="0.2"/>
    <row r="148" s="1227" customFormat="1" ht="13.5" hidden="1" customHeight="1" x14ac:dyDescent="0.2"/>
    <row r="149" s="1227" customFormat="1" ht="13.5" hidden="1" customHeight="1" x14ac:dyDescent="0.2"/>
    <row r="150" s="1227" customFormat="1" ht="13.5" hidden="1" customHeight="1" x14ac:dyDescent="0.2"/>
    <row r="151" s="1227" customFormat="1" ht="13.5" hidden="1" customHeight="1" x14ac:dyDescent="0.2"/>
    <row r="152" s="1227" customFormat="1" ht="13.5" hidden="1" customHeight="1" x14ac:dyDescent="0.2"/>
    <row r="153" s="1227" customFormat="1" ht="13.5" hidden="1" customHeight="1" x14ac:dyDescent="0.2"/>
    <row r="154" s="1227" customFormat="1" ht="13.5" hidden="1" customHeight="1" x14ac:dyDescent="0.2"/>
    <row r="155" s="1227" customFormat="1" ht="13.5" hidden="1" customHeight="1" x14ac:dyDescent="0.2"/>
    <row r="156" s="1227" customFormat="1" ht="13.5" hidden="1" customHeight="1" x14ac:dyDescent="0.2"/>
    <row r="157" s="1227" customFormat="1" ht="13.5" hidden="1" customHeight="1" x14ac:dyDescent="0.2"/>
    <row r="158" s="1227" customFormat="1" ht="13.5" hidden="1" customHeight="1" x14ac:dyDescent="0.2"/>
    <row r="159" s="1227" customFormat="1" ht="13.5" hidden="1" customHeight="1" x14ac:dyDescent="0.2"/>
    <row r="160" s="1227" customFormat="1" ht="13.5" hidden="1" customHeight="1" x14ac:dyDescent="0.2"/>
  </sheetData>
  <sheetProtection algorithmName="SHA-512" hashValue="90aLzAvauj3co0sMSaS/rhgHNBhtxv3+7MWdTcw7EwpzJ8vTcE2WBlHrOkxEu3XhMtaWTShs8iOyXJ4j75Gi2Q==" saltValue="kVrBDLP9CiifFPNrCGkSTw==" spinCount="100000" sheet="1" objects="1" scenarios="1" formatCells="0"/>
  <dataConsolidate/>
  <mergeCells count="112">
    <mergeCell ref="CV50:DC50"/>
    <mergeCell ref="CV51:DC52"/>
    <mergeCell ref="CN51:CU52"/>
    <mergeCell ref="G51:H54"/>
    <mergeCell ref="BX51:CE52"/>
    <mergeCell ref="CF51:CM52"/>
    <mergeCell ref="AN43:DC47"/>
    <mergeCell ref="CV53:DC54"/>
    <mergeCell ref="G50:J50"/>
    <mergeCell ref="AN50:BO50"/>
    <mergeCell ref="BP50:BW50"/>
    <mergeCell ref="BX50:CE50"/>
    <mergeCell ref="CF50:CM50"/>
    <mergeCell ref="CN50:CU50"/>
    <mergeCell ref="AN55:BA58"/>
    <mergeCell ref="BB55:BO56"/>
    <mergeCell ref="BP55:BW56"/>
    <mergeCell ref="BP57:BW58"/>
    <mergeCell ref="L57:L58"/>
    <mergeCell ref="M57:M58"/>
    <mergeCell ref="N57:N58"/>
    <mergeCell ref="BB57:BO58"/>
    <mergeCell ref="CF53:CM54"/>
    <mergeCell ref="AN51:BA54"/>
    <mergeCell ref="BB51:BO52"/>
    <mergeCell ref="BP51:BW52"/>
    <mergeCell ref="G55:H58"/>
    <mergeCell ref="I55:J56"/>
    <mergeCell ref="K55:K56"/>
    <mergeCell ref="L55:L56"/>
    <mergeCell ref="M55:M56"/>
    <mergeCell ref="N55:N56"/>
    <mergeCell ref="I57:J58"/>
    <mergeCell ref="K57:K58"/>
    <mergeCell ref="I53:J54"/>
    <mergeCell ref="K53:K54"/>
    <mergeCell ref="L53:L54"/>
    <mergeCell ref="M53:M54"/>
    <mergeCell ref="CN53:CU54"/>
    <mergeCell ref="I51:J52"/>
    <mergeCell ref="K51:K52"/>
    <mergeCell ref="L51:L52"/>
    <mergeCell ref="M51:M52"/>
    <mergeCell ref="N51:N52"/>
    <mergeCell ref="N53:N54"/>
    <mergeCell ref="BB53:BO54"/>
    <mergeCell ref="BP53:BW54"/>
    <mergeCell ref="BX53:CE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8" scale="73"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3AD53-A58B-42CC-9175-072D958F3C66}">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DEh0lGEwv8j8QI7L4xqjrzxgvxSGFpg1yik/Ozstq7Jf7Bq8skByhEsM3qzL2tLZDKGLzdXdNLG3fzFTuCwn/Q==" saltValue="lBTwm7qY+HlyTSDyLoQFJQ==" spinCount="100000" sheet="1" objects="1" scenarios="1"/>
  <dataConsolidate/>
  <phoneticPr fontId="2"/>
  <printOptions horizontalCentered="1" verticalCentered="1"/>
  <pageMargins left="0" right="0" top="0.19685039370078741" bottom="0" header="0.39370078740157483" footer="0"/>
  <pageSetup paperSize="9" scale="35"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96E7F-E9D8-4472-B34C-D10AD5DD3D01}">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WultJ33W3kH2N+pFfYMBS2322Kk5Dsh4XHbaOlgY0Uw/FdmwkvIzWH8jbSVRXZbkyhcLdcosLumMKK09e88/OQ==" saltValue="bZ7D2Clv2VK6rzNM/M+3Yw==" spinCount="100000" sheet="1" objects="1" scenarios="1"/>
  <dataConsolidate/>
  <phoneticPr fontId="2"/>
  <printOptions horizontalCentered="1" verticalCentered="1"/>
  <pageMargins left="0" right="0" top="0.19685039370078741" bottom="0" header="0.39370078740157483" footer="0"/>
  <pageSetup paperSize="8" scale="50"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49</v>
      </c>
      <c r="E2" s="127"/>
      <c r="F2" s="128" t="s">
        <v>50</v>
      </c>
      <c r="G2" s="129"/>
      <c r="H2" s="130"/>
    </row>
    <row r="3" spans="1:8" x14ac:dyDescent="0.2">
      <c r="A3" s="126" t="s">
        <v>541</v>
      </c>
      <c r="B3" s="131"/>
      <c r="C3" s="132"/>
      <c r="D3" s="133">
        <v>120400</v>
      </c>
      <c r="E3" s="134"/>
      <c r="F3" s="135">
        <v>135728</v>
      </c>
      <c r="G3" s="136"/>
      <c r="H3" s="137"/>
    </row>
    <row r="4" spans="1:8" x14ac:dyDescent="0.2">
      <c r="A4" s="138"/>
      <c r="B4" s="139"/>
      <c r="C4" s="140"/>
      <c r="D4" s="141">
        <v>34754</v>
      </c>
      <c r="E4" s="142"/>
      <c r="F4" s="143">
        <v>40699</v>
      </c>
      <c r="G4" s="144"/>
      <c r="H4" s="145"/>
    </row>
    <row r="5" spans="1:8" x14ac:dyDescent="0.2">
      <c r="A5" s="126" t="s">
        <v>543</v>
      </c>
      <c r="B5" s="131"/>
      <c r="C5" s="132"/>
      <c r="D5" s="133">
        <v>135164</v>
      </c>
      <c r="E5" s="134"/>
      <c r="F5" s="135">
        <v>139505</v>
      </c>
      <c r="G5" s="136"/>
      <c r="H5" s="137"/>
    </row>
    <row r="6" spans="1:8" x14ac:dyDescent="0.2">
      <c r="A6" s="138"/>
      <c r="B6" s="139"/>
      <c r="C6" s="140"/>
      <c r="D6" s="141">
        <v>33100</v>
      </c>
      <c r="E6" s="142"/>
      <c r="F6" s="143">
        <v>39411</v>
      </c>
      <c r="G6" s="144"/>
      <c r="H6" s="145"/>
    </row>
    <row r="7" spans="1:8" x14ac:dyDescent="0.2">
      <c r="A7" s="126" t="s">
        <v>544</v>
      </c>
      <c r="B7" s="131"/>
      <c r="C7" s="132"/>
      <c r="D7" s="133">
        <v>115300</v>
      </c>
      <c r="E7" s="134"/>
      <c r="F7" s="135">
        <v>128232</v>
      </c>
      <c r="G7" s="136"/>
      <c r="H7" s="137"/>
    </row>
    <row r="8" spans="1:8" x14ac:dyDescent="0.2">
      <c r="A8" s="138"/>
      <c r="B8" s="139"/>
      <c r="C8" s="140"/>
      <c r="D8" s="141">
        <v>33025</v>
      </c>
      <c r="E8" s="142"/>
      <c r="F8" s="143">
        <v>36122</v>
      </c>
      <c r="G8" s="144"/>
      <c r="H8" s="145"/>
    </row>
    <row r="9" spans="1:8" x14ac:dyDescent="0.2">
      <c r="A9" s="126" t="s">
        <v>545</v>
      </c>
      <c r="B9" s="131"/>
      <c r="C9" s="132"/>
      <c r="D9" s="133">
        <v>133801</v>
      </c>
      <c r="E9" s="134"/>
      <c r="F9" s="135">
        <v>145988</v>
      </c>
      <c r="G9" s="136"/>
      <c r="H9" s="137"/>
    </row>
    <row r="10" spans="1:8" x14ac:dyDescent="0.2">
      <c r="A10" s="138"/>
      <c r="B10" s="139"/>
      <c r="C10" s="140"/>
      <c r="D10" s="141">
        <v>35602</v>
      </c>
      <c r="E10" s="142"/>
      <c r="F10" s="143">
        <v>36192</v>
      </c>
      <c r="G10" s="144"/>
      <c r="H10" s="145"/>
    </row>
    <row r="11" spans="1:8" x14ac:dyDescent="0.2">
      <c r="A11" s="126" t="s">
        <v>546</v>
      </c>
      <c r="B11" s="131"/>
      <c r="C11" s="132"/>
      <c r="D11" s="133">
        <v>142413</v>
      </c>
      <c r="E11" s="134"/>
      <c r="F11" s="135">
        <v>156891</v>
      </c>
      <c r="G11" s="136"/>
      <c r="H11" s="137"/>
    </row>
    <row r="12" spans="1:8" x14ac:dyDescent="0.2">
      <c r="A12" s="138"/>
      <c r="B12" s="139"/>
      <c r="C12" s="146"/>
      <c r="D12" s="141">
        <v>30076</v>
      </c>
      <c r="E12" s="142"/>
      <c r="F12" s="143">
        <v>35077</v>
      </c>
      <c r="G12" s="144"/>
      <c r="H12" s="145"/>
    </row>
    <row r="13" spans="1:8" x14ac:dyDescent="0.2">
      <c r="A13" s="126"/>
      <c r="B13" s="131"/>
      <c r="C13" s="147"/>
      <c r="D13" s="148">
        <v>129416</v>
      </c>
      <c r="E13" s="149"/>
      <c r="F13" s="150">
        <v>141269</v>
      </c>
      <c r="G13" s="151"/>
      <c r="H13" s="137"/>
    </row>
    <row r="14" spans="1:8" x14ac:dyDescent="0.2">
      <c r="A14" s="138"/>
      <c r="B14" s="139"/>
      <c r="C14" s="140"/>
      <c r="D14" s="141">
        <v>33311</v>
      </c>
      <c r="E14" s="142"/>
      <c r="F14" s="143">
        <v>37500</v>
      </c>
      <c r="G14" s="144"/>
      <c r="H14" s="145"/>
    </row>
    <row r="17" spans="1:11" x14ac:dyDescent="0.2">
      <c r="A17" s="122" t="s">
        <v>51</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52</v>
      </c>
      <c r="B19" s="152">
        <f>ROUND(VALUE(SUBSTITUTE(実質収支比率等に係る経年分析!F$48,"▲","-")),2)</f>
        <v>1.69</v>
      </c>
      <c r="C19" s="152">
        <f>ROUND(VALUE(SUBSTITUTE(実質収支比率等に係る経年分析!G$48,"▲","-")),2)</f>
        <v>1.37</v>
      </c>
      <c r="D19" s="152">
        <f>ROUND(VALUE(SUBSTITUTE(実質収支比率等に係る経年分析!H$48,"▲","-")),2)</f>
        <v>2.13</v>
      </c>
      <c r="E19" s="152">
        <f>ROUND(VALUE(SUBSTITUTE(実質収支比率等に係る経年分析!I$48,"▲","-")),2)</f>
        <v>1.38</v>
      </c>
      <c r="F19" s="152">
        <f>ROUND(VALUE(SUBSTITUTE(実質収支比率等に係る経年分析!J$48,"▲","-")),2)</f>
        <v>4.7300000000000004</v>
      </c>
    </row>
    <row r="20" spans="1:11" x14ac:dyDescent="0.2">
      <c r="A20" s="152" t="s">
        <v>53</v>
      </c>
      <c r="B20" s="152">
        <f>ROUND(VALUE(SUBSTITUTE(実質収支比率等に係る経年分析!F$47,"▲","-")),2)</f>
        <v>1.84</v>
      </c>
      <c r="C20" s="152">
        <f>ROUND(VALUE(SUBSTITUTE(実質収支比率等に係る経年分析!G$47,"▲","-")),2)</f>
        <v>1.88</v>
      </c>
      <c r="D20" s="152">
        <f>ROUND(VALUE(SUBSTITUTE(実質収支比率等に係る経年分析!H$47,"▲","-")),2)</f>
        <v>1.9</v>
      </c>
      <c r="E20" s="152">
        <f>ROUND(VALUE(SUBSTITUTE(実質収支比率等に係る経年分析!I$47,"▲","-")),2)</f>
        <v>1.92</v>
      </c>
      <c r="F20" s="152">
        <f>ROUND(VALUE(SUBSTITUTE(実質収支比率等に係る経年分析!J$47,"▲","-")),2)</f>
        <v>1.87</v>
      </c>
    </row>
    <row r="21" spans="1:11" x14ac:dyDescent="0.2">
      <c r="A21" s="152" t="s">
        <v>54</v>
      </c>
      <c r="B21" s="152">
        <f>IF(ISNUMBER(VALUE(SUBSTITUTE(実質収支比率等に係る経年分析!F$49,"▲","-"))),ROUND(VALUE(SUBSTITUTE(実質収支比率等に係る経年分析!F$49,"▲","-")),2),NA())</f>
        <v>-2.9</v>
      </c>
      <c r="C21" s="152">
        <f>IF(ISNUMBER(VALUE(SUBSTITUTE(実質収支比率等に係る経年分析!G$49,"▲","-"))),ROUND(VALUE(SUBSTITUTE(実質収支比率等に係る経年分析!G$49,"▲","-")),2),NA())</f>
        <v>-0.36</v>
      </c>
      <c r="D21" s="152">
        <f>IF(ISNUMBER(VALUE(SUBSTITUTE(実質収支比率等に係る経年分析!H$49,"▲","-"))),ROUND(VALUE(SUBSTITUTE(実質収支比率等に係る経年分析!H$49,"▲","-")),2),NA())</f>
        <v>0.75</v>
      </c>
      <c r="E21" s="152">
        <f>IF(ISNUMBER(VALUE(SUBSTITUTE(実質収支比率等に係る経年分析!I$49,"▲","-"))),ROUND(VALUE(SUBSTITUTE(実質収支比率等に係る経年分析!I$49,"▲","-")),2),NA())</f>
        <v>-0.77</v>
      </c>
      <c r="F21" s="152">
        <f>IF(ISNUMBER(VALUE(SUBSTITUTE(実質収支比率等に係る経年分析!J$49,"▲","-"))),ROUND(VALUE(SUBSTITUTE(実質収支比率等に係る経年分析!J$49,"▲","-")),2),NA())</f>
        <v>3.38</v>
      </c>
    </row>
    <row r="24" spans="1:11" x14ac:dyDescent="0.2">
      <c r="A24" s="122" t="s">
        <v>55</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56</v>
      </c>
      <c r="C26" s="153" t="s">
        <v>57</v>
      </c>
      <c r="D26" s="153" t="s">
        <v>56</v>
      </c>
      <c r="E26" s="153" t="s">
        <v>57</v>
      </c>
      <c r="F26" s="153" t="s">
        <v>56</v>
      </c>
      <c r="G26" s="153" t="s">
        <v>57</v>
      </c>
      <c r="H26" s="153" t="s">
        <v>56</v>
      </c>
      <c r="I26" s="153" t="s">
        <v>57</v>
      </c>
      <c r="J26" s="153" t="s">
        <v>56</v>
      </c>
      <c r="K26" s="153" t="s">
        <v>57</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0.26</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0.3</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0.2</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0.2</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0.03</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鳥取県用品調達等集中管理事業特別会計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0.09</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0.11</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0.03</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0.04</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0.05</v>
      </c>
    </row>
    <row r="30" spans="1:11" x14ac:dyDescent="0.2">
      <c r="A30" s="153" t="str">
        <f>IF(連結実質赤字比率に係る赤字・黒字の構成分析!C$40="",NA(),連結実質赤字比率に係る赤字・黒字の構成分析!C$40)</f>
        <v>鳥取県営工業用水道事業会計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0.28000000000000003</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0.21</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0.15</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0.11</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0.09</v>
      </c>
    </row>
    <row r="31" spans="1:11" x14ac:dyDescent="0.2">
      <c r="A31" s="153" t="str">
        <f>IF(連結実質赤字比率に係る赤字・黒字の構成分析!C$39="",NA(),連結実質赤字比率に係る赤字・黒字の構成分析!C$39)</f>
        <v>鳥取県天神川流域下水道事業会計</v>
      </c>
      <c r="B31" s="153" t="e">
        <f>IF(ROUND(VALUE(SUBSTITUTE(連結実質赤字比率に係る赤字・黒字の構成分析!F$39,"▲", "-")), 2) &lt; 0, ABS(ROUND(VALUE(SUBSTITUTE(連結実質赤字比率に係る赤字・黒字の構成分析!F$39,"▲", "-")), 2)), NA())</f>
        <v>#VALUE!</v>
      </c>
      <c r="C31" s="153" t="e">
        <f>IF(ROUND(VALUE(SUBSTITUTE(連結実質赤字比率に係る赤字・黒字の構成分析!F$39,"▲", "-")), 2) &gt;= 0, ABS(ROUND(VALUE(SUBSTITUTE(連結実質赤字比率に係る赤字・黒字の構成分析!F$39,"▲", "-")), 2)), NA())</f>
        <v>#VALUE!</v>
      </c>
      <c r="D31" s="153" t="e">
        <f>IF(ROUND(VALUE(SUBSTITUTE(連結実質赤字比率に係る赤字・黒字の構成分析!G$39,"▲", "-")), 2) &lt; 0, ABS(ROUND(VALUE(SUBSTITUTE(連結実質赤字比率に係る赤字・黒字の構成分析!G$39,"▲", "-")), 2)), NA())</f>
        <v>#VALUE!</v>
      </c>
      <c r="E31" s="153" t="e">
        <f>IF(ROUND(VALUE(SUBSTITUTE(連結実質赤字比率に係る赤字・黒字の構成分析!G$39,"▲", "-")), 2) &gt;= 0, ABS(ROUND(VALUE(SUBSTITUTE(連結実質赤字比率に係る赤字・黒字の構成分析!G$39,"▲", "-")), 2)), NA())</f>
        <v>#VALUE!</v>
      </c>
      <c r="F31" s="153" t="e">
        <f>IF(ROUND(VALUE(SUBSTITUTE(連結実質赤字比率に係る赤字・黒字の構成分析!H$39,"▲", "-")), 2) &lt; 0, ABS(ROUND(VALUE(SUBSTITUTE(連結実質赤字比率に係る赤字・黒字の構成分析!H$39,"▲", "-")), 2)), NA())</f>
        <v>#VALUE!</v>
      </c>
      <c r="G31" s="153" t="e">
        <f>IF(ROUND(VALUE(SUBSTITUTE(連結実質赤字比率に係る赤字・黒字の構成分析!H$39,"▲", "-")), 2) &gt;= 0, ABS(ROUND(VALUE(SUBSTITUTE(連結実質赤字比率に係る赤字・黒字の構成分析!H$39,"▲", "-")), 2)), NA())</f>
        <v>#VALUE!</v>
      </c>
      <c r="H31" s="153" t="e">
        <f>IF(ROUND(VALUE(SUBSTITUTE(連結実質赤字比率に係る赤字・黒字の構成分析!I$39,"▲", "-")), 2) &lt; 0, ABS(ROUND(VALUE(SUBSTITUTE(連結実質赤字比率に係る赤字・黒字の構成分析!I$39,"▲", "-")), 2)), NA())</f>
        <v>#VALUE!</v>
      </c>
      <c r="I31" s="153" t="e">
        <f>IF(ROUND(VALUE(SUBSTITUTE(連結実質赤字比率に係る赤字・黒字の構成分析!I$39,"▲", "-")), 2) &gt;= 0, ABS(ROUND(VALUE(SUBSTITUTE(連結実質赤字比率に係る赤字・黒字の構成分析!I$39,"▲", "-")), 2)), NA())</f>
        <v>#VALUE!</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0.21</v>
      </c>
    </row>
    <row r="32" spans="1:11" x14ac:dyDescent="0.2">
      <c r="A32" s="153" t="str">
        <f>IF(連結実質赤字比率に係る赤字・黒字の構成分析!C$38="",NA(),連結実質赤字比率に係る赤字・黒字の構成分析!C$38)</f>
        <v>鳥取県営埋立事業会計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1.05</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0.78</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0.65</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0.7</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0.66</v>
      </c>
    </row>
    <row r="33" spans="1:16" x14ac:dyDescent="0.2">
      <c r="A33" s="153" t="str">
        <f>IF(連結実質赤字比率に係る赤字・黒字の構成分析!C$37="",NA(),連結実質赤字比率に係る赤字・黒字の構成分析!C$37)</f>
        <v>鳥取県国民健康保険運営事業特別会計</v>
      </c>
      <c r="B33" s="153" t="e">
        <f>IF(ROUND(VALUE(SUBSTITUTE(連結実質赤字比率に係る赤字・黒字の構成分析!F$37,"▲", "-")), 2) &lt; 0, ABS(ROUND(VALUE(SUBSTITUTE(連結実質赤字比率に係る赤字・黒字の構成分析!F$37,"▲", "-")), 2)), NA())</f>
        <v>#VALUE!</v>
      </c>
      <c r="C33" s="153" t="e">
        <f>IF(ROUND(VALUE(SUBSTITUTE(連結実質赤字比率に係る赤字・黒字の構成分析!F$37,"▲", "-")), 2) &gt;= 0, ABS(ROUND(VALUE(SUBSTITUTE(連結実質赤字比率に係る赤字・黒字の構成分析!F$37,"▲", "-")), 2)), NA())</f>
        <v>#VALUE!</v>
      </c>
      <c r="D33" s="153" t="e">
        <f>IF(ROUND(VALUE(SUBSTITUTE(連結実質赤字比率に係る赤字・黒字の構成分析!G$37,"▲", "-")), 2) &lt; 0, ABS(ROUND(VALUE(SUBSTITUTE(連結実質赤字比率に係る赤字・黒字の構成分析!G$37,"▲", "-")), 2)), NA())</f>
        <v>#VALUE!</v>
      </c>
      <c r="E33" s="153" t="e">
        <f>IF(ROUND(VALUE(SUBSTITUTE(連結実質赤字比率に係る赤字・黒字の構成分析!G$37,"▲", "-")), 2) &gt;= 0, ABS(ROUND(VALUE(SUBSTITUTE(連結実質赤字比率に係る赤字・黒字の構成分析!G$37,"▲", "-")), 2)), NA())</f>
        <v>#VALUE!</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0.3</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0.52</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1.47</v>
      </c>
    </row>
    <row r="34" spans="1:16" x14ac:dyDescent="0.2">
      <c r="A34" s="153" t="str">
        <f>IF(連結実質赤字比率に係る赤字・黒字の構成分析!C$36="",NA(),連結実質赤字比率に係る赤字・黒字の構成分析!C$36)</f>
        <v>鳥取県営電気事業会計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1.1599999999999999</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0.99</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0.8</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2.4900000000000002</v>
      </c>
    </row>
    <row r="35" spans="1:16" x14ac:dyDescent="0.2">
      <c r="A35" s="153" t="str">
        <f>IF(連結実質赤字比率に係る赤字・黒字の構成分析!C$35="",NA(),連結実質赤字比率に係る赤字・黒字の構成分析!C$35)</f>
        <v>鳥取県営病院事業会計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4.83</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5.47</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3.38</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3.97</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4.2300000000000004</v>
      </c>
    </row>
    <row r="36" spans="1:16" x14ac:dyDescent="0.2">
      <c r="A36" s="153" t="str">
        <f>IF(連結実質赤字比率に係る赤字・黒字の構成分析!C$34="",NA(),連結実質赤字比率に係る赤字・黒字の構成分析!C$34)</f>
        <v>一般会計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1.55</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1.21</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2.0499999999999998</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1.29</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4.63</v>
      </c>
    </row>
    <row r="39" spans="1:16" x14ac:dyDescent="0.2">
      <c r="A39" s="122" t="s">
        <v>58</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2">
      <c r="A42" s="154" t="s">
        <v>61</v>
      </c>
      <c r="B42" s="154"/>
      <c r="C42" s="154"/>
      <c r="D42" s="154">
        <f>'実質公債費比率（分子）の構造'!K$52</f>
        <v>43502</v>
      </c>
      <c r="E42" s="154"/>
      <c r="F42" s="154"/>
      <c r="G42" s="154">
        <f>'実質公債費比率（分子）の構造'!L$52</f>
        <v>46873</v>
      </c>
      <c r="H42" s="154"/>
      <c r="I42" s="154"/>
      <c r="J42" s="154">
        <f>'実質公債費比率（分子）の構造'!M$52</f>
        <v>44250</v>
      </c>
      <c r="K42" s="154"/>
      <c r="L42" s="154"/>
      <c r="M42" s="154">
        <f>'実質公債費比率（分子）の構造'!N$52</f>
        <v>41826</v>
      </c>
      <c r="N42" s="154"/>
      <c r="O42" s="154"/>
      <c r="P42" s="154">
        <f>'実質公債費比率（分子）の構造'!O$52</f>
        <v>40306</v>
      </c>
    </row>
    <row r="43" spans="1:16" x14ac:dyDescent="0.2">
      <c r="A43" s="154" t="s">
        <v>62</v>
      </c>
      <c r="B43" s="154">
        <f>'実質公債費比率（分子）の構造'!K$51</f>
        <v>4</v>
      </c>
      <c r="C43" s="154"/>
      <c r="D43" s="154"/>
      <c r="E43" s="154">
        <f>'実質公債費比率（分子）の構造'!L$51</f>
        <v>10</v>
      </c>
      <c r="F43" s="154"/>
      <c r="G43" s="154"/>
      <c r="H43" s="154">
        <f>'実質公債費比率（分子）の構造'!M$51</f>
        <v>7</v>
      </c>
      <c r="I43" s="154"/>
      <c r="J43" s="154"/>
      <c r="K43" s="154">
        <f>'実質公債費比率（分子）の構造'!N$51</f>
        <v>4</v>
      </c>
      <c r="L43" s="154"/>
      <c r="M43" s="154"/>
      <c r="N43" s="154">
        <f>'実質公債費比率（分子）の構造'!O$51</f>
        <v>5</v>
      </c>
      <c r="O43" s="154"/>
      <c r="P43" s="154"/>
    </row>
    <row r="44" spans="1:16" x14ac:dyDescent="0.2">
      <c r="A44" s="154" t="s">
        <v>63</v>
      </c>
      <c r="B44" s="154">
        <f>'実質公債費比率（分子）の構造'!K$50</f>
        <v>355</v>
      </c>
      <c r="C44" s="154"/>
      <c r="D44" s="154"/>
      <c r="E44" s="154">
        <f>'実質公債費比率（分子）の構造'!L$50</f>
        <v>275</v>
      </c>
      <c r="F44" s="154"/>
      <c r="G44" s="154"/>
      <c r="H44" s="154">
        <f>'実質公債費比率（分子）の構造'!M$50</f>
        <v>204</v>
      </c>
      <c r="I44" s="154"/>
      <c r="J44" s="154"/>
      <c r="K44" s="154">
        <f>'実質公債費比率（分子）の構造'!N$50</f>
        <v>151</v>
      </c>
      <c r="L44" s="154"/>
      <c r="M44" s="154"/>
      <c r="N44" s="154">
        <f>'実質公債費比率（分子）の構造'!O$50</f>
        <v>113</v>
      </c>
      <c r="O44" s="154"/>
      <c r="P44" s="154"/>
    </row>
    <row r="45" spans="1:16" x14ac:dyDescent="0.2">
      <c r="A45" s="154" t="s">
        <v>64</v>
      </c>
      <c r="B45" s="154">
        <f>'実質公債費比率（分子）の構造'!K$49</f>
        <v>1153</v>
      </c>
      <c r="C45" s="154"/>
      <c r="D45" s="154"/>
      <c r="E45" s="154">
        <f>'実質公債費比率（分子）の構造'!L$49</f>
        <v>1194</v>
      </c>
      <c r="F45" s="154"/>
      <c r="G45" s="154"/>
      <c r="H45" s="154">
        <f>'実質公債費比率（分子）の構造'!M$49</f>
        <v>1184</v>
      </c>
      <c r="I45" s="154"/>
      <c r="J45" s="154"/>
      <c r="K45" s="154">
        <f>'実質公債費比率（分子）の構造'!N$49</f>
        <v>1044</v>
      </c>
      <c r="L45" s="154"/>
      <c r="M45" s="154"/>
      <c r="N45" s="154">
        <f>'実質公債費比率（分子）の構造'!O$49</f>
        <v>956</v>
      </c>
      <c r="O45" s="154"/>
      <c r="P45" s="154"/>
    </row>
    <row r="46" spans="1:16" x14ac:dyDescent="0.2">
      <c r="A46" s="154" t="s">
        <v>65</v>
      </c>
      <c r="B46" s="154">
        <f>'実質公債費比率（分子）の構造'!K$48</f>
        <v>974</v>
      </c>
      <c r="C46" s="154"/>
      <c r="D46" s="154"/>
      <c r="E46" s="154">
        <f>'実質公債費比率（分子）の構造'!L$48</f>
        <v>1042</v>
      </c>
      <c r="F46" s="154"/>
      <c r="G46" s="154"/>
      <c r="H46" s="154">
        <f>'実質公債費比率（分子）の構造'!M$48</f>
        <v>999</v>
      </c>
      <c r="I46" s="154"/>
      <c r="J46" s="154"/>
      <c r="K46" s="154">
        <f>'実質公債費比率（分子）の構造'!N$48</f>
        <v>969</v>
      </c>
      <c r="L46" s="154"/>
      <c r="M46" s="154"/>
      <c r="N46" s="154">
        <f>'実質公債費比率（分子）の構造'!O$48</f>
        <v>1004</v>
      </c>
      <c r="O46" s="154"/>
      <c r="P46" s="154"/>
    </row>
    <row r="47" spans="1:16" x14ac:dyDescent="0.2">
      <c r="A47" s="154" t="s">
        <v>13</v>
      </c>
      <c r="B47" s="154">
        <f>'実質公債費比率（分子）の構造'!K$47</f>
        <v>427</v>
      </c>
      <c r="C47" s="154"/>
      <c r="D47" s="154"/>
      <c r="E47" s="154">
        <f>'実質公債費比率（分子）の構造'!L$47</f>
        <v>331</v>
      </c>
      <c r="F47" s="154"/>
      <c r="G47" s="154"/>
      <c r="H47" s="154">
        <f>'実質公債費比率（分子）の構造'!M$47</f>
        <v>288</v>
      </c>
      <c r="I47" s="154"/>
      <c r="J47" s="154"/>
      <c r="K47" s="154">
        <f>'実質公債費比率（分子）の構造'!N$47</f>
        <v>259</v>
      </c>
      <c r="L47" s="154"/>
      <c r="M47" s="154"/>
      <c r="N47" s="154">
        <f>'実質公債費比率（分子）の構造'!O$47</f>
        <v>223</v>
      </c>
      <c r="O47" s="154"/>
      <c r="P47" s="154"/>
    </row>
    <row r="48" spans="1:16" x14ac:dyDescent="0.2">
      <c r="A48" s="154" t="s">
        <v>66</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67</v>
      </c>
      <c r="B49" s="154">
        <f>'実質公債費比率（分子）の構造'!K$45</f>
        <v>62904</v>
      </c>
      <c r="C49" s="154"/>
      <c r="D49" s="154"/>
      <c r="E49" s="154">
        <f>'実質公債費比率（分子）の構造'!L$45</f>
        <v>66484</v>
      </c>
      <c r="F49" s="154"/>
      <c r="G49" s="154"/>
      <c r="H49" s="154">
        <f>'実質公債費比率（分子）の構造'!M$45</f>
        <v>62264</v>
      </c>
      <c r="I49" s="154"/>
      <c r="J49" s="154"/>
      <c r="K49" s="154">
        <f>'実質公債費比率（分子）の構造'!N$45</f>
        <v>56526</v>
      </c>
      <c r="L49" s="154"/>
      <c r="M49" s="154"/>
      <c r="N49" s="154">
        <f>'実質公債費比率（分子）の構造'!O$45</f>
        <v>52997</v>
      </c>
      <c r="O49" s="154"/>
      <c r="P49" s="154"/>
    </row>
    <row r="50" spans="1:16" x14ac:dyDescent="0.2">
      <c r="A50" s="154" t="s">
        <v>68</v>
      </c>
      <c r="B50" s="154" t="e">
        <f>NA()</f>
        <v>#N/A</v>
      </c>
      <c r="C50" s="154">
        <f>IF(ISNUMBER('実質公債費比率（分子）の構造'!K$53),'実質公債費比率（分子）の構造'!K$53,NA())</f>
        <v>22315</v>
      </c>
      <c r="D50" s="154" t="e">
        <f>NA()</f>
        <v>#N/A</v>
      </c>
      <c r="E50" s="154" t="e">
        <f>NA()</f>
        <v>#N/A</v>
      </c>
      <c r="F50" s="154">
        <f>IF(ISNUMBER('実質公債費比率（分子）の構造'!L$53),'実質公債費比率（分子）の構造'!L$53,NA())</f>
        <v>22463</v>
      </c>
      <c r="G50" s="154" t="e">
        <f>NA()</f>
        <v>#N/A</v>
      </c>
      <c r="H50" s="154" t="e">
        <f>NA()</f>
        <v>#N/A</v>
      </c>
      <c r="I50" s="154">
        <f>IF(ISNUMBER('実質公債費比率（分子）の構造'!M$53),'実質公債費比率（分子）の構造'!M$53,NA())</f>
        <v>20696</v>
      </c>
      <c r="J50" s="154" t="e">
        <f>NA()</f>
        <v>#N/A</v>
      </c>
      <c r="K50" s="154" t="e">
        <f>NA()</f>
        <v>#N/A</v>
      </c>
      <c r="L50" s="154">
        <f>IF(ISNUMBER('実質公債費比率（分子）の構造'!N$53),'実質公債費比率（分子）の構造'!N$53,NA())</f>
        <v>17127</v>
      </c>
      <c r="M50" s="154" t="e">
        <f>NA()</f>
        <v>#N/A</v>
      </c>
      <c r="N50" s="154" t="e">
        <f>NA()</f>
        <v>#N/A</v>
      </c>
      <c r="O50" s="154">
        <f>IF(ISNUMBER('実質公債費比率（分子）の構造'!O$53),'実質公債費比率（分子）の構造'!O$53,NA())</f>
        <v>14992</v>
      </c>
      <c r="P50" s="154" t="e">
        <f>NA()</f>
        <v>#N/A</v>
      </c>
    </row>
    <row r="53" spans="1:16" x14ac:dyDescent="0.2">
      <c r="A53" s="122" t="s">
        <v>69</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70</v>
      </c>
      <c r="C55" s="153"/>
      <c r="D55" s="153" t="s">
        <v>71</v>
      </c>
      <c r="E55" s="153" t="s">
        <v>70</v>
      </c>
      <c r="F55" s="153"/>
      <c r="G55" s="153" t="s">
        <v>71</v>
      </c>
      <c r="H55" s="153" t="s">
        <v>70</v>
      </c>
      <c r="I55" s="153"/>
      <c r="J55" s="153" t="s">
        <v>71</v>
      </c>
      <c r="K55" s="153" t="s">
        <v>70</v>
      </c>
      <c r="L55" s="153"/>
      <c r="M55" s="153" t="s">
        <v>71</v>
      </c>
      <c r="N55" s="153" t="s">
        <v>70</v>
      </c>
      <c r="O55" s="153"/>
      <c r="P55" s="153" t="s">
        <v>71</v>
      </c>
    </row>
    <row r="56" spans="1:16" x14ac:dyDescent="0.2">
      <c r="A56" s="153" t="s">
        <v>41</v>
      </c>
      <c r="B56" s="153"/>
      <c r="C56" s="153"/>
      <c r="D56" s="153">
        <f>'将来負担比率（分子）の構造'!I$52</f>
        <v>481721</v>
      </c>
      <c r="E56" s="153"/>
      <c r="F56" s="153"/>
      <c r="G56" s="153">
        <f>'将来負担比率（分子）の構造'!J$52</f>
        <v>474399</v>
      </c>
      <c r="H56" s="153"/>
      <c r="I56" s="153"/>
      <c r="J56" s="153">
        <f>'将来負担比率（分子）の構造'!K$52</f>
        <v>466916</v>
      </c>
      <c r="K56" s="153"/>
      <c r="L56" s="153"/>
      <c r="M56" s="153">
        <f>'将来負担比率（分子）の構造'!L$52</f>
        <v>459598</v>
      </c>
      <c r="N56" s="153"/>
      <c r="O56" s="153"/>
      <c r="P56" s="153">
        <f>'将来負担比率（分子）の構造'!M$52</f>
        <v>451577</v>
      </c>
    </row>
    <row r="57" spans="1:16" x14ac:dyDescent="0.2">
      <c r="A57" s="153" t="s">
        <v>40</v>
      </c>
      <c r="B57" s="153"/>
      <c r="C57" s="153"/>
      <c r="D57" s="153">
        <f>'将来負担比率（分子）の構造'!I$51</f>
        <v>12336</v>
      </c>
      <c r="E57" s="153"/>
      <c r="F57" s="153"/>
      <c r="G57" s="153">
        <f>'将来負担比率（分子）の構造'!J$51</f>
        <v>12331</v>
      </c>
      <c r="H57" s="153"/>
      <c r="I57" s="153"/>
      <c r="J57" s="153">
        <f>'将来負担比率（分子）の構造'!K$51</f>
        <v>10376</v>
      </c>
      <c r="K57" s="153"/>
      <c r="L57" s="153"/>
      <c r="M57" s="153">
        <f>'将来負担比率（分子）の構造'!L$51</f>
        <v>13078</v>
      </c>
      <c r="N57" s="153"/>
      <c r="O57" s="153"/>
      <c r="P57" s="153">
        <f>'将来負担比率（分子）の構造'!M$51</f>
        <v>13269</v>
      </c>
    </row>
    <row r="58" spans="1:16" x14ac:dyDescent="0.2">
      <c r="A58" s="153" t="s">
        <v>39</v>
      </c>
      <c r="B58" s="153"/>
      <c r="C58" s="153"/>
      <c r="D58" s="153">
        <f>'将来負担比率（分子）の構造'!I$50</f>
        <v>66616</v>
      </c>
      <c r="E58" s="153"/>
      <c r="F58" s="153"/>
      <c r="G58" s="153">
        <f>'将来負担比率（分子）の構造'!J$50</f>
        <v>57475</v>
      </c>
      <c r="H58" s="153"/>
      <c r="I58" s="153"/>
      <c r="J58" s="153">
        <f>'将来負担比率（分子）の構造'!K$50</f>
        <v>49424</v>
      </c>
      <c r="K58" s="153"/>
      <c r="L58" s="153"/>
      <c r="M58" s="153">
        <f>'将来負担比率（分子）の構造'!L$50</f>
        <v>45678</v>
      </c>
      <c r="N58" s="153"/>
      <c r="O58" s="153"/>
      <c r="P58" s="153">
        <f>'将来負担比率（分子）の構造'!M$50</f>
        <v>42972</v>
      </c>
    </row>
    <row r="59" spans="1:16" x14ac:dyDescent="0.2">
      <c r="A59" s="153" t="s">
        <v>37</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36</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34</v>
      </c>
      <c r="B61" s="153">
        <f>'将来負担比率（分子）の構造'!I$46</f>
        <v>6058</v>
      </c>
      <c r="C61" s="153"/>
      <c r="D61" s="153"/>
      <c r="E61" s="153">
        <f>'将来負担比率（分子）の構造'!J$46</f>
        <v>5846</v>
      </c>
      <c r="F61" s="153"/>
      <c r="G61" s="153"/>
      <c r="H61" s="153">
        <f>'将来負担比率（分子）の構造'!K$46</f>
        <v>5710</v>
      </c>
      <c r="I61" s="153"/>
      <c r="J61" s="153"/>
      <c r="K61" s="153">
        <f>'将来負担比率（分子）の構造'!L$46</f>
        <v>5735</v>
      </c>
      <c r="L61" s="153"/>
      <c r="M61" s="153"/>
      <c r="N61" s="153">
        <f>'将来負担比率（分子）の構造'!M$46</f>
        <v>5649</v>
      </c>
      <c r="O61" s="153"/>
      <c r="P61" s="153"/>
    </row>
    <row r="62" spans="1:16" x14ac:dyDescent="0.2">
      <c r="A62" s="153" t="s">
        <v>33</v>
      </c>
      <c r="B62" s="153">
        <f>'将来負担比率（分子）の構造'!I$45</f>
        <v>78003</v>
      </c>
      <c r="C62" s="153"/>
      <c r="D62" s="153"/>
      <c r="E62" s="153">
        <f>'将来負担比率（分子）の構造'!J$45</f>
        <v>73329</v>
      </c>
      <c r="F62" s="153"/>
      <c r="G62" s="153"/>
      <c r="H62" s="153">
        <f>'将来負担比率（分子）の構造'!K$45</f>
        <v>71503</v>
      </c>
      <c r="I62" s="153"/>
      <c r="J62" s="153"/>
      <c r="K62" s="153">
        <f>'将来負担比率（分子）の構造'!L$45</f>
        <v>70226</v>
      </c>
      <c r="L62" s="153"/>
      <c r="M62" s="153"/>
      <c r="N62" s="153">
        <f>'将来負担比率（分子）の構造'!M$45</f>
        <v>68057</v>
      </c>
      <c r="O62" s="153"/>
      <c r="P62" s="153"/>
    </row>
    <row r="63" spans="1:16" x14ac:dyDescent="0.2">
      <c r="A63" s="153" t="s">
        <v>32</v>
      </c>
      <c r="B63" s="153">
        <f>'将来負担比率（分子）の構造'!I$44</f>
        <v>12770</v>
      </c>
      <c r="C63" s="153"/>
      <c r="D63" s="153"/>
      <c r="E63" s="153">
        <f>'将来負担比率（分子）の構造'!J$44</f>
        <v>13173</v>
      </c>
      <c r="F63" s="153"/>
      <c r="G63" s="153"/>
      <c r="H63" s="153">
        <f>'将来負担比率（分子）の構造'!K$44</f>
        <v>14162</v>
      </c>
      <c r="I63" s="153"/>
      <c r="J63" s="153"/>
      <c r="K63" s="153">
        <f>'将来負担比率（分子）の構造'!L$44</f>
        <v>16281</v>
      </c>
      <c r="L63" s="153"/>
      <c r="M63" s="153"/>
      <c r="N63" s="153">
        <f>'将来負担比率（分子）の構造'!M$44</f>
        <v>15793</v>
      </c>
      <c r="O63" s="153"/>
      <c r="P63" s="153"/>
    </row>
    <row r="64" spans="1:16" x14ac:dyDescent="0.2">
      <c r="A64" s="153" t="s">
        <v>31</v>
      </c>
      <c r="B64" s="153">
        <f>'将来負担比率（分子）の構造'!I$43</f>
        <v>6730</v>
      </c>
      <c r="C64" s="153"/>
      <c r="D64" s="153"/>
      <c r="E64" s="153">
        <f>'将来負担比率（分子）の構造'!J$43</f>
        <v>10296</v>
      </c>
      <c r="F64" s="153"/>
      <c r="G64" s="153"/>
      <c r="H64" s="153">
        <f>'将来負担比率（分子）の構造'!K$43</f>
        <v>18576</v>
      </c>
      <c r="I64" s="153"/>
      <c r="J64" s="153"/>
      <c r="K64" s="153">
        <f>'将来負担比率（分子）の構造'!L$43</f>
        <v>21298</v>
      </c>
      <c r="L64" s="153"/>
      <c r="M64" s="153"/>
      <c r="N64" s="153">
        <f>'将来負担比率（分子）の構造'!M$43</f>
        <v>17308</v>
      </c>
      <c r="O64" s="153"/>
      <c r="P64" s="153"/>
    </row>
    <row r="65" spans="1:16" x14ac:dyDescent="0.2">
      <c r="A65" s="153" t="s">
        <v>30</v>
      </c>
      <c r="B65" s="153">
        <f>'将来負担比率（分子）の構造'!I$42</f>
        <v>718</v>
      </c>
      <c r="C65" s="153"/>
      <c r="D65" s="153"/>
      <c r="E65" s="153">
        <f>'将来負担比率（分子）の構造'!J$42</f>
        <v>523</v>
      </c>
      <c r="F65" s="153"/>
      <c r="G65" s="153"/>
      <c r="H65" s="153">
        <f>'将来負担比率（分子）の構造'!K$42</f>
        <v>376</v>
      </c>
      <c r="I65" s="153"/>
      <c r="J65" s="153"/>
      <c r="K65" s="153">
        <f>'将来負担比率（分子）の構造'!L$42</f>
        <v>284</v>
      </c>
      <c r="L65" s="153"/>
      <c r="M65" s="153"/>
      <c r="N65" s="153">
        <f>'将来負担比率（分子）の構造'!M$42</f>
        <v>229</v>
      </c>
      <c r="O65" s="153"/>
      <c r="P65" s="153"/>
    </row>
    <row r="66" spans="1:16" x14ac:dyDescent="0.2">
      <c r="A66" s="153" t="s">
        <v>29</v>
      </c>
      <c r="B66" s="153">
        <f>'将来負担比率（分子）の構造'!I$41</f>
        <v>652277</v>
      </c>
      <c r="C66" s="153"/>
      <c r="D66" s="153"/>
      <c r="E66" s="153">
        <f>'将来負担比率（分子）の構造'!J$41</f>
        <v>643903</v>
      </c>
      <c r="F66" s="153"/>
      <c r="G66" s="153"/>
      <c r="H66" s="153">
        <f>'将来負担比率（分子）の構造'!K$41</f>
        <v>630774</v>
      </c>
      <c r="I66" s="153"/>
      <c r="J66" s="153"/>
      <c r="K66" s="153">
        <f>'将来負担比率（分子）の構造'!L$41</f>
        <v>633635</v>
      </c>
      <c r="L66" s="153"/>
      <c r="M66" s="153"/>
      <c r="N66" s="153">
        <f>'将来負担比率（分子）の構造'!M$41</f>
        <v>634894</v>
      </c>
      <c r="O66" s="153"/>
      <c r="P66" s="153"/>
    </row>
    <row r="67" spans="1:16" x14ac:dyDescent="0.2">
      <c r="A67" s="153" t="s">
        <v>72</v>
      </c>
      <c r="B67" s="153" t="e">
        <f>NA()</f>
        <v>#N/A</v>
      </c>
      <c r="C67" s="153">
        <f>IF(ISNUMBER('将来負担比率（分子）の構造'!I$53), IF('将来負担比率（分子）の構造'!I$53 &lt; 0, 0, '将来負担比率（分子）の構造'!I$53), NA())</f>
        <v>195883</v>
      </c>
      <c r="D67" s="153" t="e">
        <f>NA()</f>
        <v>#N/A</v>
      </c>
      <c r="E67" s="153" t="e">
        <f>NA()</f>
        <v>#N/A</v>
      </c>
      <c r="F67" s="153">
        <f>IF(ISNUMBER('将来負担比率（分子）の構造'!J$53), IF('将来負担比率（分子）の構造'!J$53 &lt; 0, 0, '将来負担比率（分子）の構造'!J$53), NA())</f>
        <v>202865</v>
      </c>
      <c r="G67" s="153" t="e">
        <f>NA()</f>
        <v>#N/A</v>
      </c>
      <c r="H67" s="153" t="e">
        <f>NA()</f>
        <v>#N/A</v>
      </c>
      <c r="I67" s="153">
        <f>IF(ISNUMBER('将来負担比率（分子）の構造'!K$53), IF('将来負担比率（分子）の構造'!K$53 &lt; 0, 0, '将来負担比率（分子）の構造'!K$53), NA())</f>
        <v>214385</v>
      </c>
      <c r="J67" s="153" t="e">
        <f>NA()</f>
        <v>#N/A</v>
      </c>
      <c r="K67" s="153" t="e">
        <f>NA()</f>
        <v>#N/A</v>
      </c>
      <c r="L67" s="153">
        <f>IF(ISNUMBER('将来負担比率（分子）の構造'!L$53), IF('将来負担比率（分子）の構造'!L$53 &lt; 0, 0, '将来負担比率（分子）の構造'!L$53), NA())</f>
        <v>229104</v>
      </c>
      <c r="M67" s="153" t="e">
        <f>NA()</f>
        <v>#N/A</v>
      </c>
      <c r="N67" s="153" t="e">
        <f>NA()</f>
        <v>#N/A</v>
      </c>
      <c r="O67" s="153">
        <f>IF(ISNUMBER('将来負担比率（分子）の構造'!M$53), IF('将来負担比率（分子）の構造'!M$53 &lt; 0, 0, '将来負担比率（分子）の構造'!M$53), NA())</f>
        <v>234112</v>
      </c>
      <c r="P67" s="153" t="e">
        <f>NA()</f>
        <v>#N/A</v>
      </c>
    </row>
    <row r="70" spans="1:16" x14ac:dyDescent="0.2">
      <c r="A70" s="155" t="s">
        <v>73</v>
      </c>
      <c r="B70" s="155"/>
      <c r="C70" s="155"/>
      <c r="D70" s="155"/>
      <c r="E70" s="155"/>
      <c r="F70" s="155"/>
    </row>
    <row r="71" spans="1:16" x14ac:dyDescent="0.2">
      <c r="A71" s="156"/>
      <c r="B71" s="156" t="e">
        <f>#REF!</f>
        <v>#REF!</v>
      </c>
      <c r="C71" s="156" t="e">
        <f>#REF!</f>
        <v>#REF!</v>
      </c>
      <c r="D71" s="156" t="e">
        <f>#REF!</f>
        <v>#REF!</v>
      </c>
    </row>
    <row r="72" spans="1:16" x14ac:dyDescent="0.2">
      <c r="A72" s="156" t="s">
        <v>74</v>
      </c>
      <c r="B72" s="157" t="e">
        <f>#REF!</f>
        <v>#REF!</v>
      </c>
      <c r="C72" s="157" t="e">
        <f>#REF!</f>
        <v>#REF!</v>
      </c>
      <c r="D72" s="157" t="e">
        <f>#REF!</f>
        <v>#REF!</v>
      </c>
    </row>
    <row r="73" spans="1:16" x14ac:dyDescent="0.2">
      <c r="A73" s="156" t="s">
        <v>75</v>
      </c>
      <c r="B73" s="157" t="e">
        <f>#REF!</f>
        <v>#REF!</v>
      </c>
      <c r="C73" s="157" t="e">
        <f>#REF!</f>
        <v>#REF!</v>
      </c>
      <c r="D73" s="157" t="e">
        <f>#REF!</f>
        <v>#REF!</v>
      </c>
    </row>
    <row r="74" spans="1:16" x14ac:dyDescent="0.2">
      <c r="A74" s="156" t="s">
        <v>76</v>
      </c>
      <c r="B74" s="157" t="e">
        <f>#REF!</f>
        <v>#REF!</v>
      </c>
      <c r="C74" s="157" t="e">
        <f>#REF!</f>
        <v>#REF!</v>
      </c>
      <c r="D74" s="157" t="e">
        <f>#REF!</f>
        <v>#REF!</v>
      </c>
    </row>
  </sheetData>
  <sheetProtection algorithmName="SHA-512" hashValue="SdhLEvACPfg4wS9k+cUq+e4EpYg6GJqB+aJMTaT6kL1fhWz92E16YgJIA/sGldwGpONtqMOSes/aNcuyMB70+w==" saltValue="Wh6tUOaUOislMxSjhpNQ/w=="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590" t="s">
        <v>181</v>
      </c>
      <c r="DD1" s="591"/>
      <c r="DE1" s="591"/>
      <c r="DF1" s="591"/>
      <c r="DG1" s="591"/>
      <c r="DH1" s="591"/>
      <c r="DI1" s="592"/>
      <c r="DK1" s="590" t="s">
        <v>182</v>
      </c>
      <c r="DL1" s="591"/>
      <c r="DM1" s="591"/>
      <c r="DN1" s="591"/>
      <c r="DO1" s="591"/>
      <c r="DP1" s="591"/>
      <c r="DQ1" s="591"/>
      <c r="DR1" s="591"/>
      <c r="DS1" s="591"/>
      <c r="DT1" s="591"/>
      <c r="DU1" s="591"/>
      <c r="DV1" s="591"/>
      <c r="DW1" s="591"/>
      <c r="DX1" s="592"/>
      <c r="DY1" s="208"/>
      <c r="DZ1" s="208"/>
      <c r="EA1" s="208"/>
      <c r="EB1" s="208"/>
      <c r="EC1" s="208"/>
      <c r="ED1" s="208"/>
      <c r="EE1" s="208"/>
      <c r="EF1" s="208"/>
      <c r="EG1" s="208"/>
      <c r="EH1" s="208"/>
    </row>
    <row r="2" spans="2:138" ht="22.5" customHeight="1" x14ac:dyDescent="0.2">
      <c r="B2" s="210" t="s">
        <v>183</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593" t="s">
        <v>184</v>
      </c>
      <c r="C3" s="594"/>
      <c r="D3" s="594"/>
      <c r="E3" s="594"/>
      <c r="F3" s="594"/>
      <c r="G3" s="594"/>
      <c r="H3" s="594"/>
      <c r="I3" s="594"/>
      <c r="J3" s="594"/>
      <c r="K3" s="594"/>
      <c r="L3" s="594"/>
      <c r="M3" s="594"/>
      <c r="N3" s="594"/>
      <c r="O3" s="594"/>
      <c r="P3" s="594"/>
      <c r="Q3" s="594"/>
      <c r="R3" s="594"/>
      <c r="S3" s="594"/>
      <c r="T3" s="594"/>
      <c r="U3" s="594"/>
      <c r="V3" s="594"/>
      <c r="W3" s="594"/>
      <c r="X3" s="594"/>
      <c r="Y3" s="594"/>
      <c r="Z3" s="594"/>
      <c r="AA3" s="594"/>
      <c r="AB3" s="594"/>
      <c r="AC3" s="594"/>
      <c r="AD3" s="594"/>
      <c r="AE3" s="594"/>
      <c r="AF3" s="594"/>
      <c r="AG3" s="594"/>
      <c r="AH3" s="594"/>
      <c r="AI3" s="594"/>
      <c r="AJ3" s="594"/>
      <c r="AK3" s="594"/>
      <c r="AL3" s="594"/>
      <c r="AM3" s="594"/>
      <c r="AN3" s="594"/>
      <c r="AO3" s="594"/>
      <c r="AP3" s="593" t="s">
        <v>185</v>
      </c>
      <c r="AQ3" s="594"/>
      <c r="AR3" s="594"/>
      <c r="AS3" s="594"/>
      <c r="AT3" s="594"/>
      <c r="AU3" s="594"/>
      <c r="AV3" s="594"/>
      <c r="AW3" s="594"/>
      <c r="AX3" s="594"/>
      <c r="AY3" s="594"/>
      <c r="AZ3" s="594"/>
      <c r="BA3" s="594"/>
      <c r="BB3" s="594"/>
      <c r="BC3" s="594"/>
      <c r="BD3" s="594"/>
      <c r="BE3" s="594"/>
      <c r="BF3" s="594"/>
      <c r="BG3" s="594"/>
      <c r="BH3" s="594"/>
      <c r="BI3" s="594"/>
      <c r="BJ3" s="594"/>
      <c r="BK3" s="594"/>
      <c r="BL3" s="594"/>
      <c r="BM3" s="594"/>
      <c r="BN3" s="594"/>
      <c r="BO3" s="594"/>
      <c r="BP3" s="594"/>
      <c r="BQ3" s="594"/>
      <c r="BR3" s="594"/>
      <c r="BS3" s="594"/>
      <c r="BT3" s="594"/>
      <c r="BU3" s="594"/>
      <c r="BV3" s="594"/>
      <c r="BW3" s="595"/>
      <c r="BY3" s="593" t="s">
        <v>186</v>
      </c>
      <c r="BZ3" s="594"/>
      <c r="CA3" s="594"/>
      <c r="CB3" s="594"/>
      <c r="CC3" s="594"/>
      <c r="CD3" s="594"/>
      <c r="CE3" s="594"/>
      <c r="CF3" s="594"/>
      <c r="CG3" s="594"/>
      <c r="CH3" s="594"/>
      <c r="CI3" s="594"/>
      <c r="CJ3" s="594"/>
      <c r="CK3" s="594"/>
      <c r="CL3" s="594"/>
      <c r="CM3" s="594"/>
      <c r="CN3" s="594"/>
      <c r="CO3" s="594"/>
      <c r="CP3" s="594"/>
      <c r="CQ3" s="594"/>
      <c r="CR3" s="594"/>
      <c r="CS3" s="594"/>
      <c r="CT3" s="594"/>
      <c r="CU3" s="594"/>
      <c r="CV3" s="594"/>
      <c r="CW3" s="594"/>
      <c r="CX3" s="594"/>
      <c r="CY3" s="594"/>
      <c r="CZ3" s="594"/>
      <c r="DA3" s="594"/>
      <c r="DB3" s="594"/>
      <c r="DC3" s="594"/>
      <c r="DD3" s="594"/>
      <c r="DE3" s="594"/>
      <c r="DF3" s="594"/>
      <c r="DG3" s="594"/>
      <c r="DH3" s="594"/>
      <c r="DI3" s="594"/>
      <c r="DJ3" s="594"/>
      <c r="DK3" s="594"/>
      <c r="DL3" s="594"/>
      <c r="DM3" s="594"/>
      <c r="DN3" s="594"/>
      <c r="DO3" s="594"/>
      <c r="DP3" s="594"/>
      <c r="DQ3" s="594"/>
      <c r="DR3" s="594"/>
      <c r="DS3" s="594"/>
      <c r="DT3" s="594"/>
      <c r="DU3" s="594"/>
      <c r="DV3" s="594"/>
      <c r="DW3" s="594"/>
      <c r="DX3" s="595"/>
    </row>
    <row r="4" spans="2:138" ht="11.25" customHeight="1" x14ac:dyDescent="0.2">
      <c r="B4" s="593" t="s">
        <v>2</v>
      </c>
      <c r="C4" s="594"/>
      <c r="D4" s="594"/>
      <c r="E4" s="594"/>
      <c r="F4" s="594"/>
      <c r="G4" s="594"/>
      <c r="H4" s="594"/>
      <c r="I4" s="594"/>
      <c r="J4" s="594"/>
      <c r="K4" s="594"/>
      <c r="L4" s="594"/>
      <c r="M4" s="594"/>
      <c r="N4" s="594"/>
      <c r="O4" s="594"/>
      <c r="P4" s="594"/>
      <c r="Q4" s="595"/>
      <c r="R4" s="593" t="s">
        <v>187</v>
      </c>
      <c r="S4" s="594"/>
      <c r="T4" s="594"/>
      <c r="U4" s="594"/>
      <c r="V4" s="594"/>
      <c r="W4" s="594"/>
      <c r="X4" s="594"/>
      <c r="Y4" s="595"/>
      <c r="Z4" s="593" t="s">
        <v>188</v>
      </c>
      <c r="AA4" s="594"/>
      <c r="AB4" s="594"/>
      <c r="AC4" s="595"/>
      <c r="AD4" s="593" t="s">
        <v>189</v>
      </c>
      <c r="AE4" s="594"/>
      <c r="AF4" s="594"/>
      <c r="AG4" s="594"/>
      <c r="AH4" s="594"/>
      <c r="AI4" s="594"/>
      <c r="AJ4" s="594"/>
      <c r="AK4" s="595"/>
      <c r="AL4" s="593" t="s">
        <v>188</v>
      </c>
      <c r="AM4" s="594"/>
      <c r="AN4" s="594"/>
      <c r="AO4" s="595"/>
      <c r="AP4" s="596" t="s">
        <v>190</v>
      </c>
      <c r="AQ4" s="596"/>
      <c r="AR4" s="596"/>
      <c r="AS4" s="596"/>
      <c r="AT4" s="596"/>
      <c r="AU4" s="596"/>
      <c r="AV4" s="596"/>
      <c r="AW4" s="596"/>
      <c r="AX4" s="596"/>
      <c r="AY4" s="596"/>
      <c r="AZ4" s="596"/>
      <c r="BA4" s="596"/>
      <c r="BB4" s="596"/>
      <c r="BC4" s="596"/>
      <c r="BD4" s="596" t="s">
        <v>191</v>
      </c>
      <c r="BE4" s="596"/>
      <c r="BF4" s="596"/>
      <c r="BG4" s="596"/>
      <c r="BH4" s="596"/>
      <c r="BI4" s="596"/>
      <c r="BJ4" s="596"/>
      <c r="BK4" s="596"/>
      <c r="BL4" s="596" t="s">
        <v>188</v>
      </c>
      <c r="BM4" s="596"/>
      <c r="BN4" s="596"/>
      <c r="BO4" s="596"/>
      <c r="BP4" s="596" t="s">
        <v>192</v>
      </c>
      <c r="BQ4" s="596"/>
      <c r="BR4" s="596"/>
      <c r="BS4" s="596"/>
      <c r="BT4" s="596"/>
      <c r="BU4" s="596"/>
      <c r="BV4" s="596"/>
      <c r="BW4" s="596"/>
      <c r="BY4" s="593" t="s">
        <v>193</v>
      </c>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4"/>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5"/>
    </row>
    <row r="5" spans="2:138" s="213" customFormat="1" ht="11.25" customHeight="1" x14ac:dyDescent="0.2">
      <c r="B5" s="597" t="s">
        <v>194</v>
      </c>
      <c r="C5" s="598"/>
      <c r="D5" s="598"/>
      <c r="E5" s="598"/>
      <c r="F5" s="598"/>
      <c r="G5" s="598"/>
      <c r="H5" s="598"/>
      <c r="I5" s="598"/>
      <c r="J5" s="598"/>
      <c r="K5" s="598"/>
      <c r="L5" s="598"/>
      <c r="M5" s="598"/>
      <c r="N5" s="598"/>
      <c r="O5" s="598"/>
      <c r="P5" s="598"/>
      <c r="Q5" s="599"/>
      <c r="R5" s="600">
        <v>67668854</v>
      </c>
      <c r="S5" s="601"/>
      <c r="T5" s="601"/>
      <c r="U5" s="601"/>
      <c r="V5" s="601"/>
      <c r="W5" s="601"/>
      <c r="X5" s="601"/>
      <c r="Y5" s="602"/>
      <c r="Z5" s="603">
        <v>17.399999999999999</v>
      </c>
      <c r="AA5" s="603"/>
      <c r="AB5" s="603"/>
      <c r="AC5" s="603"/>
      <c r="AD5" s="604">
        <v>53780768</v>
      </c>
      <c r="AE5" s="604"/>
      <c r="AF5" s="604"/>
      <c r="AG5" s="604"/>
      <c r="AH5" s="604"/>
      <c r="AI5" s="604"/>
      <c r="AJ5" s="604"/>
      <c r="AK5" s="604"/>
      <c r="AL5" s="605">
        <v>26.8</v>
      </c>
      <c r="AM5" s="606"/>
      <c r="AN5" s="606"/>
      <c r="AO5" s="607"/>
      <c r="AP5" s="597" t="s">
        <v>195</v>
      </c>
      <c r="AQ5" s="598"/>
      <c r="AR5" s="598"/>
      <c r="AS5" s="598"/>
      <c r="AT5" s="598"/>
      <c r="AU5" s="598"/>
      <c r="AV5" s="598"/>
      <c r="AW5" s="598"/>
      <c r="AX5" s="598"/>
      <c r="AY5" s="598"/>
      <c r="AZ5" s="598"/>
      <c r="BA5" s="598"/>
      <c r="BB5" s="598"/>
      <c r="BC5" s="599"/>
      <c r="BD5" s="611">
        <v>67654251</v>
      </c>
      <c r="BE5" s="612"/>
      <c r="BF5" s="612"/>
      <c r="BG5" s="612"/>
      <c r="BH5" s="612"/>
      <c r="BI5" s="612"/>
      <c r="BJ5" s="612"/>
      <c r="BK5" s="613"/>
      <c r="BL5" s="614">
        <v>100</v>
      </c>
      <c r="BM5" s="614"/>
      <c r="BN5" s="614"/>
      <c r="BO5" s="614"/>
      <c r="BP5" s="615">
        <v>361839</v>
      </c>
      <c r="BQ5" s="615"/>
      <c r="BR5" s="615"/>
      <c r="BS5" s="615"/>
      <c r="BT5" s="615"/>
      <c r="BU5" s="615"/>
      <c r="BV5" s="615"/>
      <c r="BW5" s="619"/>
      <c r="BY5" s="593" t="s">
        <v>190</v>
      </c>
      <c r="BZ5" s="594"/>
      <c r="CA5" s="594"/>
      <c r="CB5" s="594"/>
      <c r="CC5" s="594"/>
      <c r="CD5" s="594"/>
      <c r="CE5" s="594"/>
      <c r="CF5" s="594"/>
      <c r="CG5" s="594"/>
      <c r="CH5" s="594"/>
      <c r="CI5" s="594"/>
      <c r="CJ5" s="594"/>
      <c r="CK5" s="594"/>
      <c r="CL5" s="595"/>
      <c r="CM5" s="593" t="s">
        <v>196</v>
      </c>
      <c r="CN5" s="594"/>
      <c r="CO5" s="594"/>
      <c r="CP5" s="594"/>
      <c r="CQ5" s="594"/>
      <c r="CR5" s="594"/>
      <c r="CS5" s="594"/>
      <c r="CT5" s="595"/>
      <c r="CU5" s="593" t="s">
        <v>188</v>
      </c>
      <c r="CV5" s="594"/>
      <c r="CW5" s="594"/>
      <c r="CX5" s="595"/>
      <c r="CY5" s="593" t="s">
        <v>197</v>
      </c>
      <c r="CZ5" s="594"/>
      <c r="DA5" s="594"/>
      <c r="DB5" s="594"/>
      <c r="DC5" s="594"/>
      <c r="DD5" s="594"/>
      <c r="DE5" s="594"/>
      <c r="DF5" s="594"/>
      <c r="DG5" s="594"/>
      <c r="DH5" s="594"/>
      <c r="DI5" s="594"/>
      <c r="DJ5" s="594"/>
      <c r="DK5" s="595"/>
      <c r="DL5" s="593" t="s">
        <v>198</v>
      </c>
      <c r="DM5" s="594"/>
      <c r="DN5" s="594"/>
      <c r="DO5" s="594"/>
      <c r="DP5" s="594"/>
      <c r="DQ5" s="594"/>
      <c r="DR5" s="594"/>
      <c r="DS5" s="594"/>
      <c r="DT5" s="594"/>
      <c r="DU5" s="594"/>
      <c r="DV5" s="594"/>
      <c r="DW5" s="594"/>
      <c r="DX5" s="595"/>
    </row>
    <row r="6" spans="2:138" ht="11.25" customHeight="1" x14ac:dyDescent="0.2">
      <c r="B6" s="608" t="s">
        <v>199</v>
      </c>
      <c r="C6" s="609"/>
      <c r="D6" s="609"/>
      <c r="E6" s="609"/>
      <c r="F6" s="609"/>
      <c r="G6" s="609"/>
      <c r="H6" s="609"/>
      <c r="I6" s="609"/>
      <c r="J6" s="609"/>
      <c r="K6" s="609"/>
      <c r="L6" s="609"/>
      <c r="M6" s="609"/>
      <c r="N6" s="609"/>
      <c r="O6" s="609"/>
      <c r="P6" s="609"/>
      <c r="Q6" s="610"/>
      <c r="R6" s="611">
        <v>9870363</v>
      </c>
      <c r="S6" s="612"/>
      <c r="T6" s="612"/>
      <c r="U6" s="612"/>
      <c r="V6" s="612"/>
      <c r="W6" s="612"/>
      <c r="X6" s="612"/>
      <c r="Y6" s="613"/>
      <c r="Z6" s="614">
        <v>2.5</v>
      </c>
      <c r="AA6" s="614"/>
      <c r="AB6" s="614"/>
      <c r="AC6" s="614"/>
      <c r="AD6" s="615">
        <v>9870363</v>
      </c>
      <c r="AE6" s="615"/>
      <c r="AF6" s="615"/>
      <c r="AG6" s="615"/>
      <c r="AH6" s="615"/>
      <c r="AI6" s="615"/>
      <c r="AJ6" s="615"/>
      <c r="AK6" s="615"/>
      <c r="AL6" s="616">
        <v>4.9000000000000004</v>
      </c>
      <c r="AM6" s="617"/>
      <c r="AN6" s="617"/>
      <c r="AO6" s="618"/>
      <c r="AP6" s="608" t="s">
        <v>200</v>
      </c>
      <c r="AQ6" s="609"/>
      <c r="AR6" s="609"/>
      <c r="AS6" s="609"/>
      <c r="AT6" s="609"/>
      <c r="AU6" s="609"/>
      <c r="AV6" s="609"/>
      <c r="AW6" s="609"/>
      <c r="AX6" s="609"/>
      <c r="AY6" s="609"/>
      <c r="AZ6" s="609"/>
      <c r="BA6" s="609"/>
      <c r="BB6" s="609"/>
      <c r="BC6" s="610"/>
      <c r="BD6" s="611">
        <v>67654251</v>
      </c>
      <c r="BE6" s="612"/>
      <c r="BF6" s="612"/>
      <c r="BG6" s="612"/>
      <c r="BH6" s="612"/>
      <c r="BI6" s="612"/>
      <c r="BJ6" s="612"/>
      <c r="BK6" s="613"/>
      <c r="BL6" s="614">
        <v>100</v>
      </c>
      <c r="BM6" s="614"/>
      <c r="BN6" s="614"/>
      <c r="BO6" s="614"/>
      <c r="BP6" s="615">
        <v>361839</v>
      </c>
      <c r="BQ6" s="615"/>
      <c r="BR6" s="615"/>
      <c r="BS6" s="615"/>
      <c r="BT6" s="615"/>
      <c r="BU6" s="615"/>
      <c r="BV6" s="615"/>
      <c r="BW6" s="619"/>
      <c r="BY6" s="597" t="s">
        <v>201</v>
      </c>
      <c r="BZ6" s="598"/>
      <c r="CA6" s="598"/>
      <c r="CB6" s="598"/>
      <c r="CC6" s="598"/>
      <c r="CD6" s="598"/>
      <c r="CE6" s="598"/>
      <c r="CF6" s="598"/>
      <c r="CG6" s="598"/>
      <c r="CH6" s="598"/>
      <c r="CI6" s="598"/>
      <c r="CJ6" s="598"/>
      <c r="CK6" s="598"/>
      <c r="CL6" s="599"/>
      <c r="CM6" s="611">
        <v>844275</v>
      </c>
      <c r="CN6" s="612"/>
      <c r="CO6" s="612"/>
      <c r="CP6" s="612"/>
      <c r="CQ6" s="612"/>
      <c r="CR6" s="612"/>
      <c r="CS6" s="612"/>
      <c r="CT6" s="613"/>
      <c r="CU6" s="614">
        <v>0.2</v>
      </c>
      <c r="CV6" s="614"/>
      <c r="CW6" s="614"/>
      <c r="CX6" s="614"/>
      <c r="CY6" s="620" t="s">
        <v>202</v>
      </c>
      <c r="CZ6" s="612"/>
      <c r="DA6" s="612"/>
      <c r="DB6" s="612"/>
      <c r="DC6" s="612"/>
      <c r="DD6" s="612"/>
      <c r="DE6" s="612"/>
      <c r="DF6" s="612"/>
      <c r="DG6" s="612"/>
      <c r="DH6" s="612"/>
      <c r="DI6" s="612"/>
      <c r="DJ6" s="612"/>
      <c r="DK6" s="613"/>
      <c r="DL6" s="620">
        <v>844074</v>
      </c>
      <c r="DM6" s="612"/>
      <c r="DN6" s="612"/>
      <c r="DO6" s="612"/>
      <c r="DP6" s="612"/>
      <c r="DQ6" s="612"/>
      <c r="DR6" s="612"/>
      <c r="DS6" s="612"/>
      <c r="DT6" s="612"/>
      <c r="DU6" s="612"/>
      <c r="DV6" s="612"/>
      <c r="DW6" s="612"/>
      <c r="DX6" s="621"/>
    </row>
    <row r="7" spans="2:138" ht="11.25" customHeight="1" x14ac:dyDescent="0.2">
      <c r="B7" s="608" t="s">
        <v>203</v>
      </c>
      <c r="C7" s="609"/>
      <c r="D7" s="609"/>
      <c r="E7" s="609"/>
      <c r="F7" s="609"/>
      <c r="G7" s="609"/>
      <c r="H7" s="609"/>
      <c r="I7" s="609"/>
      <c r="J7" s="609"/>
      <c r="K7" s="609"/>
      <c r="L7" s="609"/>
      <c r="M7" s="609"/>
      <c r="N7" s="609"/>
      <c r="O7" s="609"/>
      <c r="P7" s="609"/>
      <c r="Q7" s="610"/>
      <c r="R7" s="611">
        <v>1531325</v>
      </c>
      <c r="S7" s="612"/>
      <c r="T7" s="612"/>
      <c r="U7" s="612"/>
      <c r="V7" s="612"/>
      <c r="W7" s="612"/>
      <c r="X7" s="612"/>
      <c r="Y7" s="613"/>
      <c r="Z7" s="614">
        <v>0.4</v>
      </c>
      <c r="AA7" s="614"/>
      <c r="AB7" s="614"/>
      <c r="AC7" s="614"/>
      <c r="AD7" s="615">
        <v>1531325</v>
      </c>
      <c r="AE7" s="615"/>
      <c r="AF7" s="615"/>
      <c r="AG7" s="615"/>
      <c r="AH7" s="615"/>
      <c r="AI7" s="615"/>
      <c r="AJ7" s="615"/>
      <c r="AK7" s="615"/>
      <c r="AL7" s="616">
        <v>0.8</v>
      </c>
      <c r="AM7" s="617"/>
      <c r="AN7" s="617"/>
      <c r="AO7" s="618"/>
      <c r="AP7" s="608" t="s">
        <v>204</v>
      </c>
      <c r="AQ7" s="609"/>
      <c r="AR7" s="609"/>
      <c r="AS7" s="609"/>
      <c r="AT7" s="609"/>
      <c r="AU7" s="609"/>
      <c r="AV7" s="609"/>
      <c r="AW7" s="609"/>
      <c r="AX7" s="609"/>
      <c r="AY7" s="609"/>
      <c r="AZ7" s="609"/>
      <c r="BA7" s="609"/>
      <c r="BB7" s="609"/>
      <c r="BC7" s="610"/>
      <c r="BD7" s="611">
        <v>18546273</v>
      </c>
      <c r="BE7" s="612"/>
      <c r="BF7" s="612"/>
      <c r="BG7" s="612"/>
      <c r="BH7" s="612"/>
      <c r="BI7" s="612"/>
      <c r="BJ7" s="612"/>
      <c r="BK7" s="613"/>
      <c r="BL7" s="614">
        <v>27.4</v>
      </c>
      <c r="BM7" s="614"/>
      <c r="BN7" s="614"/>
      <c r="BO7" s="614"/>
      <c r="BP7" s="615">
        <v>361839</v>
      </c>
      <c r="BQ7" s="615"/>
      <c r="BR7" s="615"/>
      <c r="BS7" s="615"/>
      <c r="BT7" s="615"/>
      <c r="BU7" s="615"/>
      <c r="BV7" s="615"/>
      <c r="BW7" s="619"/>
      <c r="BY7" s="608" t="s">
        <v>205</v>
      </c>
      <c r="BZ7" s="609"/>
      <c r="CA7" s="609"/>
      <c r="CB7" s="609"/>
      <c r="CC7" s="609"/>
      <c r="CD7" s="609"/>
      <c r="CE7" s="609"/>
      <c r="CF7" s="609"/>
      <c r="CG7" s="609"/>
      <c r="CH7" s="609"/>
      <c r="CI7" s="609"/>
      <c r="CJ7" s="609"/>
      <c r="CK7" s="609"/>
      <c r="CL7" s="610"/>
      <c r="CM7" s="611">
        <v>25320521</v>
      </c>
      <c r="CN7" s="612"/>
      <c r="CO7" s="612"/>
      <c r="CP7" s="612"/>
      <c r="CQ7" s="612"/>
      <c r="CR7" s="612"/>
      <c r="CS7" s="612"/>
      <c r="CT7" s="613"/>
      <c r="CU7" s="614">
        <v>6.8</v>
      </c>
      <c r="CV7" s="614"/>
      <c r="CW7" s="614"/>
      <c r="CX7" s="614"/>
      <c r="CY7" s="620">
        <v>3335162</v>
      </c>
      <c r="CZ7" s="612"/>
      <c r="DA7" s="612"/>
      <c r="DB7" s="612"/>
      <c r="DC7" s="612"/>
      <c r="DD7" s="612"/>
      <c r="DE7" s="612"/>
      <c r="DF7" s="612"/>
      <c r="DG7" s="612"/>
      <c r="DH7" s="612"/>
      <c r="DI7" s="612"/>
      <c r="DJ7" s="612"/>
      <c r="DK7" s="613"/>
      <c r="DL7" s="620">
        <v>20325960</v>
      </c>
      <c r="DM7" s="612"/>
      <c r="DN7" s="612"/>
      <c r="DO7" s="612"/>
      <c r="DP7" s="612"/>
      <c r="DQ7" s="612"/>
      <c r="DR7" s="612"/>
      <c r="DS7" s="612"/>
      <c r="DT7" s="612"/>
      <c r="DU7" s="612"/>
      <c r="DV7" s="612"/>
      <c r="DW7" s="612"/>
      <c r="DX7" s="621"/>
    </row>
    <row r="8" spans="2:138" ht="11.25" customHeight="1" x14ac:dyDescent="0.2">
      <c r="B8" s="608" t="s">
        <v>206</v>
      </c>
      <c r="C8" s="609"/>
      <c r="D8" s="609"/>
      <c r="E8" s="609"/>
      <c r="F8" s="609"/>
      <c r="G8" s="609"/>
      <c r="H8" s="609"/>
      <c r="I8" s="609"/>
      <c r="J8" s="609"/>
      <c r="K8" s="609"/>
      <c r="L8" s="609"/>
      <c r="M8" s="609"/>
      <c r="N8" s="609"/>
      <c r="O8" s="609"/>
      <c r="P8" s="609"/>
      <c r="Q8" s="610"/>
      <c r="R8" s="611" t="s">
        <v>202</v>
      </c>
      <c r="S8" s="612"/>
      <c r="T8" s="612"/>
      <c r="U8" s="612"/>
      <c r="V8" s="612"/>
      <c r="W8" s="612"/>
      <c r="X8" s="612"/>
      <c r="Y8" s="613"/>
      <c r="Z8" s="614" t="s">
        <v>202</v>
      </c>
      <c r="AA8" s="614"/>
      <c r="AB8" s="614"/>
      <c r="AC8" s="614"/>
      <c r="AD8" s="615" t="s">
        <v>118</v>
      </c>
      <c r="AE8" s="615"/>
      <c r="AF8" s="615"/>
      <c r="AG8" s="615"/>
      <c r="AH8" s="615"/>
      <c r="AI8" s="615"/>
      <c r="AJ8" s="615"/>
      <c r="AK8" s="615"/>
      <c r="AL8" s="616" t="s">
        <v>118</v>
      </c>
      <c r="AM8" s="617"/>
      <c r="AN8" s="617"/>
      <c r="AO8" s="618"/>
      <c r="AP8" s="608" t="s">
        <v>207</v>
      </c>
      <c r="AQ8" s="609"/>
      <c r="AR8" s="609"/>
      <c r="AS8" s="609"/>
      <c r="AT8" s="609"/>
      <c r="AU8" s="609"/>
      <c r="AV8" s="609"/>
      <c r="AW8" s="609"/>
      <c r="AX8" s="609"/>
      <c r="AY8" s="609"/>
      <c r="AZ8" s="609"/>
      <c r="BA8" s="609"/>
      <c r="BB8" s="609"/>
      <c r="BC8" s="610"/>
      <c r="BD8" s="611">
        <v>564532</v>
      </c>
      <c r="BE8" s="612"/>
      <c r="BF8" s="612"/>
      <c r="BG8" s="612"/>
      <c r="BH8" s="612"/>
      <c r="BI8" s="612"/>
      <c r="BJ8" s="612"/>
      <c r="BK8" s="613"/>
      <c r="BL8" s="614">
        <v>0.8</v>
      </c>
      <c r="BM8" s="614"/>
      <c r="BN8" s="614"/>
      <c r="BO8" s="614"/>
      <c r="BP8" s="615">
        <v>137940</v>
      </c>
      <c r="BQ8" s="615"/>
      <c r="BR8" s="615"/>
      <c r="BS8" s="615"/>
      <c r="BT8" s="615"/>
      <c r="BU8" s="615"/>
      <c r="BV8" s="615"/>
      <c r="BW8" s="619"/>
      <c r="BY8" s="608" t="s">
        <v>208</v>
      </c>
      <c r="BZ8" s="609"/>
      <c r="CA8" s="609"/>
      <c r="CB8" s="609"/>
      <c r="CC8" s="609"/>
      <c r="CD8" s="609"/>
      <c r="CE8" s="609"/>
      <c r="CF8" s="609"/>
      <c r="CG8" s="609"/>
      <c r="CH8" s="609"/>
      <c r="CI8" s="609"/>
      <c r="CJ8" s="609"/>
      <c r="CK8" s="609"/>
      <c r="CL8" s="610"/>
      <c r="CM8" s="611">
        <v>51372275</v>
      </c>
      <c r="CN8" s="612"/>
      <c r="CO8" s="612"/>
      <c r="CP8" s="612"/>
      <c r="CQ8" s="612"/>
      <c r="CR8" s="612"/>
      <c r="CS8" s="612"/>
      <c r="CT8" s="613"/>
      <c r="CU8" s="616">
        <v>13.7</v>
      </c>
      <c r="CV8" s="617"/>
      <c r="CW8" s="617"/>
      <c r="CX8" s="622"/>
      <c r="CY8" s="620">
        <v>1160227</v>
      </c>
      <c r="CZ8" s="612"/>
      <c r="DA8" s="612"/>
      <c r="DB8" s="612"/>
      <c r="DC8" s="612"/>
      <c r="DD8" s="612"/>
      <c r="DE8" s="612"/>
      <c r="DF8" s="612"/>
      <c r="DG8" s="612"/>
      <c r="DH8" s="612"/>
      <c r="DI8" s="612"/>
      <c r="DJ8" s="612"/>
      <c r="DK8" s="613"/>
      <c r="DL8" s="620">
        <v>41723039</v>
      </c>
      <c r="DM8" s="612"/>
      <c r="DN8" s="612"/>
      <c r="DO8" s="612"/>
      <c r="DP8" s="612"/>
      <c r="DQ8" s="612"/>
      <c r="DR8" s="612"/>
      <c r="DS8" s="612"/>
      <c r="DT8" s="612"/>
      <c r="DU8" s="612"/>
      <c r="DV8" s="612"/>
      <c r="DW8" s="612"/>
      <c r="DX8" s="621"/>
    </row>
    <row r="9" spans="2:138" ht="11.25" customHeight="1" x14ac:dyDescent="0.2">
      <c r="B9" s="608" t="s">
        <v>209</v>
      </c>
      <c r="C9" s="609"/>
      <c r="D9" s="609"/>
      <c r="E9" s="609"/>
      <c r="F9" s="609"/>
      <c r="G9" s="609"/>
      <c r="H9" s="609"/>
      <c r="I9" s="609"/>
      <c r="J9" s="609"/>
      <c r="K9" s="609"/>
      <c r="L9" s="609"/>
      <c r="M9" s="609"/>
      <c r="N9" s="609"/>
      <c r="O9" s="609"/>
      <c r="P9" s="609"/>
      <c r="Q9" s="610"/>
      <c r="R9" s="611" t="s">
        <v>202</v>
      </c>
      <c r="S9" s="612"/>
      <c r="T9" s="612"/>
      <c r="U9" s="612"/>
      <c r="V9" s="612"/>
      <c r="W9" s="612"/>
      <c r="X9" s="612"/>
      <c r="Y9" s="613"/>
      <c r="Z9" s="614" t="s">
        <v>118</v>
      </c>
      <c r="AA9" s="614"/>
      <c r="AB9" s="614"/>
      <c r="AC9" s="614"/>
      <c r="AD9" s="615" t="s">
        <v>202</v>
      </c>
      <c r="AE9" s="615"/>
      <c r="AF9" s="615"/>
      <c r="AG9" s="615"/>
      <c r="AH9" s="615"/>
      <c r="AI9" s="615"/>
      <c r="AJ9" s="615"/>
      <c r="AK9" s="615"/>
      <c r="AL9" s="616" t="s">
        <v>210</v>
      </c>
      <c r="AM9" s="617"/>
      <c r="AN9" s="617"/>
      <c r="AO9" s="618"/>
      <c r="AP9" s="608" t="s">
        <v>211</v>
      </c>
      <c r="AQ9" s="609"/>
      <c r="AR9" s="609"/>
      <c r="AS9" s="609"/>
      <c r="AT9" s="609"/>
      <c r="AU9" s="609"/>
      <c r="AV9" s="609"/>
      <c r="AW9" s="609"/>
      <c r="AX9" s="609"/>
      <c r="AY9" s="609"/>
      <c r="AZ9" s="609"/>
      <c r="BA9" s="609"/>
      <c r="BB9" s="609"/>
      <c r="BC9" s="610"/>
      <c r="BD9" s="611">
        <v>15452819</v>
      </c>
      <c r="BE9" s="612"/>
      <c r="BF9" s="612"/>
      <c r="BG9" s="612"/>
      <c r="BH9" s="612"/>
      <c r="BI9" s="612"/>
      <c r="BJ9" s="612"/>
      <c r="BK9" s="613"/>
      <c r="BL9" s="614">
        <v>22.8</v>
      </c>
      <c r="BM9" s="614"/>
      <c r="BN9" s="614"/>
      <c r="BO9" s="614"/>
      <c r="BP9" s="615" t="s">
        <v>118</v>
      </c>
      <c r="BQ9" s="615"/>
      <c r="BR9" s="615"/>
      <c r="BS9" s="615"/>
      <c r="BT9" s="615"/>
      <c r="BU9" s="615"/>
      <c r="BV9" s="615"/>
      <c r="BW9" s="619"/>
      <c r="BY9" s="608" t="s">
        <v>212</v>
      </c>
      <c r="BZ9" s="609"/>
      <c r="CA9" s="609"/>
      <c r="CB9" s="609"/>
      <c r="CC9" s="609"/>
      <c r="CD9" s="609"/>
      <c r="CE9" s="609"/>
      <c r="CF9" s="609"/>
      <c r="CG9" s="609"/>
      <c r="CH9" s="609"/>
      <c r="CI9" s="609"/>
      <c r="CJ9" s="609"/>
      <c r="CK9" s="609"/>
      <c r="CL9" s="610"/>
      <c r="CM9" s="611">
        <v>29262369</v>
      </c>
      <c r="CN9" s="612"/>
      <c r="CO9" s="612"/>
      <c r="CP9" s="612"/>
      <c r="CQ9" s="612"/>
      <c r="CR9" s="612"/>
      <c r="CS9" s="612"/>
      <c r="CT9" s="613"/>
      <c r="CU9" s="616">
        <v>7.8</v>
      </c>
      <c r="CV9" s="617"/>
      <c r="CW9" s="617"/>
      <c r="CX9" s="622"/>
      <c r="CY9" s="620">
        <v>917105</v>
      </c>
      <c r="CZ9" s="612"/>
      <c r="DA9" s="612"/>
      <c r="DB9" s="612"/>
      <c r="DC9" s="612"/>
      <c r="DD9" s="612"/>
      <c r="DE9" s="612"/>
      <c r="DF9" s="612"/>
      <c r="DG9" s="612"/>
      <c r="DH9" s="612"/>
      <c r="DI9" s="612"/>
      <c r="DJ9" s="612"/>
      <c r="DK9" s="613"/>
      <c r="DL9" s="620">
        <v>10842903</v>
      </c>
      <c r="DM9" s="612"/>
      <c r="DN9" s="612"/>
      <c r="DO9" s="612"/>
      <c r="DP9" s="612"/>
      <c r="DQ9" s="612"/>
      <c r="DR9" s="612"/>
      <c r="DS9" s="612"/>
      <c r="DT9" s="612"/>
      <c r="DU9" s="612"/>
      <c r="DV9" s="612"/>
      <c r="DW9" s="612"/>
      <c r="DX9" s="621"/>
    </row>
    <row r="10" spans="2:138" ht="11.25" customHeight="1" x14ac:dyDescent="0.2">
      <c r="B10" s="608" t="s">
        <v>213</v>
      </c>
      <c r="C10" s="609"/>
      <c r="D10" s="609"/>
      <c r="E10" s="609"/>
      <c r="F10" s="609"/>
      <c r="G10" s="609"/>
      <c r="H10" s="609"/>
      <c r="I10" s="609"/>
      <c r="J10" s="609"/>
      <c r="K10" s="609"/>
      <c r="L10" s="609"/>
      <c r="M10" s="609"/>
      <c r="N10" s="609"/>
      <c r="O10" s="609"/>
      <c r="P10" s="609"/>
      <c r="Q10" s="610"/>
      <c r="R10" s="611">
        <v>56491</v>
      </c>
      <c r="S10" s="612"/>
      <c r="T10" s="612"/>
      <c r="U10" s="612"/>
      <c r="V10" s="612"/>
      <c r="W10" s="612"/>
      <c r="X10" s="612"/>
      <c r="Y10" s="613"/>
      <c r="Z10" s="614">
        <v>0</v>
      </c>
      <c r="AA10" s="614"/>
      <c r="AB10" s="614"/>
      <c r="AC10" s="614"/>
      <c r="AD10" s="615">
        <v>56491</v>
      </c>
      <c r="AE10" s="615"/>
      <c r="AF10" s="615"/>
      <c r="AG10" s="615"/>
      <c r="AH10" s="615"/>
      <c r="AI10" s="615"/>
      <c r="AJ10" s="615"/>
      <c r="AK10" s="615"/>
      <c r="AL10" s="616">
        <v>0</v>
      </c>
      <c r="AM10" s="617"/>
      <c r="AN10" s="617"/>
      <c r="AO10" s="618"/>
      <c r="AP10" s="608" t="s">
        <v>214</v>
      </c>
      <c r="AQ10" s="609"/>
      <c r="AR10" s="609"/>
      <c r="AS10" s="609"/>
      <c r="AT10" s="609"/>
      <c r="AU10" s="609"/>
      <c r="AV10" s="609"/>
      <c r="AW10" s="609"/>
      <c r="AX10" s="609"/>
      <c r="AY10" s="609"/>
      <c r="AZ10" s="609"/>
      <c r="BA10" s="609"/>
      <c r="BB10" s="609"/>
      <c r="BC10" s="610"/>
      <c r="BD10" s="611">
        <v>782456</v>
      </c>
      <c r="BE10" s="612"/>
      <c r="BF10" s="612"/>
      <c r="BG10" s="612"/>
      <c r="BH10" s="612"/>
      <c r="BI10" s="612"/>
      <c r="BJ10" s="612"/>
      <c r="BK10" s="613"/>
      <c r="BL10" s="614">
        <v>1.2</v>
      </c>
      <c r="BM10" s="614"/>
      <c r="BN10" s="614"/>
      <c r="BO10" s="614"/>
      <c r="BP10" s="615">
        <v>37287</v>
      </c>
      <c r="BQ10" s="615"/>
      <c r="BR10" s="615"/>
      <c r="BS10" s="615"/>
      <c r="BT10" s="615"/>
      <c r="BU10" s="615"/>
      <c r="BV10" s="615"/>
      <c r="BW10" s="619"/>
      <c r="BY10" s="608" t="s">
        <v>215</v>
      </c>
      <c r="BZ10" s="609"/>
      <c r="CA10" s="609"/>
      <c r="CB10" s="609"/>
      <c r="CC10" s="609"/>
      <c r="CD10" s="609"/>
      <c r="CE10" s="609"/>
      <c r="CF10" s="609"/>
      <c r="CG10" s="609"/>
      <c r="CH10" s="609"/>
      <c r="CI10" s="609"/>
      <c r="CJ10" s="609"/>
      <c r="CK10" s="609"/>
      <c r="CL10" s="610"/>
      <c r="CM10" s="611">
        <v>1768428</v>
      </c>
      <c r="CN10" s="612"/>
      <c r="CO10" s="612"/>
      <c r="CP10" s="612"/>
      <c r="CQ10" s="612"/>
      <c r="CR10" s="612"/>
      <c r="CS10" s="612"/>
      <c r="CT10" s="613"/>
      <c r="CU10" s="616">
        <v>0.5</v>
      </c>
      <c r="CV10" s="617"/>
      <c r="CW10" s="617"/>
      <c r="CX10" s="622"/>
      <c r="CY10" s="620">
        <v>58046</v>
      </c>
      <c r="CZ10" s="612"/>
      <c r="DA10" s="612"/>
      <c r="DB10" s="612"/>
      <c r="DC10" s="612"/>
      <c r="DD10" s="612"/>
      <c r="DE10" s="612"/>
      <c r="DF10" s="612"/>
      <c r="DG10" s="612"/>
      <c r="DH10" s="612"/>
      <c r="DI10" s="612"/>
      <c r="DJ10" s="612"/>
      <c r="DK10" s="613"/>
      <c r="DL10" s="620">
        <v>1140612</v>
      </c>
      <c r="DM10" s="612"/>
      <c r="DN10" s="612"/>
      <c r="DO10" s="612"/>
      <c r="DP10" s="612"/>
      <c r="DQ10" s="612"/>
      <c r="DR10" s="612"/>
      <c r="DS10" s="612"/>
      <c r="DT10" s="612"/>
      <c r="DU10" s="612"/>
      <c r="DV10" s="612"/>
      <c r="DW10" s="612"/>
      <c r="DX10" s="621"/>
    </row>
    <row r="11" spans="2:138" ht="11.25" customHeight="1" x14ac:dyDescent="0.2">
      <c r="B11" s="608" t="s">
        <v>216</v>
      </c>
      <c r="C11" s="609"/>
      <c r="D11" s="609"/>
      <c r="E11" s="609"/>
      <c r="F11" s="609"/>
      <c r="G11" s="609"/>
      <c r="H11" s="609"/>
      <c r="I11" s="609"/>
      <c r="J11" s="609"/>
      <c r="K11" s="609"/>
      <c r="L11" s="609"/>
      <c r="M11" s="609"/>
      <c r="N11" s="609"/>
      <c r="O11" s="609"/>
      <c r="P11" s="609"/>
      <c r="Q11" s="610"/>
      <c r="R11" s="611">
        <v>47531</v>
      </c>
      <c r="S11" s="612"/>
      <c r="T11" s="612"/>
      <c r="U11" s="612"/>
      <c r="V11" s="612"/>
      <c r="W11" s="612"/>
      <c r="X11" s="612"/>
      <c r="Y11" s="613"/>
      <c r="Z11" s="614">
        <v>0</v>
      </c>
      <c r="AA11" s="614"/>
      <c r="AB11" s="614"/>
      <c r="AC11" s="614"/>
      <c r="AD11" s="615">
        <v>47531</v>
      </c>
      <c r="AE11" s="615"/>
      <c r="AF11" s="615"/>
      <c r="AG11" s="615"/>
      <c r="AH11" s="615"/>
      <c r="AI11" s="615"/>
      <c r="AJ11" s="615"/>
      <c r="AK11" s="615"/>
      <c r="AL11" s="616">
        <v>0</v>
      </c>
      <c r="AM11" s="617"/>
      <c r="AN11" s="617"/>
      <c r="AO11" s="618"/>
      <c r="AP11" s="608" t="s">
        <v>217</v>
      </c>
      <c r="AQ11" s="609"/>
      <c r="AR11" s="609"/>
      <c r="AS11" s="609"/>
      <c r="AT11" s="609"/>
      <c r="AU11" s="609"/>
      <c r="AV11" s="609"/>
      <c r="AW11" s="609"/>
      <c r="AX11" s="609"/>
      <c r="AY11" s="609"/>
      <c r="AZ11" s="609"/>
      <c r="BA11" s="609"/>
      <c r="BB11" s="609"/>
      <c r="BC11" s="610"/>
      <c r="BD11" s="611">
        <v>765216</v>
      </c>
      <c r="BE11" s="612"/>
      <c r="BF11" s="612"/>
      <c r="BG11" s="612"/>
      <c r="BH11" s="612"/>
      <c r="BI11" s="612"/>
      <c r="BJ11" s="612"/>
      <c r="BK11" s="613"/>
      <c r="BL11" s="614">
        <v>1.1000000000000001</v>
      </c>
      <c r="BM11" s="614"/>
      <c r="BN11" s="614"/>
      <c r="BO11" s="614"/>
      <c r="BP11" s="615">
        <v>186612</v>
      </c>
      <c r="BQ11" s="615"/>
      <c r="BR11" s="615"/>
      <c r="BS11" s="615"/>
      <c r="BT11" s="615"/>
      <c r="BU11" s="615"/>
      <c r="BV11" s="615"/>
      <c r="BW11" s="619"/>
      <c r="BY11" s="608" t="s">
        <v>218</v>
      </c>
      <c r="BZ11" s="609"/>
      <c r="CA11" s="609"/>
      <c r="CB11" s="609"/>
      <c r="CC11" s="609"/>
      <c r="CD11" s="609"/>
      <c r="CE11" s="609"/>
      <c r="CF11" s="609"/>
      <c r="CG11" s="609"/>
      <c r="CH11" s="609"/>
      <c r="CI11" s="609"/>
      <c r="CJ11" s="609"/>
      <c r="CK11" s="609"/>
      <c r="CL11" s="610"/>
      <c r="CM11" s="611">
        <v>28097201</v>
      </c>
      <c r="CN11" s="612"/>
      <c r="CO11" s="612"/>
      <c r="CP11" s="612"/>
      <c r="CQ11" s="612"/>
      <c r="CR11" s="612"/>
      <c r="CS11" s="612"/>
      <c r="CT11" s="613"/>
      <c r="CU11" s="616">
        <v>7.5</v>
      </c>
      <c r="CV11" s="617"/>
      <c r="CW11" s="617"/>
      <c r="CX11" s="622"/>
      <c r="CY11" s="620">
        <v>13177357</v>
      </c>
      <c r="CZ11" s="612"/>
      <c r="DA11" s="612"/>
      <c r="DB11" s="612"/>
      <c r="DC11" s="612"/>
      <c r="DD11" s="612"/>
      <c r="DE11" s="612"/>
      <c r="DF11" s="612"/>
      <c r="DG11" s="612"/>
      <c r="DH11" s="612"/>
      <c r="DI11" s="612"/>
      <c r="DJ11" s="612"/>
      <c r="DK11" s="613"/>
      <c r="DL11" s="620">
        <v>10254593</v>
      </c>
      <c r="DM11" s="612"/>
      <c r="DN11" s="612"/>
      <c r="DO11" s="612"/>
      <c r="DP11" s="612"/>
      <c r="DQ11" s="612"/>
      <c r="DR11" s="612"/>
      <c r="DS11" s="612"/>
      <c r="DT11" s="612"/>
      <c r="DU11" s="612"/>
      <c r="DV11" s="612"/>
      <c r="DW11" s="612"/>
      <c r="DX11" s="621"/>
    </row>
    <row r="12" spans="2:138" ht="11.25" customHeight="1" x14ac:dyDescent="0.2">
      <c r="B12" s="608" t="s">
        <v>219</v>
      </c>
      <c r="C12" s="609"/>
      <c r="D12" s="609"/>
      <c r="E12" s="609"/>
      <c r="F12" s="609"/>
      <c r="G12" s="609"/>
      <c r="H12" s="609"/>
      <c r="I12" s="609"/>
      <c r="J12" s="609"/>
      <c r="K12" s="609"/>
      <c r="L12" s="609"/>
      <c r="M12" s="609"/>
      <c r="N12" s="609"/>
      <c r="O12" s="609"/>
      <c r="P12" s="609"/>
      <c r="Q12" s="610"/>
      <c r="R12" s="611">
        <v>4331</v>
      </c>
      <c r="S12" s="612"/>
      <c r="T12" s="612"/>
      <c r="U12" s="612"/>
      <c r="V12" s="612"/>
      <c r="W12" s="612"/>
      <c r="X12" s="612"/>
      <c r="Y12" s="613"/>
      <c r="Z12" s="614">
        <v>0</v>
      </c>
      <c r="AA12" s="614"/>
      <c r="AB12" s="614"/>
      <c r="AC12" s="614"/>
      <c r="AD12" s="615">
        <v>4331</v>
      </c>
      <c r="AE12" s="615"/>
      <c r="AF12" s="615"/>
      <c r="AG12" s="615"/>
      <c r="AH12" s="615"/>
      <c r="AI12" s="615"/>
      <c r="AJ12" s="615"/>
      <c r="AK12" s="615"/>
      <c r="AL12" s="616">
        <v>0</v>
      </c>
      <c r="AM12" s="617"/>
      <c r="AN12" s="617"/>
      <c r="AO12" s="618"/>
      <c r="AP12" s="608" t="s">
        <v>220</v>
      </c>
      <c r="AQ12" s="609"/>
      <c r="AR12" s="609"/>
      <c r="AS12" s="609"/>
      <c r="AT12" s="609"/>
      <c r="AU12" s="609"/>
      <c r="AV12" s="609"/>
      <c r="AW12" s="609"/>
      <c r="AX12" s="609"/>
      <c r="AY12" s="609"/>
      <c r="AZ12" s="609"/>
      <c r="BA12" s="609"/>
      <c r="BB12" s="609"/>
      <c r="BC12" s="610"/>
      <c r="BD12" s="611">
        <v>125585</v>
      </c>
      <c r="BE12" s="612"/>
      <c r="BF12" s="612"/>
      <c r="BG12" s="612"/>
      <c r="BH12" s="612"/>
      <c r="BI12" s="612"/>
      <c r="BJ12" s="612"/>
      <c r="BK12" s="613"/>
      <c r="BL12" s="614">
        <v>0.2</v>
      </c>
      <c r="BM12" s="614"/>
      <c r="BN12" s="614"/>
      <c r="BO12" s="614"/>
      <c r="BP12" s="615" t="s">
        <v>118</v>
      </c>
      <c r="BQ12" s="615"/>
      <c r="BR12" s="615"/>
      <c r="BS12" s="615"/>
      <c r="BT12" s="615"/>
      <c r="BU12" s="615"/>
      <c r="BV12" s="615"/>
      <c r="BW12" s="619"/>
      <c r="BY12" s="608" t="s">
        <v>221</v>
      </c>
      <c r="BZ12" s="609"/>
      <c r="CA12" s="609"/>
      <c r="CB12" s="609"/>
      <c r="CC12" s="609"/>
      <c r="CD12" s="609"/>
      <c r="CE12" s="609"/>
      <c r="CF12" s="609"/>
      <c r="CG12" s="609"/>
      <c r="CH12" s="609"/>
      <c r="CI12" s="609"/>
      <c r="CJ12" s="609"/>
      <c r="CK12" s="609"/>
      <c r="CL12" s="610"/>
      <c r="CM12" s="611">
        <v>23893065</v>
      </c>
      <c r="CN12" s="612"/>
      <c r="CO12" s="612"/>
      <c r="CP12" s="612"/>
      <c r="CQ12" s="612"/>
      <c r="CR12" s="612"/>
      <c r="CS12" s="612"/>
      <c r="CT12" s="613"/>
      <c r="CU12" s="616">
        <v>6.4</v>
      </c>
      <c r="CV12" s="617"/>
      <c r="CW12" s="617"/>
      <c r="CX12" s="622"/>
      <c r="CY12" s="620">
        <v>3853275</v>
      </c>
      <c r="CZ12" s="612"/>
      <c r="DA12" s="612"/>
      <c r="DB12" s="612"/>
      <c r="DC12" s="612"/>
      <c r="DD12" s="612"/>
      <c r="DE12" s="612"/>
      <c r="DF12" s="612"/>
      <c r="DG12" s="612"/>
      <c r="DH12" s="612"/>
      <c r="DI12" s="612"/>
      <c r="DJ12" s="612"/>
      <c r="DK12" s="613"/>
      <c r="DL12" s="620">
        <v>21472402</v>
      </c>
      <c r="DM12" s="612"/>
      <c r="DN12" s="612"/>
      <c r="DO12" s="612"/>
      <c r="DP12" s="612"/>
      <c r="DQ12" s="612"/>
      <c r="DR12" s="612"/>
      <c r="DS12" s="612"/>
      <c r="DT12" s="612"/>
      <c r="DU12" s="612"/>
      <c r="DV12" s="612"/>
      <c r="DW12" s="612"/>
      <c r="DX12" s="621"/>
    </row>
    <row r="13" spans="2:138" ht="11.25" customHeight="1" x14ac:dyDescent="0.2">
      <c r="B13" s="608" t="s">
        <v>222</v>
      </c>
      <c r="C13" s="609"/>
      <c r="D13" s="609"/>
      <c r="E13" s="609"/>
      <c r="F13" s="609"/>
      <c r="G13" s="609"/>
      <c r="H13" s="609"/>
      <c r="I13" s="609"/>
      <c r="J13" s="609"/>
      <c r="K13" s="609"/>
      <c r="L13" s="609"/>
      <c r="M13" s="609"/>
      <c r="N13" s="609"/>
      <c r="O13" s="609"/>
      <c r="P13" s="609"/>
      <c r="Q13" s="610"/>
      <c r="R13" s="611">
        <v>69598</v>
      </c>
      <c r="S13" s="612"/>
      <c r="T13" s="612"/>
      <c r="U13" s="612"/>
      <c r="V13" s="612"/>
      <c r="W13" s="612"/>
      <c r="X13" s="612"/>
      <c r="Y13" s="613"/>
      <c r="Z13" s="614">
        <v>0</v>
      </c>
      <c r="AA13" s="614"/>
      <c r="AB13" s="614"/>
      <c r="AC13" s="614"/>
      <c r="AD13" s="615">
        <v>69598</v>
      </c>
      <c r="AE13" s="615"/>
      <c r="AF13" s="615"/>
      <c r="AG13" s="615"/>
      <c r="AH13" s="615"/>
      <c r="AI13" s="615"/>
      <c r="AJ13" s="615"/>
      <c r="AK13" s="615"/>
      <c r="AL13" s="616">
        <v>0</v>
      </c>
      <c r="AM13" s="617"/>
      <c r="AN13" s="617"/>
      <c r="AO13" s="618"/>
      <c r="AP13" s="608" t="s">
        <v>223</v>
      </c>
      <c r="AQ13" s="609"/>
      <c r="AR13" s="609"/>
      <c r="AS13" s="609"/>
      <c r="AT13" s="609"/>
      <c r="AU13" s="609"/>
      <c r="AV13" s="609"/>
      <c r="AW13" s="609"/>
      <c r="AX13" s="609"/>
      <c r="AY13" s="609"/>
      <c r="AZ13" s="609"/>
      <c r="BA13" s="609"/>
      <c r="BB13" s="609"/>
      <c r="BC13" s="610"/>
      <c r="BD13" s="611">
        <v>407099</v>
      </c>
      <c r="BE13" s="612"/>
      <c r="BF13" s="612"/>
      <c r="BG13" s="612"/>
      <c r="BH13" s="612"/>
      <c r="BI13" s="612"/>
      <c r="BJ13" s="612"/>
      <c r="BK13" s="613"/>
      <c r="BL13" s="614">
        <v>0.6</v>
      </c>
      <c r="BM13" s="614"/>
      <c r="BN13" s="614"/>
      <c r="BO13" s="614"/>
      <c r="BP13" s="615" t="s">
        <v>118</v>
      </c>
      <c r="BQ13" s="615"/>
      <c r="BR13" s="615"/>
      <c r="BS13" s="615"/>
      <c r="BT13" s="615"/>
      <c r="BU13" s="615"/>
      <c r="BV13" s="615"/>
      <c r="BW13" s="619"/>
      <c r="BY13" s="608" t="s">
        <v>224</v>
      </c>
      <c r="BZ13" s="609"/>
      <c r="CA13" s="609"/>
      <c r="CB13" s="609"/>
      <c r="CC13" s="609"/>
      <c r="CD13" s="609"/>
      <c r="CE13" s="609"/>
      <c r="CF13" s="609"/>
      <c r="CG13" s="609"/>
      <c r="CH13" s="609"/>
      <c r="CI13" s="609"/>
      <c r="CJ13" s="609"/>
      <c r="CK13" s="609"/>
      <c r="CL13" s="610"/>
      <c r="CM13" s="611">
        <v>62282028</v>
      </c>
      <c r="CN13" s="612"/>
      <c r="CO13" s="612"/>
      <c r="CP13" s="612"/>
      <c r="CQ13" s="612"/>
      <c r="CR13" s="612"/>
      <c r="CS13" s="612"/>
      <c r="CT13" s="613"/>
      <c r="CU13" s="616">
        <v>16.600000000000001</v>
      </c>
      <c r="CV13" s="617"/>
      <c r="CW13" s="617"/>
      <c r="CX13" s="622"/>
      <c r="CY13" s="620">
        <v>53926707</v>
      </c>
      <c r="CZ13" s="612"/>
      <c r="DA13" s="612"/>
      <c r="DB13" s="612"/>
      <c r="DC13" s="612"/>
      <c r="DD13" s="612"/>
      <c r="DE13" s="612"/>
      <c r="DF13" s="612"/>
      <c r="DG13" s="612"/>
      <c r="DH13" s="612"/>
      <c r="DI13" s="612"/>
      <c r="DJ13" s="612"/>
      <c r="DK13" s="613"/>
      <c r="DL13" s="620">
        <v>11810645</v>
      </c>
      <c r="DM13" s="612"/>
      <c r="DN13" s="612"/>
      <c r="DO13" s="612"/>
      <c r="DP13" s="612"/>
      <c r="DQ13" s="612"/>
      <c r="DR13" s="612"/>
      <c r="DS13" s="612"/>
      <c r="DT13" s="612"/>
      <c r="DU13" s="612"/>
      <c r="DV13" s="612"/>
      <c r="DW13" s="612"/>
      <c r="DX13" s="621"/>
    </row>
    <row r="14" spans="2:138" ht="11.25" customHeight="1" x14ac:dyDescent="0.2">
      <c r="B14" s="608" t="s">
        <v>225</v>
      </c>
      <c r="C14" s="609"/>
      <c r="D14" s="609"/>
      <c r="E14" s="609"/>
      <c r="F14" s="609"/>
      <c r="G14" s="609"/>
      <c r="H14" s="609"/>
      <c r="I14" s="609"/>
      <c r="J14" s="609"/>
      <c r="K14" s="609"/>
      <c r="L14" s="609"/>
      <c r="M14" s="609"/>
      <c r="N14" s="609"/>
      <c r="O14" s="609"/>
      <c r="P14" s="609"/>
      <c r="Q14" s="610"/>
      <c r="R14" s="611">
        <v>8161087</v>
      </c>
      <c r="S14" s="612"/>
      <c r="T14" s="612"/>
      <c r="U14" s="612"/>
      <c r="V14" s="612"/>
      <c r="W14" s="612"/>
      <c r="X14" s="612"/>
      <c r="Y14" s="613"/>
      <c r="Z14" s="614">
        <v>2.1</v>
      </c>
      <c r="AA14" s="614"/>
      <c r="AB14" s="614"/>
      <c r="AC14" s="614"/>
      <c r="AD14" s="615">
        <v>8161087</v>
      </c>
      <c r="AE14" s="615"/>
      <c r="AF14" s="615"/>
      <c r="AG14" s="615"/>
      <c r="AH14" s="615"/>
      <c r="AI14" s="615"/>
      <c r="AJ14" s="615"/>
      <c r="AK14" s="615"/>
      <c r="AL14" s="616">
        <v>4.0999999999999996</v>
      </c>
      <c r="AM14" s="617"/>
      <c r="AN14" s="617"/>
      <c r="AO14" s="618"/>
      <c r="AP14" s="608" t="s">
        <v>226</v>
      </c>
      <c r="AQ14" s="609"/>
      <c r="AR14" s="609"/>
      <c r="AS14" s="609"/>
      <c r="AT14" s="609"/>
      <c r="AU14" s="609"/>
      <c r="AV14" s="609"/>
      <c r="AW14" s="609"/>
      <c r="AX14" s="609"/>
      <c r="AY14" s="609"/>
      <c r="AZ14" s="609"/>
      <c r="BA14" s="609"/>
      <c r="BB14" s="609"/>
      <c r="BC14" s="610"/>
      <c r="BD14" s="611">
        <v>448566</v>
      </c>
      <c r="BE14" s="612"/>
      <c r="BF14" s="612"/>
      <c r="BG14" s="612"/>
      <c r="BH14" s="612"/>
      <c r="BI14" s="612"/>
      <c r="BJ14" s="612"/>
      <c r="BK14" s="613"/>
      <c r="BL14" s="614">
        <v>0.7</v>
      </c>
      <c r="BM14" s="614"/>
      <c r="BN14" s="614"/>
      <c r="BO14" s="614"/>
      <c r="BP14" s="615" t="s">
        <v>210</v>
      </c>
      <c r="BQ14" s="615"/>
      <c r="BR14" s="615"/>
      <c r="BS14" s="615"/>
      <c r="BT14" s="615"/>
      <c r="BU14" s="615"/>
      <c r="BV14" s="615"/>
      <c r="BW14" s="619"/>
      <c r="BY14" s="608" t="s">
        <v>227</v>
      </c>
      <c r="BZ14" s="609"/>
      <c r="CA14" s="609"/>
      <c r="CB14" s="609"/>
      <c r="CC14" s="609"/>
      <c r="CD14" s="609"/>
      <c r="CE14" s="609"/>
      <c r="CF14" s="609"/>
      <c r="CG14" s="609"/>
      <c r="CH14" s="609"/>
      <c r="CI14" s="609"/>
      <c r="CJ14" s="609"/>
      <c r="CK14" s="609"/>
      <c r="CL14" s="610"/>
      <c r="CM14" s="611">
        <v>15894718</v>
      </c>
      <c r="CN14" s="612"/>
      <c r="CO14" s="612"/>
      <c r="CP14" s="612"/>
      <c r="CQ14" s="612"/>
      <c r="CR14" s="612"/>
      <c r="CS14" s="612"/>
      <c r="CT14" s="613"/>
      <c r="CU14" s="616">
        <v>4.2</v>
      </c>
      <c r="CV14" s="617"/>
      <c r="CW14" s="617"/>
      <c r="CX14" s="622"/>
      <c r="CY14" s="620">
        <v>1698924</v>
      </c>
      <c r="CZ14" s="612"/>
      <c r="DA14" s="612"/>
      <c r="DB14" s="612"/>
      <c r="DC14" s="612"/>
      <c r="DD14" s="612"/>
      <c r="DE14" s="612"/>
      <c r="DF14" s="612"/>
      <c r="DG14" s="612"/>
      <c r="DH14" s="612"/>
      <c r="DI14" s="612"/>
      <c r="DJ14" s="612"/>
      <c r="DK14" s="613"/>
      <c r="DL14" s="620">
        <v>14074920</v>
      </c>
      <c r="DM14" s="612"/>
      <c r="DN14" s="612"/>
      <c r="DO14" s="612"/>
      <c r="DP14" s="612"/>
      <c r="DQ14" s="612"/>
      <c r="DR14" s="612"/>
      <c r="DS14" s="612"/>
      <c r="DT14" s="612"/>
      <c r="DU14" s="612"/>
      <c r="DV14" s="612"/>
      <c r="DW14" s="612"/>
      <c r="DX14" s="621"/>
    </row>
    <row r="15" spans="2:138" ht="11.25" customHeight="1" x14ac:dyDescent="0.2">
      <c r="B15" s="608" t="s">
        <v>228</v>
      </c>
      <c r="C15" s="609"/>
      <c r="D15" s="609"/>
      <c r="E15" s="609"/>
      <c r="F15" s="609"/>
      <c r="G15" s="609"/>
      <c r="H15" s="609"/>
      <c r="I15" s="609"/>
      <c r="J15" s="609"/>
      <c r="K15" s="609"/>
      <c r="L15" s="609"/>
      <c r="M15" s="609"/>
      <c r="N15" s="609"/>
      <c r="O15" s="609"/>
      <c r="P15" s="609"/>
      <c r="Q15" s="610"/>
      <c r="R15" s="611" t="s">
        <v>202</v>
      </c>
      <c r="S15" s="612"/>
      <c r="T15" s="612"/>
      <c r="U15" s="612"/>
      <c r="V15" s="612"/>
      <c r="W15" s="612"/>
      <c r="X15" s="612"/>
      <c r="Y15" s="613"/>
      <c r="Z15" s="614" t="s">
        <v>118</v>
      </c>
      <c r="AA15" s="614"/>
      <c r="AB15" s="614"/>
      <c r="AC15" s="614"/>
      <c r="AD15" s="615" t="s">
        <v>118</v>
      </c>
      <c r="AE15" s="615"/>
      <c r="AF15" s="615"/>
      <c r="AG15" s="615"/>
      <c r="AH15" s="615"/>
      <c r="AI15" s="615"/>
      <c r="AJ15" s="615"/>
      <c r="AK15" s="615"/>
      <c r="AL15" s="616" t="s">
        <v>210</v>
      </c>
      <c r="AM15" s="617"/>
      <c r="AN15" s="617"/>
      <c r="AO15" s="618"/>
      <c r="AP15" s="608" t="s">
        <v>229</v>
      </c>
      <c r="AQ15" s="609"/>
      <c r="AR15" s="609"/>
      <c r="AS15" s="609"/>
      <c r="AT15" s="609"/>
      <c r="AU15" s="609"/>
      <c r="AV15" s="609"/>
      <c r="AW15" s="609"/>
      <c r="AX15" s="609"/>
      <c r="AY15" s="609"/>
      <c r="AZ15" s="609"/>
      <c r="BA15" s="609"/>
      <c r="BB15" s="609"/>
      <c r="BC15" s="610"/>
      <c r="BD15" s="611">
        <v>11237356</v>
      </c>
      <c r="BE15" s="612"/>
      <c r="BF15" s="612"/>
      <c r="BG15" s="612"/>
      <c r="BH15" s="612"/>
      <c r="BI15" s="612"/>
      <c r="BJ15" s="612"/>
      <c r="BK15" s="613"/>
      <c r="BL15" s="614">
        <v>16.600000000000001</v>
      </c>
      <c r="BM15" s="614"/>
      <c r="BN15" s="614"/>
      <c r="BO15" s="614"/>
      <c r="BP15" s="615" t="s">
        <v>202</v>
      </c>
      <c r="BQ15" s="615"/>
      <c r="BR15" s="615"/>
      <c r="BS15" s="615"/>
      <c r="BT15" s="615"/>
      <c r="BU15" s="615"/>
      <c r="BV15" s="615"/>
      <c r="BW15" s="619"/>
      <c r="BY15" s="608" t="s">
        <v>230</v>
      </c>
      <c r="BZ15" s="609"/>
      <c r="CA15" s="609"/>
      <c r="CB15" s="609"/>
      <c r="CC15" s="609"/>
      <c r="CD15" s="609"/>
      <c r="CE15" s="609"/>
      <c r="CF15" s="609"/>
      <c r="CG15" s="609"/>
      <c r="CH15" s="609"/>
      <c r="CI15" s="609"/>
      <c r="CJ15" s="609"/>
      <c r="CK15" s="609"/>
      <c r="CL15" s="610"/>
      <c r="CM15" s="611" t="s">
        <v>118</v>
      </c>
      <c r="CN15" s="612"/>
      <c r="CO15" s="612"/>
      <c r="CP15" s="612"/>
      <c r="CQ15" s="612"/>
      <c r="CR15" s="612"/>
      <c r="CS15" s="612"/>
      <c r="CT15" s="613"/>
      <c r="CU15" s="616" t="s">
        <v>118</v>
      </c>
      <c r="CV15" s="617"/>
      <c r="CW15" s="617"/>
      <c r="CX15" s="622"/>
      <c r="CY15" s="620" t="s">
        <v>202</v>
      </c>
      <c r="CZ15" s="612"/>
      <c r="DA15" s="612"/>
      <c r="DB15" s="612"/>
      <c r="DC15" s="612"/>
      <c r="DD15" s="612"/>
      <c r="DE15" s="612"/>
      <c r="DF15" s="612"/>
      <c r="DG15" s="612"/>
      <c r="DH15" s="612"/>
      <c r="DI15" s="612"/>
      <c r="DJ15" s="612"/>
      <c r="DK15" s="613"/>
      <c r="DL15" s="620" t="s">
        <v>202</v>
      </c>
      <c r="DM15" s="612"/>
      <c r="DN15" s="612"/>
      <c r="DO15" s="612"/>
      <c r="DP15" s="612"/>
      <c r="DQ15" s="612"/>
      <c r="DR15" s="612"/>
      <c r="DS15" s="612"/>
      <c r="DT15" s="612"/>
      <c r="DU15" s="612"/>
      <c r="DV15" s="612"/>
      <c r="DW15" s="612"/>
      <c r="DX15" s="621"/>
    </row>
    <row r="16" spans="2:138" ht="11.25" customHeight="1" x14ac:dyDescent="0.2">
      <c r="B16" s="608" t="s">
        <v>231</v>
      </c>
      <c r="C16" s="609"/>
      <c r="D16" s="609"/>
      <c r="E16" s="609"/>
      <c r="F16" s="609"/>
      <c r="G16" s="609"/>
      <c r="H16" s="609"/>
      <c r="I16" s="609"/>
      <c r="J16" s="609"/>
      <c r="K16" s="609"/>
      <c r="L16" s="609"/>
      <c r="M16" s="609"/>
      <c r="N16" s="609"/>
      <c r="O16" s="609"/>
      <c r="P16" s="609"/>
      <c r="Q16" s="610"/>
      <c r="R16" s="611">
        <v>340677</v>
      </c>
      <c r="S16" s="612"/>
      <c r="T16" s="612"/>
      <c r="U16" s="612"/>
      <c r="V16" s="612"/>
      <c r="W16" s="612"/>
      <c r="X16" s="612"/>
      <c r="Y16" s="613"/>
      <c r="Z16" s="614">
        <v>0.1</v>
      </c>
      <c r="AA16" s="614"/>
      <c r="AB16" s="614"/>
      <c r="AC16" s="614"/>
      <c r="AD16" s="615">
        <v>340677</v>
      </c>
      <c r="AE16" s="615"/>
      <c r="AF16" s="615"/>
      <c r="AG16" s="615"/>
      <c r="AH16" s="615"/>
      <c r="AI16" s="615"/>
      <c r="AJ16" s="615"/>
      <c r="AK16" s="615"/>
      <c r="AL16" s="616">
        <v>0.2</v>
      </c>
      <c r="AM16" s="617"/>
      <c r="AN16" s="617"/>
      <c r="AO16" s="618"/>
      <c r="AP16" s="608" t="s">
        <v>232</v>
      </c>
      <c r="AQ16" s="609"/>
      <c r="AR16" s="609"/>
      <c r="AS16" s="609"/>
      <c r="AT16" s="609"/>
      <c r="AU16" s="609"/>
      <c r="AV16" s="609"/>
      <c r="AW16" s="609"/>
      <c r="AX16" s="609"/>
      <c r="AY16" s="609"/>
      <c r="AZ16" s="609"/>
      <c r="BA16" s="609"/>
      <c r="BB16" s="609"/>
      <c r="BC16" s="610"/>
      <c r="BD16" s="611">
        <v>517876</v>
      </c>
      <c r="BE16" s="612"/>
      <c r="BF16" s="612"/>
      <c r="BG16" s="612"/>
      <c r="BH16" s="612"/>
      <c r="BI16" s="612"/>
      <c r="BJ16" s="612"/>
      <c r="BK16" s="613"/>
      <c r="BL16" s="614">
        <v>0.8</v>
      </c>
      <c r="BM16" s="614"/>
      <c r="BN16" s="614"/>
      <c r="BO16" s="614"/>
      <c r="BP16" s="615" t="s">
        <v>118</v>
      </c>
      <c r="BQ16" s="615"/>
      <c r="BR16" s="615"/>
      <c r="BS16" s="615"/>
      <c r="BT16" s="615"/>
      <c r="BU16" s="615"/>
      <c r="BV16" s="615"/>
      <c r="BW16" s="619"/>
      <c r="BY16" s="608" t="s">
        <v>233</v>
      </c>
      <c r="BZ16" s="609"/>
      <c r="CA16" s="609"/>
      <c r="CB16" s="609"/>
      <c r="CC16" s="609"/>
      <c r="CD16" s="609"/>
      <c r="CE16" s="609"/>
      <c r="CF16" s="609"/>
      <c r="CG16" s="609"/>
      <c r="CH16" s="609"/>
      <c r="CI16" s="609"/>
      <c r="CJ16" s="609"/>
      <c r="CK16" s="609"/>
      <c r="CL16" s="610"/>
      <c r="CM16" s="611">
        <v>67216769</v>
      </c>
      <c r="CN16" s="612"/>
      <c r="CO16" s="612"/>
      <c r="CP16" s="612"/>
      <c r="CQ16" s="612"/>
      <c r="CR16" s="612"/>
      <c r="CS16" s="612"/>
      <c r="CT16" s="613"/>
      <c r="CU16" s="616">
        <v>17.899999999999999</v>
      </c>
      <c r="CV16" s="617"/>
      <c r="CW16" s="617"/>
      <c r="CX16" s="622"/>
      <c r="CY16" s="620">
        <v>1191307</v>
      </c>
      <c r="CZ16" s="612"/>
      <c r="DA16" s="612"/>
      <c r="DB16" s="612"/>
      <c r="DC16" s="612"/>
      <c r="DD16" s="612"/>
      <c r="DE16" s="612"/>
      <c r="DF16" s="612"/>
      <c r="DG16" s="612"/>
      <c r="DH16" s="612"/>
      <c r="DI16" s="612"/>
      <c r="DJ16" s="612"/>
      <c r="DK16" s="613"/>
      <c r="DL16" s="620">
        <v>51968054</v>
      </c>
      <c r="DM16" s="612"/>
      <c r="DN16" s="612"/>
      <c r="DO16" s="612"/>
      <c r="DP16" s="612"/>
      <c r="DQ16" s="612"/>
      <c r="DR16" s="612"/>
      <c r="DS16" s="612"/>
      <c r="DT16" s="612"/>
      <c r="DU16" s="612"/>
      <c r="DV16" s="612"/>
      <c r="DW16" s="612"/>
      <c r="DX16" s="621"/>
    </row>
    <row r="17" spans="2:128" ht="11.25" customHeight="1" x14ac:dyDescent="0.2">
      <c r="B17" s="608" t="s">
        <v>234</v>
      </c>
      <c r="C17" s="609"/>
      <c r="D17" s="609"/>
      <c r="E17" s="609"/>
      <c r="F17" s="609"/>
      <c r="G17" s="609"/>
      <c r="H17" s="609"/>
      <c r="I17" s="609"/>
      <c r="J17" s="609"/>
      <c r="K17" s="609"/>
      <c r="L17" s="609"/>
      <c r="M17" s="609"/>
      <c r="N17" s="609"/>
      <c r="O17" s="609"/>
      <c r="P17" s="609"/>
      <c r="Q17" s="610"/>
      <c r="R17" s="611">
        <v>248973</v>
      </c>
      <c r="S17" s="612"/>
      <c r="T17" s="612"/>
      <c r="U17" s="612"/>
      <c r="V17" s="612"/>
      <c r="W17" s="612"/>
      <c r="X17" s="612"/>
      <c r="Y17" s="613"/>
      <c r="Z17" s="614">
        <v>0.1</v>
      </c>
      <c r="AA17" s="614"/>
      <c r="AB17" s="614"/>
      <c r="AC17" s="614"/>
      <c r="AD17" s="615">
        <v>248973</v>
      </c>
      <c r="AE17" s="615"/>
      <c r="AF17" s="615"/>
      <c r="AG17" s="615"/>
      <c r="AH17" s="615"/>
      <c r="AI17" s="615"/>
      <c r="AJ17" s="615"/>
      <c r="AK17" s="615"/>
      <c r="AL17" s="616">
        <v>0.1</v>
      </c>
      <c r="AM17" s="617"/>
      <c r="AN17" s="617"/>
      <c r="AO17" s="618"/>
      <c r="AP17" s="608" t="s">
        <v>235</v>
      </c>
      <c r="AQ17" s="609"/>
      <c r="AR17" s="609"/>
      <c r="AS17" s="609"/>
      <c r="AT17" s="609"/>
      <c r="AU17" s="609"/>
      <c r="AV17" s="609"/>
      <c r="AW17" s="609"/>
      <c r="AX17" s="609"/>
      <c r="AY17" s="609"/>
      <c r="AZ17" s="609"/>
      <c r="BA17" s="609"/>
      <c r="BB17" s="609"/>
      <c r="BC17" s="610"/>
      <c r="BD17" s="611">
        <v>10719480</v>
      </c>
      <c r="BE17" s="612"/>
      <c r="BF17" s="612"/>
      <c r="BG17" s="612"/>
      <c r="BH17" s="612"/>
      <c r="BI17" s="612"/>
      <c r="BJ17" s="612"/>
      <c r="BK17" s="613"/>
      <c r="BL17" s="614">
        <v>15.8</v>
      </c>
      <c r="BM17" s="614"/>
      <c r="BN17" s="614"/>
      <c r="BO17" s="614"/>
      <c r="BP17" s="615" t="s">
        <v>118</v>
      </c>
      <c r="BQ17" s="615"/>
      <c r="BR17" s="615"/>
      <c r="BS17" s="615"/>
      <c r="BT17" s="615"/>
      <c r="BU17" s="615"/>
      <c r="BV17" s="615"/>
      <c r="BW17" s="619"/>
      <c r="BY17" s="608" t="s">
        <v>236</v>
      </c>
      <c r="BZ17" s="609"/>
      <c r="CA17" s="609"/>
      <c r="CB17" s="609"/>
      <c r="CC17" s="609"/>
      <c r="CD17" s="609"/>
      <c r="CE17" s="609"/>
      <c r="CF17" s="609"/>
      <c r="CG17" s="609"/>
      <c r="CH17" s="609"/>
      <c r="CI17" s="609"/>
      <c r="CJ17" s="609"/>
      <c r="CK17" s="609"/>
      <c r="CL17" s="610"/>
      <c r="CM17" s="611">
        <v>2333837</v>
      </c>
      <c r="CN17" s="612"/>
      <c r="CO17" s="612"/>
      <c r="CP17" s="612"/>
      <c r="CQ17" s="612"/>
      <c r="CR17" s="612"/>
      <c r="CS17" s="612"/>
      <c r="CT17" s="613"/>
      <c r="CU17" s="616">
        <v>0.6</v>
      </c>
      <c r="CV17" s="617"/>
      <c r="CW17" s="617"/>
      <c r="CX17" s="622"/>
      <c r="CY17" s="620" t="s">
        <v>118</v>
      </c>
      <c r="CZ17" s="612"/>
      <c r="DA17" s="612"/>
      <c r="DB17" s="612"/>
      <c r="DC17" s="612"/>
      <c r="DD17" s="612"/>
      <c r="DE17" s="612"/>
      <c r="DF17" s="612"/>
      <c r="DG17" s="612"/>
      <c r="DH17" s="612"/>
      <c r="DI17" s="612"/>
      <c r="DJ17" s="612"/>
      <c r="DK17" s="613"/>
      <c r="DL17" s="620">
        <v>126358</v>
      </c>
      <c r="DM17" s="612"/>
      <c r="DN17" s="612"/>
      <c r="DO17" s="612"/>
      <c r="DP17" s="612"/>
      <c r="DQ17" s="612"/>
      <c r="DR17" s="612"/>
      <c r="DS17" s="612"/>
      <c r="DT17" s="612"/>
      <c r="DU17" s="612"/>
      <c r="DV17" s="612"/>
      <c r="DW17" s="612"/>
      <c r="DX17" s="621"/>
    </row>
    <row r="18" spans="2:128" ht="11.25" customHeight="1" x14ac:dyDescent="0.2">
      <c r="B18" s="608" t="s">
        <v>237</v>
      </c>
      <c r="C18" s="609"/>
      <c r="D18" s="609"/>
      <c r="E18" s="609"/>
      <c r="F18" s="609"/>
      <c r="G18" s="609"/>
      <c r="H18" s="609"/>
      <c r="I18" s="609"/>
      <c r="J18" s="609"/>
      <c r="K18" s="609"/>
      <c r="L18" s="609"/>
      <c r="M18" s="609"/>
      <c r="N18" s="609"/>
      <c r="O18" s="609"/>
      <c r="P18" s="609"/>
      <c r="Q18" s="610"/>
      <c r="R18" s="611">
        <v>91704</v>
      </c>
      <c r="S18" s="612"/>
      <c r="T18" s="612"/>
      <c r="U18" s="612"/>
      <c r="V18" s="612"/>
      <c r="W18" s="612"/>
      <c r="X18" s="612"/>
      <c r="Y18" s="613"/>
      <c r="Z18" s="614">
        <v>0</v>
      </c>
      <c r="AA18" s="614"/>
      <c r="AB18" s="614"/>
      <c r="AC18" s="614"/>
      <c r="AD18" s="615">
        <v>91704</v>
      </c>
      <c r="AE18" s="615"/>
      <c r="AF18" s="615"/>
      <c r="AG18" s="615"/>
      <c r="AH18" s="615"/>
      <c r="AI18" s="615"/>
      <c r="AJ18" s="615"/>
      <c r="AK18" s="615"/>
      <c r="AL18" s="616">
        <v>0</v>
      </c>
      <c r="AM18" s="617"/>
      <c r="AN18" s="617"/>
      <c r="AO18" s="618"/>
      <c r="AP18" s="608" t="s">
        <v>238</v>
      </c>
      <c r="AQ18" s="609"/>
      <c r="AR18" s="609"/>
      <c r="AS18" s="609"/>
      <c r="AT18" s="609"/>
      <c r="AU18" s="609"/>
      <c r="AV18" s="609"/>
      <c r="AW18" s="609"/>
      <c r="AX18" s="609"/>
      <c r="AY18" s="609"/>
      <c r="AZ18" s="609"/>
      <c r="BA18" s="609"/>
      <c r="BB18" s="609"/>
      <c r="BC18" s="610"/>
      <c r="BD18" s="611">
        <v>24393852</v>
      </c>
      <c r="BE18" s="612"/>
      <c r="BF18" s="612"/>
      <c r="BG18" s="612"/>
      <c r="BH18" s="612"/>
      <c r="BI18" s="612"/>
      <c r="BJ18" s="612"/>
      <c r="BK18" s="613"/>
      <c r="BL18" s="614">
        <v>36</v>
      </c>
      <c r="BM18" s="614"/>
      <c r="BN18" s="614"/>
      <c r="BO18" s="614"/>
      <c r="BP18" s="615" t="s">
        <v>202</v>
      </c>
      <c r="BQ18" s="615"/>
      <c r="BR18" s="615"/>
      <c r="BS18" s="615"/>
      <c r="BT18" s="615"/>
      <c r="BU18" s="615"/>
      <c r="BV18" s="615"/>
      <c r="BW18" s="619"/>
      <c r="BY18" s="608" t="s">
        <v>239</v>
      </c>
      <c r="BZ18" s="609"/>
      <c r="CA18" s="609"/>
      <c r="CB18" s="609"/>
      <c r="CC18" s="609"/>
      <c r="CD18" s="609"/>
      <c r="CE18" s="609"/>
      <c r="CF18" s="609"/>
      <c r="CG18" s="609"/>
      <c r="CH18" s="609"/>
      <c r="CI18" s="609"/>
      <c r="CJ18" s="609"/>
      <c r="CK18" s="609"/>
      <c r="CL18" s="610"/>
      <c r="CM18" s="611">
        <v>52974114</v>
      </c>
      <c r="CN18" s="612"/>
      <c r="CO18" s="612"/>
      <c r="CP18" s="612"/>
      <c r="CQ18" s="612"/>
      <c r="CR18" s="612"/>
      <c r="CS18" s="612"/>
      <c r="CT18" s="613"/>
      <c r="CU18" s="616">
        <v>14.1</v>
      </c>
      <c r="CV18" s="617"/>
      <c r="CW18" s="617"/>
      <c r="CX18" s="622"/>
      <c r="CY18" s="620" t="s">
        <v>118</v>
      </c>
      <c r="CZ18" s="612"/>
      <c r="DA18" s="612"/>
      <c r="DB18" s="612"/>
      <c r="DC18" s="612"/>
      <c r="DD18" s="612"/>
      <c r="DE18" s="612"/>
      <c r="DF18" s="612"/>
      <c r="DG18" s="612"/>
      <c r="DH18" s="612"/>
      <c r="DI18" s="612"/>
      <c r="DJ18" s="612"/>
      <c r="DK18" s="613"/>
      <c r="DL18" s="620">
        <v>52813947</v>
      </c>
      <c r="DM18" s="612"/>
      <c r="DN18" s="612"/>
      <c r="DO18" s="612"/>
      <c r="DP18" s="612"/>
      <c r="DQ18" s="612"/>
      <c r="DR18" s="612"/>
      <c r="DS18" s="612"/>
      <c r="DT18" s="612"/>
      <c r="DU18" s="612"/>
      <c r="DV18" s="612"/>
      <c r="DW18" s="612"/>
      <c r="DX18" s="621"/>
    </row>
    <row r="19" spans="2:128" ht="11.25" customHeight="1" x14ac:dyDescent="0.2">
      <c r="B19" s="608" t="s">
        <v>240</v>
      </c>
      <c r="C19" s="609"/>
      <c r="D19" s="609"/>
      <c r="E19" s="609"/>
      <c r="F19" s="609"/>
      <c r="G19" s="609"/>
      <c r="H19" s="609"/>
      <c r="I19" s="609"/>
      <c r="J19" s="609"/>
      <c r="K19" s="609"/>
      <c r="L19" s="609"/>
      <c r="M19" s="609"/>
      <c r="N19" s="609"/>
      <c r="O19" s="609"/>
      <c r="P19" s="609"/>
      <c r="Q19" s="610"/>
      <c r="R19" s="611">
        <v>138881603</v>
      </c>
      <c r="S19" s="612"/>
      <c r="T19" s="612"/>
      <c r="U19" s="612"/>
      <c r="V19" s="612"/>
      <c r="W19" s="612"/>
      <c r="X19" s="612"/>
      <c r="Y19" s="613"/>
      <c r="Z19" s="614">
        <v>35.700000000000003</v>
      </c>
      <c r="AA19" s="614"/>
      <c r="AB19" s="614"/>
      <c r="AC19" s="614"/>
      <c r="AD19" s="615">
        <v>135757804</v>
      </c>
      <c r="AE19" s="615"/>
      <c r="AF19" s="615"/>
      <c r="AG19" s="615"/>
      <c r="AH19" s="615"/>
      <c r="AI19" s="615"/>
      <c r="AJ19" s="615"/>
      <c r="AK19" s="615"/>
      <c r="AL19" s="616">
        <v>67.7</v>
      </c>
      <c r="AM19" s="617"/>
      <c r="AN19" s="617"/>
      <c r="AO19" s="618"/>
      <c r="AP19" s="608" t="s">
        <v>241</v>
      </c>
      <c r="AQ19" s="609"/>
      <c r="AR19" s="609"/>
      <c r="AS19" s="609"/>
      <c r="AT19" s="609"/>
      <c r="AU19" s="609"/>
      <c r="AV19" s="609"/>
      <c r="AW19" s="609"/>
      <c r="AX19" s="609"/>
      <c r="AY19" s="609"/>
      <c r="AZ19" s="609"/>
      <c r="BA19" s="609"/>
      <c r="BB19" s="609"/>
      <c r="BC19" s="610"/>
      <c r="BD19" s="611">
        <v>859165</v>
      </c>
      <c r="BE19" s="612"/>
      <c r="BF19" s="612"/>
      <c r="BG19" s="612"/>
      <c r="BH19" s="612"/>
      <c r="BI19" s="612"/>
      <c r="BJ19" s="612"/>
      <c r="BK19" s="613"/>
      <c r="BL19" s="614">
        <v>1.3</v>
      </c>
      <c r="BM19" s="614"/>
      <c r="BN19" s="614"/>
      <c r="BO19" s="614"/>
      <c r="BP19" s="615" t="s">
        <v>118</v>
      </c>
      <c r="BQ19" s="615"/>
      <c r="BR19" s="615"/>
      <c r="BS19" s="615"/>
      <c r="BT19" s="615"/>
      <c r="BU19" s="615"/>
      <c r="BV19" s="615"/>
      <c r="BW19" s="619"/>
      <c r="BY19" s="608" t="s">
        <v>242</v>
      </c>
      <c r="BZ19" s="609"/>
      <c r="CA19" s="609"/>
      <c r="CB19" s="609"/>
      <c r="CC19" s="609"/>
      <c r="CD19" s="609"/>
      <c r="CE19" s="609"/>
      <c r="CF19" s="609"/>
      <c r="CG19" s="609"/>
      <c r="CH19" s="609"/>
      <c r="CI19" s="609"/>
      <c r="CJ19" s="609"/>
      <c r="CK19" s="609"/>
      <c r="CL19" s="610"/>
      <c r="CM19" s="611">
        <v>10301</v>
      </c>
      <c r="CN19" s="612"/>
      <c r="CO19" s="612"/>
      <c r="CP19" s="612"/>
      <c r="CQ19" s="612"/>
      <c r="CR19" s="612"/>
      <c r="CS19" s="612"/>
      <c r="CT19" s="613"/>
      <c r="CU19" s="616">
        <v>0</v>
      </c>
      <c r="CV19" s="617"/>
      <c r="CW19" s="617"/>
      <c r="CX19" s="622"/>
      <c r="CY19" s="620" t="s">
        <v>118</v>
      </c>
      <c r="CZ19" s="612"/>
      <c r="DA19" s="612"/>
      <c r="DB19" s="612"/>
      <c r="DC19" s="612"/>
      <c r="DD19" s="612"/>
      <c r="DE19" s="612"/>
      <c r="DF19" s="612"/>
      <c r="DG19" s="612"/>
      <c r="DH19" s="612"/>
      <c r="DI19" s="612"/>
      <c r="DJ19" s="612"/>
      <c r="DK19" s="613"/>
      <c r="DL19" s="620">
        <v>10301</v>
      </c>
      <c r="DM19" s="612"/>
      <c r="DN19" s="612"/>
      <c r="DO19" s="612"/>
      <c r="DP19" s="612"/>
      <c r="DQ19" s="612"/>
      <c r="DR19" s="612"/>
      <c r="DS19" s="612"/>
      <c r="DT19" s="612"/>
      <c r="DU19" s="612"/>
      <c r="DV19" s="612"/>
      <c r="DW19" s="612"/>
      <c r="DX19" s="621"/>
    </row>
    <row r="20" spans="2:128" ht="11.25" customHeight="1" x14ac:dyDescent="0.2">
      <c r="B20" s="608" t="s">
        <v>243</v>
      </c>
      <c r="C20" s="609"/>
      <c r="D20" s="609"/>
      <c r="E20" s="609"/>
      <c r="F20" s="609"/>
      <c r="G20" s="609"/>
      <c r="H20" s="609"/>
      <c r="I20" s="609"/>
      <c r="J20" s="609"/>
      <c r="K20" s="609"/>
      <c r="L20" s="609"/>
      <c r="M20" s="609"/>
      <c r="N20" s="609"/>
      <c r="O20" s="609"/>
      <c r="P20" s="609"/>
      <c r="Q20" s="610"/>
      <c r="R20" s="611">
        <v>135757804</v>
      </c>
      <c r="S20" s="612"/>
      <c r="T20" s="612"/>
      <c r="U20" s="612"/>
      <c r="V20" s="612"/>
      <c r="W20" s="612"/>
      <c r="X20" s="612"/>
      <c r="Y20" s="613"/>
      <c r="Z20" s="614">
        <v>34.9</v>
      </c>
      <c r="AA20" s="614"/>
      <c r="AB20" s="614"/>
      <c r="AC20" s="614"/>
      <c r="AD20" s="615">
        <v>135757804</v>
      </c>
      <c r="AE20" s="615"/>
      <c r="AF20" s="615"/>
      <c r="AG20" s="615"/>
      <c r="AH20" s="615"/>
      <c r="AI20" s="615"/>
      <c r="AJ20" s="615"/>
      <c r="AK20" s="615"/>
      <c r="AL20" s="616">
        <v>67.7</v>
      </c>
      <c r="AM20" s="617"/>
      <c r="AN20" s="617"/>
      <c r="AO20" s="618"/>
      <c r="AP20" s="623" t="s">
        <v>244</v>
      </c>
      <c r="AQ20" s="624"/>
      <c r="AR20" s="624"/>
      <c r="AS20" s="624"/>
      <c r="AT20" s="624"/>
      <c r="AU20" s="624"/>
      <c r="AV20" s="624"/>
      <c r="AW20" s="624"/>
      <c r="AX20" s="624"/>
      <c r="AY20" s="624"/>
      <c r="AZ20" s="624"/>
      <c r="BA20" s="624"/>
      <c r="BB20" s="624"/>
      <c r="BC20" s="625"/>
      <c r="BD20" s="611">
        <v>554981</v>
      </c>
      <c r="BE20" s="612"/>
      <c r="BF20" s="612"/>
      <c r="BG20" s="612"/>
      <c r="BH20" s="612"/>
      <c r="BI20" s="612"/>
      <c r="BJ20" s="612"/>
      <c r="BK20" s="613"/>
      <c r="BL20" s="614">
        <v>0.8</v>
      </c>
      <c r="BM20" s="614"/>
      <c r="BN20" s="614"/>
      <c r="BO20" s="614"/>
      <c r="BP20" s="615" t="s">
        <v>202</v>
      </c>
      <c r="BQ20" s="615"/>
      <c r="BR20" s="615"/>
      <c r="BS20" s="615"/>
      <c r="BT20" s="615"/>
      <c r="BU20" s="615"/>
      <c r="BV20" s="615"/>
      <c r="BW20" s="619"/>
      <c r="BY20" s="623" t="s">
        <v>245</v>
      </c>
      <c r="BZ20" s="624"/>
      <c r="CA20" s="624"/>
      <c r="CB20" s="624"/>
      <c r="CC20" s="624"/>
      <c r="CD20" s="624"/>
      <c r="CE20" s="624"/>
      <c r="CF20" s="624"/>
      <c r="CG20" s="624"/>
      <c r="CH20" s="624"/>
      <c r="CI20" s="624"/>
      <c r="CJ20" s="624"/>
      <c r="CK20" s="624"/>
      <c r="CL20" s="625"/>
      <c r="CM20" s="611" t="s">
        <v>118</v>
      </c>
      <c r="CN20" s="612"/>
      <c r="CO20" s="612"/>
      <c r="CP20" s="612"/>
      <c r="CQ20" s="612"/>
      <c r="CR20" s="612"/>
      <c r="CS20" s="612"/>
      <c r="CT20" s="613"/>
      <c r="CU20" s="616" t="s">
        <v>118</v>
      </c>
      <c r="CV20" s="617"/>
      <c r="CW20" s="617"/>
      <c r="CX20" s="622"/>
      <c r="CY20" s="620" t="s">
        <v>210</v>
      </c>
      <c r="CZ20" s="612"/>
      <c r="DA20" s="612"/>
      <c r="DB20" s="612"/>
      <c r="DC20" s="612"/>
      <c r="DD20" s="612"/>
      <c r="DE20" s="612"/>
      <c r="DF20" s="612"/>
      <c r="DG20" s="612"/>
      <c r="DH20" s="612"/>
      <c r="DI20" s="612"/>
      <c r="DJ20" s="612"/>
      <c r="DK20" s="613"/>
      <c r="DL20" s="620" t="s">
        <v>118</v>
      </c>
      <c r="DM20" s="612"/>
      <c r="DN20" s="612"/>
      <c r="DO20" s="612"/>
      <c r="DP20" s="612"/>
      <c r="DQ20" s="612"/>
      <c r="DR20" s="612"/>
      <c r="DS20" s="612"/>
      <c r="DT20" s="612"/>
      <c r="DU20" s="612"/>
      <c r="DV20" s="612"/>
      <c r="DW20" s="612"/>
      <c r="DX20" s="621"/>
    </row>
    <row r="21" spans="2:128" ht="11.25" customHeight="1" x14ac:dyDescent="0.2">
      <c r="B21" s="608" t="s">
        <v>246</v>
      </c>
      <c r="C21" s="609"/>
      <c r="D21" s="609"/>
      <c r="E21" s="609"/>
      <c r="F21" s="609"/>
      <c r="G21" s="609"/>
      <c r="H21" s="609"/>
      <c r="I21" s="609"/>
      <c r="J21" s="609"/>
      <c r="K21" s="609"/>
      <c r="L21" s="609"/>
      <c r="M21" s="609"/>
      <c r="N21" s="609"/>
      <c r="O21" s="609"/>
      <c r="P21" s="609"/>
      <c r="Q21" s="610"/>
      <c r="R21" s="611">
        <v>3118245</v>
      </c>
      <c r="S21" s="612"/>
      <c r="T21" s="612"/>
      <c r="U21" s="612"/>
      <c r="V21" s="612"/>
      <c r="W21" s="612"/>
      <c r="X21" s="612"/>
      <c r="Y21" s="613"/>
      <c r="Z21" s="616">
        <v>0.8</v>
      </c>
      <c r="AA21" s="617"/>
      <c r="AB21" s="617"/>
      <c r="AC21" s="622"/>
      <c r="AD21" s="620" t="s">
        <v>118</v>
      </c>
      <c r="AE21" s="612"/>
      <c r="AF21" s="612"/>
      <c r="AG21" s="612"/>
      <c r="AH21" s="612"/>
      <c r="AI21" s="612"/>
      <c r="AJ21" s="612"/>
      <c r="AK21" s="613"/>
      <c r="AL21" s="616" t="s">
        <v>202</v>
      </c>
      <c r="AM21" s="617"/>
      <c r="AN21" s="617"/>
      <c r="AO21" s="618"/>
      <c r="AP21" s="623" t="s">
        <v>247</v>
      </c>
      <c r="AQ21" s="624"/>
      <c r="AR21" s="624"/>
      <c r="AS21" s="624"/>
      <c r="AT21" s="624"/>
      <c r="AU21" s="624"/>
      <c r="AV21" s="624"/>
      <c r="AW21" s="624"/>
      <c r="AX21" s="624"/>
      <c r="AY21" s="624"/>
      <c r="AZ21" s="624"/>
      <c r="BA21" s="624"/>
      <c r="BB21" s="624"/>
      <c r="BC21" s="625"/>
      <c r="BD21" s="611">
        <v>88281</v>
      </c>
      <c r="BE21" s="612"/>
      <c r="BF21" s="612"/>
      <c r="BG21" s="612"/>
      <c r="BH21" s="612"/>
      <c r="BI21" s="612"/>
      <c r="BJ21" s="612"/>
      <c r="BK21" s="613"/>
      <c r="BL21" s="614">
        <v>0.1</v>
      </c>
      <c r="BM21" s="614"/>
      <c r="BN21" s="614"/>
      <c r="BO21" s="614"/>
      <c r="BP21" s="615" t="s">
        <v>202</v>
      </c>
      <c r="BQ21" s="615"/>
      <c r="BR21" s="615"/>
      <c r="BS21" s="615"/>
      <c r="BT21" s="615"/>
      <c r="BU21" s="615"/>
      <c r="BV21" s="615"/>
      <c r="BW21" s="619"/>
      <c r="BY21" s="623" t="s">
        <v>248</v>
      </c>
      <c r="BZ21" s="624"/>
      <c r="CA21" s="624"/>
      <c r="CB21" s="624"/>
      <c r="CC21" s="624"/>
      <c r="CD21" s="624"/>
      <c r="CE21" s="624"/>
      <c r="CF21" s="624"/>
      <c r="CG21" s="624"/>
      <c r="CH21" s="624"/>
      <c r="CI21" s="624"/>
      <c r="CJ21" s="624"/>
      <c r="CK21" s="624"/>
      <c r="CL21" s="625"/>
      <c r="CM21" s="611">
        <v>74295</v>
      </c>
      <c r="CN21" s="612"/>
      <c r="CO21" s="612"/>
      <c r="CP21" s="612"/>
      <c r="CQ21" s="612"/>
      <c r="CR21" s="612"/>
      <c r="CS21" s="612"/>
      <c r="CT21" s="613"/>
      <c r="CU21" s="616">
        <v>0</v>
      </c>
      <c r="CV21" s="617"/>
      <c r="CW21" s="617"/>
      <c r="CX21" s="622"/>
      <c r="CY21" s="620" t="s">
        <v>118</v>
      </c>
      <c r="CZ21" s="612"/>
      <c r="DA21" s="612"/>
      <c r="DB21" s="612"/>
      <c r="DC21" s="612"/>
      <c r="DD21" s="612"/>
      <c r="DE21" s="612"/>
      <c r="DF21" s="612"/>
      <c r="DG21" s="612"/>
      <c r="DH21" s="612"/>
      <c r="DI21" s="612"/>
      <c r="DJ21" s="612"/>
      <c r="DK21" s="613"/>
      <c r="DL21" s="620">
        <v>74295</v>
      </c>
      <c r="DM21" s="612"/>
      <c r="DN21" s="612"/>
      <c r="DO21" s="612"/>
      <c r="DP21" s="612"/>
      <c r="DQ21" s="612"/>
      <c r="DR21" s="612"/>
      <c r="DS21" s="612"/>
      <c r="DT21" s="612"/>
      <c r="DU21" s="612"/>
      <c r="DV21" s="612"/>
      <c r="DW21" s="612"/>
      <c r="DX21" s="621"/>
    </row>
    <row r="22" spans="2:128" ht="11.25" customHeight="1" x14ac:dyDescent="0.2">
      <c r="B22" s="608" t="s">
        <v>249</v>
      </c>
      <c r="C22" s="609"/>
      <c r="D22" s="609"/>
      <c r="E22" s="609"/>
      <c r="F22" s="609"/>
      <c r="G22" s="609"/>
      <c r="H22" s="609"/>
      <c r="I22" s="609"/>
      <c r="J22" s="609"/>
      <c r="K22" s="609"/>
      <c r="L22" s="609"/>
      <c r="M22" s="609"/>
      <c r="N22" s="609"/>
      <c r="O22" s="609"/>
      <c r="P22" s="609"/>
      <c r="Q22" s="610"/>
      <c r="R22" s="611">
        <v>5554</v>
      </c>
      <c r="S22" s="612"/>
      <c r="T22" s="612"/>
      <c r="U22" s="612"/>
      <c r="V22" s="612"/>
      <c r="W22" s="612"/>
      <c r="X22" s="612"/>
      <c r="Y22" s="613"/>
      <c r="Z22" s="616">
        <v>0</v>
      </c>
      <c r="AA22" s="617"/>
      <c r="AB22" s="617"/>
      <c r="AC22" s="622"/>
      <c r="AD22" s="620" t="s">
        <v>210</v>
      </c>
      <c r="AE22" s="612"/>
      <c r="AF22" s="612"/>
      <c r="AG22" s="612"/>
      <c r="AH22" s="612"/>
      <c r="AI22" s="612"/>
      <c r="AJ22" s="612"/>
      <c r="AK22" s="613"/>
      <c r="AL22" s="616" t="s">
        <v>118</v>
      </c>
      <c r="AM22" s="617"/>
      <c r="AN22" s="617"/>
      <c r="AO22" s="618"/>
      <c r="AP22" s="623" t="s">
        <v>250</v>
      </c>
      <c r="AQ22" s="626"/>
      <c r="AR22" s="626"/>
      <c r="AS22" s="626"/>
      <c r="AT22" s="626"/>
      <c r="AU22" s="626"/>
      <c r="AV22" s="626"/>
      <c r="AW22" s="626"/>
      <c r="AX22" s="626"/>
      <c r="AY22" s="626"/>
      <c r="AZ22" s="626"/>
      <c r="BA22" s="626"/>
      <c r="BB22" s="626"/>
      <c r="BC22" s="627"/>
      <c r="BD22" s="611">
        <v>4645541</v>
      </c>
      <c r="BE22" s="612"/>
      <c r="BF22" s="612"/>
      <c r="BG22" s="612"/>
      <c r="BH22" s="612"/>
      <c r="BI22" s="612"/>
      <c r="BJ22" s="612"/>
      <c r="BK22" s="613"/>
      <c r="BL22" s="614">
        <v>6.9</v>
      </c>
      <c r="BM22" s="614"/>
      <c r="BN22" s="614"/>
      <c r="BO22" s="614"/>
      <c r="BP22" s="615" t="s">
        <v>118</v>
      </c>
      <c r="BQ22" s="615"/>
      <c r="BR22" s="615"/>
      <c r="BS22" s="615"/>
      <c r="BT22" s="615"/>
      <c r="BU22" s="615"/>
      <c r="BV22" s="615"/>
      <c r="BW22" s="619"/>
      <c r="BY22" s="623" t="s">
        <v>251</v>
      </c>
      <c r="BZ22" s="624"/>
      <c r="CA22" s="624"/>
      <c r="CB22" s="624"/>
      <c r="CC22" s="624"/>
      <c r="CD22" s="624"/>
      <c r="CE22" s="624"/>
      <c r="CF22" s="624"/>
      <c r="CG22" s="624"/>
      <c r="CH22" s="624"/>
      <c r="CI22" s="624"/>
      <c r="CJ22" s="624"/>
      <c r="CK22" s="624"/>
      <c r="CL22" s="625"/>
      <c r="CM22" s="611">
        <v>241874</v>
      </c>
      <c r="CN22" s="612"/>
      <c r="CO22" s="612"/>
      <c r="CP22" s="612"/>
      <c r="CQ22" s="612"/>
      <c r="CR22" s="612"/>
      <c r="CS22" s="612"/>
      <c r="CT22" s="613"/>
      <c r="CU22" s="616">
        <v>0.1</v>
      </c>
      <c r="CV22" s="617"/>
      <c r="CW22" s="617"/>
      <c r="CX22" s="622"/>
      <c r="CY22" s="620" t="s">
        <v>118</v>
      </c>
      <c r="CZ22" s="612"/>
      <c r="DA22" s="612"/>
      <c r="DB22" s="612"/>
      <c r="DC22" s="612"/>
      <c r="DD22" s="612"/>
      <c r="DE22" s="612"/>
      <c r="DF22" s="612"/>
      <c r="DG22" s="612"/>
      <c r="DH22" s="612"/>
      <c r="DI22" s="612"/>
      <c r="DJ22" s="612"/>
      <c r="DK22" s="613"/>
      <c r="DL22" s="620">
        <v>241874</v>
      </c>
      <c r="DM22" s="612"/>
      <c r="DN22" s="612"/>
      <c r="DO22" s="612"/>
      <c r="DP22" s="612"/>
      <c r="DQ22" s="612"/>
      <c r="DR22" s="612"/>
      <c r="DS22" s="612"/>
      <c r="DT22" s="612"/>
      <c r="DU22" s="612"/>
      <c r="DV22" s="612"/>
      <c r="DW22" s="612"/>
      <c r="DX22" s="621"/>
    </row>
    <row r="23" spans="2:128" ht="11.25" customHeight="1" x14ac:dyDescent="0.2">
      <c r="B23" s="608" t="s">
        <v>252</v>
      </c>
      <c r="C23" s="609"/>
      <c r="D23" s="609"/>
      <c r="E23" s="609"/>
      <c r="F23" s="609"/>
      <c r="G23" s="609"/>
      <c r="H23" s="609"/>
      <c r="I23" s="609"/>
      <c r="J23" s="609"/>
      <c r="K23" s="609"/>
      <c r="L23" s="609"/>
      <c r="M23" s="609"/>
      <c r="N23" s="609"/>
      <c r="O23" s="609"/>
      <c r="P23" s="609"/>
      <c r="Q23" s="610"/>
      <c r="R23" s="611">
        <v>216761497</v>
      </c>
      <c r="S23" s="612"/>
      <c r="T23" s="612"/>
      <c r="U23" s="612"/>
      <c r="V23" s="612"/>
      <c r="W23" s="612"/>
      <c r="X23" s="612"/>
      <c r="Y23" s="613"/>
      <c r="Z23" s="616">
        <v>55.7</v>
      </c>
      <c r="AA23" s="617"/>
      <c r="AB23" s="617"/>
      <c r="AC23" s="622"/>
      <c r="AD23" s="620">
        <v>199749612</v>
      </c>
      <c r="AE23" s="612"/>
      <c r="AF23" s="612"/>
      <c r="AG23" s="612"/>
      <c r="AH23" s="612"/>
      <c r="AI23" s="612"/>
      <c r="AJ23" s="612"/>
      <c r="AK23" s="613"/>
      <c r="AL23" s="616">
        <v>99.6</v>
      </c>
      <c r="AM23" s="617"/>
      <c r="AN23" s="617"/>
      <c r="AO23" s="618"/>
      <c r="AP23" s="623" t="s">
        <v>253</v>
      </c>
      <c r="AQ23" s="626"/>
      <c r="AR23" s="626"/>
      <c r="AS23" s="626"/>
      <c r="AT23" s="626"/>
      <c r="AU23" s="626"/>
      <c r="AV23" s="626"/>
      <c r="AW23" s="626"/>
      <c r="AX23" s="626"/>
      <c r="AY23" s="626"/>
      <c r="AZ23" s="626"/>
      <c r="BA23" s="626"/>
      <c r="BB23" s="626"/>
      <c r="BC23" s="627"/>
      <c r="BD23" s="611">
        <v>7328068</v>
      </c>
      <c r="BE23" s="612"/>
      <c r="BF23" s="612"/>
      <c r="BG23" s="612"/>
      <c r="BH23" s="612"/>
      <c r="BI23" s="612"/>
      <c r="BJ23" s="612"/>
      <c r="BK23" s="613"/>
      <c r="BL23" s="614">
        <v>10.8</v>
      </c>
      <c r="BM23" s="614"/>
      <c r="BN23" s="614"/>
      <c r="BO23" s="614"/>
      <c r="BP23" s="615" t="s">
        <v>118</v>
      </c>
      <c r="BQ23" s="615"/>
      <c r="BR23" s="615"/>
      <c r="BS23" s="615"/>
      <c r="BT23" s="615"/>
      <c r="BU23" s="615"/>
      <c r="BV23" s="615"/>
      <c r="BW23" s="619"/>
      <c r="BY23" s="623" t="s">
        <v>254</v>
      </c>
      <c r="BZ23" s="624"/>
      <c r="CA23" s="624"/>
      <c r="CB23" s="624"/>
      <c r="CC23" s="624"/>
      <c r="CD23" s="624"/>
      <c r="CE23" s="624"/>
      <c r="CF23" s="624"/>
      <c r="CG23" s="624"/>
      <c r="CH23" s="624"/>
      <c r="CI23" s="624"/>
      <c r="CJ23" s="624"/>
      <c r="CK23" s="624"/>
      <c r="CL23" s="625"/>
      <c r="CM23" s="611">
        <v>266280</v>
      </c>
      <c r="CN23" s="612"/>
      <c r="CO23" s="612"/>
      <c r="CP23" s="612"/>
      <c r="CQ23" s="612"/>
      <c r="CR23" s="612"/>
      <c r="CS23" s="612"/>
      <c r="CT23" s="613"/>
      <c r="CU23" s="616">
        <v>0.1</v>
      </c>
      <c r="CV23" s="617"/>
      <c r="CW23" s="617"/>
      <c r="CX23" s="622"/>
      <c r="CY23" s="620" t="s">
        <v>202</v>
      </c>
      <c r="CZ23" s="612"/>
      <c r="DA23" s="612"/>
      <c r="DB23" s="612"/>
      <c r="DC23" s="612"/>
      <c r="DD23" s="612"/>
      <c r="DE23" s="612"/>
      <c r="DF23" s="612"/>
      <c r="DG23" s="612"/>
      <c r="DH23" s="612"/>
      <c r="DI23" s="612"/>
      <c r="DJ23" s="612"/>
      <c r="DK23" s="613"/>
      <c r="DL23" s="620">
        <v>266280</v>
      </c>
      <c r="DM23" s="612"/>
      <c r="DN23" s="612"/>
      <c r="DO23" s="612"/>
      <c r="DP23" s="612"/>
      <c r="DQ23" s="612"/>
      <c r="DR23" s="612"/>
      <c r="DS23" s="612"/>
      <c r="DT23" s="612"/>
      <c r="DU23" s="612"/>
      <c r="DV23" s="612"/>
      <c r="DW23" s="612"/>
      <c r="DX23" s="621"/>
    </row>
    <row r="24" spans="2:128" ht="11.25" customHeight="1" x14ac:dyDescent="0.2">
      <c r="B24" s="608" t="s">
        <v>255</v>
      </c>
      <c r="C24" s="609"/>
      <c r="D24" s="609"/>
      <c r="E24" s="609"/>
      <c r="F24" s="609"/>
      <c r="G24" s="609"/>
      <c r="H24" s="609"/>
      <c r="I24" s="609"/>
      <c r="J24" s="609"/>
      <c r="K24" s="609"/>
      <c r="L24" s="609"/>
      <c r="M24" s="609"/>
      <c r="N24" s="609"/>
      <c r="O24" s="609"/>
      <c r="P24" s="609"/>
      <c r="Q24" s="610"/>
      <c r="R24" s="611">
        <v>134839</v>
      </c>
      <c r="S24" s="612"/>
      <c r="T24" s="612"/>
      <c r="U24" s="612"/>
      <c r="V24" s="612"/>
      <c r="W24" s="612"/>
      <c r="X24" s="612"/>
      <c r="Y24" s="613"/>
      <c r="Z24" s="616">
        <v>0</v>
      </c>
      <c r="AA24" s="617"/>
      <c r="AB24" s="617"/>
      <c r="AC24" s="622"/>
      <c r="AD24" s="620">
        <v>134839</v>
      </c>
      <c r="AE24" s="612"/>
      <c r="AF24" s="612"/>
      <c r="AG24" s="612"/>
      <c r="AH24" s="612"/>
      <c r="AI24" s="612"/>
      <c r="AJ24" s="612"/>
      <c r="AK24" s="613"/>
      <c r="AL24" s="616">
        <v>0.1</v>
      </c>
      <c r="AM24" s="617"/>
      <c r="AN24" s="617"/>
      <c r="AO24" s="618"/>
      <c r="AP24" s="623" t="s">
        <v>256</v>
      </c>
      <c r="AQ24" s="626"/>
      <c r="AR24" s="626"/>
      <c r="AS24" s="626"/>
      <c r="AT24" s="626"/>
      <c r="AU24" s="626"/>
      <c r="AV24" s="626"/>
      <c r="AW24" s="626"/>
      <c r="AX24" s="626"/>
      <c r="AY24" s="626"/>
      <c r="AZ24" s="626"/>
      <c r="BA24" s="626"/>
      <c r="BB24" s="626"/>
      <c r="BC24" s="627"/>
      <c r="BD24" s="611">
        <v>734</v>
      </c>
      <c r="BE24" s="612"/>
      <c r="BF24" s="612"/>
      <c r="BG24" s="612"/>
      <c r="BH24" s="612"/>
      <c r="BI24" s="612"/>
      <c r="BJ24" s="612"/>
      <c r="BK24" s="613"/>
      <c r="BL24" s="614">
        <v>0</v>
      </c>
      <c r="BM24" s="614"/>
      <c r="BN24" s="614"/>
      <c r="BO24" s="614"/>
      <c r="BP24" s="615" t="s">
        <v>118</v>
      </c>
      <c r="BQ24" s="615"/>
      <c r="BR24" s="615"/>
      <c r="BS24" s="615"/>
      <c r="BT24" s="615"/>
      <c r="BU24" s="615"/>
      <c r="BV24" s="615"/>
      <c r="BW24" s="619"/>
      <c r="BY24" s="623" t="s">
        <v>257</v>
      </c>
      <c r="BZ24" s="624"/>
      <c r="CA24" s="624"/>
      <c r="CB24" s="624"/>
      <c r="CC24" s="624"/>
      <c r="CD24" s="624"/>
      <c r="CE24" s="624"/>
      <c r="CF24" s="624"/>
      <c r="CG24" s="624"/>
      <c r="CH24" s="624"/>
      <c r="CI24" s="624"/>
      <c r="CJ24" s="624"/>
      <c r="CK24" s="624"/>
      <c r="CL24" s="625"/>
      <c r="CM24" s="611" t="s">
        <v>118</v>
      </c>
      <c r="CN24" s="612"/>
      <c r="CO24" s="612"/>
      <c r="CP24" s="612"/>
      <c r="CQ24" s="612"/>
      <c r="CR24" s="612"/>
      <c r="CS24" s="612"/>
      <c r="CT24" s="613"/>
      <c r="CU24" s="616" t="s">
        <v>202</v>
      </c>
      <c r="CV24" s="617"/>
      <c r="CW24" s="617"/>
      <c r="CX24" s="622"/>
      <c r="CY24" s="620" t="s">
        <v>118</v>
      </c>
      <c r="CZ24" s="612"/>
      <c r="DA24" s="612"/>
      <c r="DB24" s="612"/>
      <c r="DC24" s="612"/>
      <c r="DD24" s="612"/>
      <c r="DE24" s="612"/>
      <c r="DF24" s="612"/>
      <c r="DG24" s="612"/>
      <c r="DH24" s="612"/>
      <c r="DI24" s="612"/>
      <c r="DJ24" s="612"/>
      <c r="DK24" s="613"/>
      <c r="DL24" s="620" t="s">
        <v>118</v>
      </c>
      <c r="DM24" s="612"/>
      <c r="DN24" s="612"/>
      <c r="DO24" s="612"/>
      <c r="DP24" s="612"/>
      <c r="DQ24" s="612"/>
      <c r="DR24" s="612"/>
      <c r="DS24" s="612"/>
      <c r="DT24" s="612"/>
      <c r="DU24" s="612"/>
      <c r="DV24" s="612"/>
      <c r="DW24" s="612"/>
      <c r="DX24" s="621"/>
    </row>
    <row r="25" spans="2:128" ht="11.25" customHeight="1" x14ac:dyDescent="0.2">
      <c r="B25" s="608" t="s">
        <v>258</v>
      </c>
      <c r="C25" s="609"/>
      <c r="D25" s="609"/>
      <c r="E25" s="609"/>
      <c r="F25" s="609"/>
      <c r="G25" s="609"/>
      <c r="H25" s="609"/>
      <c r="I25" s="609"/>
      <c r="J25" s="609"/>
      <c r="K25" s="609"/>
      <c r="L25" s="609"/>
      <c r="M25" s="609"/>
      <c r="N25" s="609"/>
      <c r="O25" s="609"/>
      <c r="P25" s="609"/>
      <c r="Q25" s="610"/>
      <c r="R25" s="611">
        <v>847557</v>
      </c>
      <c r="S25" s="612"/>
      <c r="T25" s="612"/>
      <c r="U25" s="612"/>
      <c r="V25" s="612"/>
      <c r="W25" s="612"/>
      <c r="X25" s="612"/>
      <c r="Y25" s="613"/>
      <c r="Z25" s="616">
        <v>0.2</v>
      </c>
      <c r="AA25" s="617"/>
      <c r="AB25" s="617"/>
      <c r="AC25" s="622"/>
      <c r="AD25" s="620" t="s">
        <v>202</v>
      </c>
      <c r="AE25" s="612"/>
      <c r="AF25" s="612"/>
      <c r="AG25" s="612"/>
      <c r="AH25" s="612"/>
      <c r="AI25" s="612"/>
      <c r="AJ25" s="612"/>
      <c r="AK25" s="613"/>
      <c r="AL25" s="616" t="s">
        <v>118</v>
      </c>
      <c r="AM25" s="617"/>
      <c r="AN25" s="617"/>
      <c r="AO25" s="618"/>
      <c r="AP25" s="623" t="s">
        <v>259</v>
      </c>
      <c r="AQ25" s="626"/>
      <c r="AR25" s="626"/>
      <c r="AS25" s="626"/>
      <c r="AT25" s="626"/>
      <c r="AU25" s="626"/>
      <c r="AV25" s="626"/>
      <c r="AW25" s="626"/>
      <c r="AX25" s="626"/>
      <c r="AY25" s="626"/>
      <c r="AZ25" s="626"/>
      <c r="BA25" s="626"/>
      <c r="BB25" s="626"/>
      <c r="BC25" s="627"/>
      <c r="BD25" s="611" t="s">
        <v>202</v>
      </c>
      <c r="BE25" s="612"/>
      <c r="BF25" s="612"/>
      <c r="BG25" s="612"/>
      <c r="BH25" s="612"/>
      <c r="BI25" s="612"/>
      <c r="BJ25" s="612"/>
      <c r="BK25" s="613"/>
      <c r="BL25" s="614" t="s">
        <v>202</v>
      </c>
      <c r="BM25" s="614"/>
      <c r="BN25" s="614"/>
      <c r="BO25" s="614"/>
      <c r="BP25" s="615" t="s">
        <v>118</v>
      </c>
      <c r="BQ25" s="615"/>
      <c r="BR25" s="615"/>
      <c r="BS25" s="615"/>
      <c r="BT25" s="615"/>
      <c r="BU25" s="615"/>
      <c r="BV25" s="615"/>
      <c r="BW25" s="619"/>
      <c r="BY25" s="623" t="s">
        <v>260</v>
      </c>
      <c r="BZ25" s="624"/>
      <c r="CA25" s="624"/>
      <c r="CB25" s="624"/>
      <c r="CC25" s="624"/>
      <c r="CD25" s="624"/>
      <c r="CE25" s="624"/>
      <c r="CF25" s="624"/>
      <c r="CG25" s="624"/>
      <c r="CH25" s="624"/>
      <c r="CI25" s="624"/>
      <c r="CJ25" s="624"/>
      <c r="CK25" s="624"/>
      <c r="CL25" s="625"/>
      <c r="CM25" s="611">
        <v>12205658</v>
      </c>
      <c r="CN25" s="612"/>
      <c r="CO25" s="612"/>
      <c r="CP25" s="612"/>
      <c r="CQ25" s="612"/>
      <c r="CR25" s="612"/>
      <c r="CS25" s="612"/>
      <c r="CT25" s="613"/>
      <c r="CU25" s="616">
        <v>3.3</v>
      </c>
      <c r="CV25" s="617"/>
      <c r="CW25" s="617"/>
      <c r="CX25" s="622"/>
      <c r="CY25" s="620" t="s">
        <v>118</v>
      </c>
      <c r="CZ25" s="612"/>
      <c r="DA25" s="612"/>
      <c r="DB25" s="612"/>
      <c r="DC25" s="612"/>
      <c r="DD25" s="612"/>
      <c r="DE25" s="612"/>
      <c r="DF25" s="612"/>
      <c r="DG25" s="612"/>
      <c r="DH25" s="612"/>
      <c r="DI25" s="612"/>
      <c r="DJ25" s="612"/>
      <c r="DK25" s="613"/>
      <c r="DL25" s="620">
        <v>12205658</v>
      </c>
      <c r="DM25" s="612"/>
      <c r="DN25" s="612"/>
      <c r="DO25" s="612"/>
      <c r="DP25" s="612"/>
      <c r="DQ25" s="612"/>
      <c r="DR25" s="612"/>
      <c r="DS25" s="612"/>
      <c r="DT25" s="612"/>
      <c r="DU25" s="612"/>
      <c r="DV25" s="612"/>
      <c r="DW25" s="612"/>
      <c r="DX25" s="621"/>
    </row>
    <row r="26" spans="2:128" ht="11.25" customHeight="1" x14ac:dyDescent="0.2">
      <c r="B26" s="608" t="s">
        <v>261</v>
      </c>
      <c r="C26" s="609"/>
      <c r="D26" s="609"/>
      <c r="E26" s="609"/>
      <c r="F26" s="609"/>
      <c r="G26" s="609"/>
      <c r="H26" s="609"/>
      <c r="I26" s="609"/>
      <c r="J26" s="609"/>
      <c r="K26" s="609"/>
      <c r="L26" s="609"/>
      <c r="M26" s="609"/>
      <c r="N26" s="609"/>
      <c r="O26" s="609"/>
      <c r="P26" s="609"/>
      <c r="Q26" s="610"/>
      <c r="R26" s="611">
        <v>3113511</v>
      </c>
      <c r="S26" s="612"/>
      <c r="T26" s="612"/>
      <c r="U26" s="612"/>
      <c r="V26" s="612"/>
      <c r="W26" s="612"/>
      <c r="X26" s="612"/>
      <c r="Y26" s="613"/>
      <c r="Z26" s="616">
        <v>0.8</v>
      </c>
      <c r="AA26" s="617"/>
      <c r="AB26" s="617"/>
      <c r="AC26" s="622"/>
      <c r="AD26" s="620">
        <v>261465</v>
      </c>
      <c r="AE26" s="612"/>
      <c r="AF26" s="612"/>
      <c r="AG26" s="612"/>
      <c r="AH26" s="612"/>
      <c r="AI26" s="612"/>
      <c r="AJ26" s="612"/>
      <c r="AK26" s="613"/>
      <c r="AL26" s="616">
        <v>0.1</v>
      </c>
      <c r="AM26" s="617"/>
      <c r="AN26" s="617"/>
      <c r="AO26" s="618"/>
      <c r="AP26" s="623" t="s">
        <v>262</v>
      </c>
      <c r="AQ26" s="626"/>
      <c r="AR26" s="626"/>
      <c r="AS26" s="626"/>
      <c r="AT26" s="626"/>
      <c r="AU26" s="626"/>
      <c r="AV26" s="626"/>
      <c r="AW26" s="626"/>
      <c r="AX26" s="626"/>
      <c r="AY26" s="626"/>
      <c r="AZ26" s="626"/>
      <c r="BA26" s="626"/>
      <c r="BB26" s="626"/>
      <c r="BC26" s="627"/>
      <c r="BD26" s="611" t="s">
        <v>202</v>
      </c>
      <c r="BE26" s="612"/>
      <c r="BF26" s="612"/>
      <c r="BG26" s="612"/>
      <c r="BH26" s="612"/>
      <c r="BI26" s="612"/>
      <c r="BJ26" s="612"/>
      <c r="BK26" s="613"/>
      <c r="BL26" s="614" t="s">
        <v>118</v>
      </c>
      <c r="BM26" s="614"/>
      <c r="BN26" s="614"/>
      <c r="BO26" s="614"/>
      <c r="BP26" s="615" t="s">
        <v>118</v>
      </c>
      <c r="BQ26" s="615"/>
      <c r="BR26" s="615"/>
      <c r="BS26" s="615"/>
      <c r="BT26" s="615"/>
      <c r="BU26" s="615"/>
      <c r="BV26" s="615"/>
      <c r="BW26" s="619"/>
      <c r="BY26" s="623" t="s">
        <v>263</v>
      </c>
      <c r="BZ26" s="624"/>
      <c r="CA26" s="624"/>
      <c r="CB26" s="624"/>
      <c r="CC26" s="624"/>
      <c r="CD26" s="624"/>
      <c r="CE26" s="624"/>
      <c r="CF26" s="624"/>
      <c r="CG26" s="624"/>
      <c r="CH26" s="624"/>
      <c r="CI26" s="624"/>
      <c r="CJ26" s="624"/>
      <c r="CK26" s="624"/>
      <c r="CL26" s="625"/>
      <c r="CM26" s="611">
        <v>61425</v>
      </c>
      <c r="CN26" s="612"/>
      <c r="CO26" s="612"/>
      <c r="CP26" s="612"/>
      <c r="CQ26" s="612"/>
      <c r="CR26" s="612"/>
      <c r="CS26" s="612"/>
      <c r="CT26" s="613"/>
      <c r="CU26" s="616">
        <v>0</v>
      </c>
      <c r="CV26" s="617"/>
      <c r="CW26" s="617"/>
      <c r="CX26" s="622"/>
      <c r="CY26" s="620" t="s">
        <v>118</v>
      </c>
      <c r="CZ26" s="612"/>
      <c r="DA26" s="612"/>
      <c r="DB26" s="612"/>
      <c r="DC26" s="612"/>
      <c r="DD26" s="612"/>
      <c r="DE26" s="612"/>
      <c r="DF26" s="612"/>
      <c r="DG26" s="612"/>
      <c r="DH26" s="612"/>
      <c r="DI26" s="612"/>
      <c r="DJ26" s="612"/>
      <c r="DK26" s="613"/>
      <c r="DL26" s="620">
        <v>61425</v>
      </c>
      <c r="DM26" s="612"/>
      <c r="DN26" s="612"/>
      <c r="DO26" s="612"/>
      <c r="DP26" s="612"/>
      <c r="DQ26" s="612"/>
      <c r="DR26" s="612"/>
      <c r="DS26" s="612"/>
      <c r="DT26" s="612"/>
      <c r="DU26" s="612"/>
      <c r="DV26" s="612"/>
      <c r="DW26" s="612"/>
      <c r="DX26" s="621"/>
    </row>
    <row r="27" spans="2:128" ht="11.25" customHeight="1" x14ac:dyDescent="0.2">
      <c r="B27" s="608" t="s">
        <v>264</v>
      </c>
      <c r="C27" s="609"/>
      <c r="D27" s="609"/>
      <c r="E27" s="609"/>
      <c r="F27" s="609"/>
      <c r="G27" s="609"/>
      <c r="H27" s="609"/>
      <c r="I27" s="609"/>
      <c r="J27" s="609"/>
      <c r="K27" s="609"/>
      <c r="L27" s="609"/>
      <c r="M27" s="609"/>
      <c r="N27" s="609"/>
      <c r="O27" s="609"/>
      <c r="P27" s="609"/>
      <c r="Q27" s="610"/>
      <c r="R27" s="611">
        <v>883064</v>
      </c>
      <c r="S27" s="612"/>
      <c r="T27" s="612"/>
      <c r="U27" s="612"/>
      <c r="V27" s="612"/>
      <c r="W27" s="612"/>
      <c r="X27" s="612"/>
      <c r="Y27" s="613"/>
      <c r="Z27" s="616">
        <v>0.2</v>
      </c>
      <c r="AA27" s="617"/>
      <c r="AB27" s="617"/>
      <c r="AC27" s="622"/>
      <c r="AD27" s="620" t="s">
        <v>202</v>
      </c>
      <c r="AE27" s="612"/>
      <c r="AF27" s="612"/>
      <c r="AG27" s="612"/>
      <c r="AH27" s="612"/>
      <c r="AI27" s="612"/>
      <c r="AJ27" s="612"/>
      <c r="AK27" s="613"/>
      <c r="AL27" s="616" t="s">
        <v>210</v>
      </c>
      <c r="AM27" s="617"/>
      <c r="AN27" s="617"/>
      <c r="AO27" s="618"/>
      <c r="AP27" s="623" t="s">
        <v>265</v>
      </c>
      <c r="AQ27" s="626"/>
      <c r="AR27" s="626"/>
      <c r="AS27" s="626"/>
      <c r="AT27" s="626"/>
      <c r="AU27" s="626"/>
      <c r="AV27" s="626"/>
      <c r="AW27" s="626"/>
      <c r="AX27" s="626"/>
      <c r="AY27" s="626"/>
      <c r="AZ27" s="626"/>
      <c r="BA27" s="626"/>
      <c r="BB27" s="626"/>
      <c r="BC27" s="627"/>
      <c r="BD27" s="611">
        <v>13642</v>
      </c>
      <c r="BE27" s="612"/>
      <c r="BF27" s="612"/>
      <c r="BG27" s="612"/>
      <c r="BH27" s="612"/>
      <c r="BI27" s="612"/>
      <c r="BJ27" s="612"/>
      <c r="BK27" s="613"/>
      <c r="BL27" s="614">
        <v>0</v>
      </c>
      <c r="BM27" s="614"/>
      <c r="BN27" s="614"/>
      <c r="BO27" s="614"/>
      <c r="BP27" s="615" t="s">
        <v>202</v>
      </c>
      <c r="BQ27" s="615"/>
      <c r="BR27" s="615"/>
      <c r="BS27" s="615"/>
      <c r="BT27" s="615"/>
      <c r="BU27" s="615"/>
      <c r="BV27" s="615"/>
      <c r="BW27" s="619"/>
      <c r="BY27" s="623" t="s">
        <v>266</v>
      </c>
      <c r="BZ27" s="624"/>
      <c r="CA27" s="624"/>
      <c r="CB27" s="624"/>
      <c r="CC27" s="624"/>
      <c r="CD27" s="624"/>
      <c r="CE27" s="624"/>
      <c r="CF27" s="624"/>
      <c r="CG27" s="624"/>
      <c r="CH27" s="624"/>
      <c r="CI27" s="624"/>
      <c r="CJ27" s="624"/>
      <c r="CK27" s="624"/>
      <c r="CL27" s="625"/>
      <c r="CM27" s="611" t="s">
        <v>202</v>
      </c>
      <c r="CN27" s="612"/>
      <c r="CO27" s="612"/>
      <c r="CP27" s="612"/>
      <c r="CQ27" s="612"/>
      <c r="CR27" s="612"/>
      <c r="CS27" s="612"/>
      <c r="CT27" s="613"/>
      <c r="CU27" s="616" t="s">
        <v>202</v>
      </c>
      <c r="CV27" s="617"/>
      <c r="CW27" s="617"/>
      <c r="CX27" s="622"/>
      <c r="CY27" s="620" t="s">
        <v>202</v>
      </c>
      <c r="CZ27" s="612"/>
      <c r="DA27" s="612"/>
      <c r="DB27" s="612"/>
      <c r="DC27" s="612"/>
      <c r="DD27" s="612"/>
      <c r="DE27" s="612"/>
      <c r="DF27" s="612"/>
      <c r="DG27" s="612"/>
      <c r="DH27" s="612"/>
      <c r="DI27" s="612"/>
      <c r="DJ27" s="612"/>
      <c r="DK27" s="613"/>
      <c r="DL27" s="620" t="s">
        <v>118</v>
      </c>
      <c r="DM27" s="612"/>
      <c r="DN27" s="612"/>
      <c r="DO27" s="612"/>
      <c r="DP27" s="612"/>
      <c r="DQ27" s="612"/>
      <c r="DR27" s="612"/>
      <c r="DS27" s="612"/>
      <c r="DT27" s="612"/>
      <c r="DU27" s="612"/>
      <c r="DV27" s="612"/>
      <c r="DW27" s="612"/>
      <c r="DX27" s="621"/>
    </row>
    <row r="28" spans="2:128" ht="11.25" customHeight="1" x14ac:dyDescent="0.2">
      <c r="B28" s="608" t="s">
        <v>267</v>
      </c>
      <c r="C28" s="609"/>
      <c r="D28" s="609"/>
      <c r="E28" s="609"/>
      <c r="F28" s="609"/>
      <c r="G28" s="609"/>
      <c r="H28" s="609"/>
      <c r="I28" s="609"/>
      <c r="J28" s="609"/>
      <c r="K28" s="609"/>
      <c r="L28" s="609"/>
      <c r="M28" s="609"/>
      <c r="N28" s="609"/>
      <c r="O28" s="609"/>
      <c r="P28" s="609"/>
      <c r="Q28" s="610"/>
      <c r="R28" s="611">
        <v>95077939</v>
      </c>
      <c r="S28" s="612"/>
      <c r="T28" s="612"/>
      <c r="U28" s="612"/>
      <c r="V28" s="612"/>
      <c r="W28" s="612"/>
      <c r="X28" s="612"/>
      <c r="Y28" s="613"/>
      <c r="Z28" s="616">
        <v>24.4</v>
      </c>
      <c r="AA28" s="617"/>
      <c r="AB28" s="617"/>
      <c r="AC28" s="622"/>
      <c r="AD28" s="620" t="s">
        <v>118</v>
      </c>
      <c r="AE28" s="612"/>
      <c r="AF28" s="612"/>
      <c r="AG28" s="612"/>
      <c r="AH28" s="612"/>
      <c r="AI28" s="612"/>
      <c r="AJ28" s="612"/>
      <c r="AK28" s="613"/>
      <c r="AL28" s="616" t="s">
        <v>118</v>
      </c>
      <c r="AM28" s="617"/>
      <c r="AN28" s="617"/>
      <c r="AO28" s="618"/>
      <c r="AP28" s="623" t="s">
        <v>268</v>
      </c>
      <c r="AQ28" s="626"/>
      <c r="AR28" s="626"/>
      <c r="AS28" s="626"/>
      <c r="AT28" s="626"/>
      <c r="AU28" s="626"/>
      <c r="AV28" s="626"/>
      <c r="AW28" s="626"/>
      <c r="AX28" s="626"/>
      <c r="AY28" s="626"/>
      <c r="AZ28" s="626"/>
      <c r="BA28" s="626"/>
      <c r="BB28" s="626"/>
      <c r="BC28" s="627"/>
      <c r="BD28" s="611">
        <v>6431</v>
      </c>
      <c r="BE28" s="612"/>
      <c r="BF28" s="612"/>
      <c r="BG28" s="612"/>
      <c r="BH28" s="612"/>
      <c r="BI28" s="612"/>
      <c r="BJ28" s="612"/>
      <c r="BK28" s="613"/>
      <c r="BL28" s="614">
        <v>0</v>
      </c>
      <c r="BM28" s="614"/>
      <c r="BN28" s="614"/>
      <c r="BO28" s="614"/>
      <c r="BP28" s="615" t="s">
        <v>202</v>
      </c>
      <c r="BQ28" s="615"/>
      <c r="BR28" s="615"/>
      <c r="BS28" s="615"/>
      <c r="BT28" s="615"/>
      <c r="BU28" s="615"/>
      <c r="BV28" s="615"/>
      <c r="BW28" s="619"/>
      <c r="BY28" s="623" t="s">
        <v>269</v>
      </c>
      <c r="BZ28" s="624"/>
      <c r="CA28" s="624"/>
      <c r="CB28" s="624"/>
      <c r="CC28" s="624"/>
      <c r="CD28" s="624"/>
      <c r="CE28" s="624"/>
      <c r="CF28" s="624"/>
      <c r="CG28" s="624"/>
      <c r="CH28" s="624"/>
      <c r="CI28" s="624"/>
      <c r="CJ28" s="624"/>
      <c r="CK28" s="624"/>
      <c r="CL28" s="625"/>
      <c r="CM28" s="611" t="s">
        <v>202</v>
      </c>
      <c r="CN28" s="612"/>
      <c r="CO28" s="612"/>
      <c r="CP28" s="612"/>
      <c r="CQ28" s="612"/>
      <c r="CR28" s="612"/>
      <c r="CS28" s="612"/>
      <c r="CT28" s="613"/>
      <c r="CU28" s="616" t="s">
        <v>210</v>
      </c>
      <c r="CV28" s="617"/>
      <c r="CW28" s="617"/>
      <c r="CX28" s="622"/>
      <c r="CY28" s="620" t="s">
        <v>202</v>
      </c>
      <c r="CZ28" s="612"/>
      <c r="DA28" s="612"/>
      <c r="DB28" s="612"/>
      <c r="DC28" s="612"/>
      <c r="DD28" s="612"/>
      <c r="DE28" s="612"/>
      <c r="DF28" s="612"/>
      <c r="DG28" s="612"/>
      <c r="DH28" s="612"/>
      <c r="DI28" s="612"/>
      <c r="DJ28" s="612"/>
      <c r="DK28" s="613"/>
      <c r="DL28" s="620" t="s">
        <v>118</v>
      </c>
      <c r="DM28" s="612"/>
      <c r="DN28" s="612"/>
      <c r="DO28" s="612"/>
      <c r="DP28" s="612"/>
      <c r="DQ28" s="612"/>
      <c r="DR28" s="612"/>
      <c r="DS28" s="612"/>
      <c r="DT28" s="612"/>
      <c r="DU28" s="612"/>
      <c r="DV28" s="612"/>
      <c r="DW28" s="612"/>
      <c r="DX28" s="621"/>
    </row>
    <row r="29" spans="2:128" ht="11.25" customHeight="1" x14ac:dyDescent="0.2">
      <c r="B29" s="608" t="s">
        <v>270</v>
      </c>
      <c r="C29" s="609"/>
      <c r="D29" s="609"/>
      <c r="E29" s="609"/>
      <c r="F29" s="609"/>
      <c r="G29" s="609"/>
      <c r="H29" s="609"/>
      <c r="I29" s="609"/>
      <c r="J29" s="609"/>
      <c r="K29" s="609"/>
      <c r="L29" s="609"/>
      <c r="M29" s="609"/>
      <c r="N29" s="609"/>
      <c r="O29" s="609"/>
      <c r="P29" s="609"/>
      <c r="Q29" s="610"/>
      <c r="R29" s="611" t="s">
        <v>210</v>
      </c>
      <c r="S29" s="612"/>
      <c r="T29" s="612"/>
      <c r="U29" s="612"/>
      <c r="V29" s="612"/>
      <c r="W29" s="612"/>
      <c r="X29" s="612"/>
      <c r="Y29" s="613"/>
      <c r="Z29" s="616" t="s">
        <v>210</v>
      </c>
      <c r="AA29" s="617"/>
      <c r="AB29" s="617"/>
      <c r="AC29" s="622"/>
      <c r="AD29" s="620" t="s">
        <v>118</v>
      </c>
      <c r="AE29" s="612"/>
      <c r="AF29" s="612"/>
      <c r="AG29" s="612"/>
      <c r="AH29" s="612"/>
      <c r="AI29" s="612"/>
      <c r="AJ29" s="612"/>
      <c r="AK29" s="613"/>
      <c r="AL29" s="616" t="s">
        <v>118</v>
      </c>
      <c r="AM29" s="617"/>
      <c r="AN29" s="617"/>
      <c r="AO29" s="618"/>
      <c r="AP29" s="623" t="s">
        <v>271</v>
      </c>
      <c r="AQ29" s="626"/>
      <c r="AR29" s="626"/>
      <c r="AS29" s="626"/>
      <c r="AT29" s="626"/>
      <c r="AU29" s="626"/>
      <c r="AV29" s="626"/>
      <c r="AW29" s="626"/>
      <c r="AX29" s="626"/>
      <c r="AY29" s="626"/>
      <c r="AZ29" s="626"/>
      <c r="BA29" s="626"/>
      <c r="BB29" s="626"/>
      <c r="BC29" s="627"/>
      <c r="BD29" s="611">
        <v>6431</v>
      </c>
      <c r="BE29" s="612"/>
      <c r="BF29" s="612"/>
      <c r="BG29" s="612"/>
      <c r="BH29" s="612"/>
      <c r="BI29" s="612"/>
      <c r="BJ29" s="612"/>
      <c r="BK29" s="613"/>
      <c r="BL29" s="614">
        <v>0</v>
      </c>
      <c r="BM29" s="614"/>
      <c r="BN29" s="614"/>
      <c r="BO29" s="614"/>
      <c r="BP29" s="615" t="s">
        <v>202</v>
      </c>
      <c r="BQ29" s="615"/>
      <c r="BR29" s="615"/>
      <c r="BS29" s="615"/>
      <c r="BT29" s="615"/>
      <c r="BU29" s="615"/>
      <c r="BV29" s="615"/>
      <c r="BW29" s="619"/>
      <c r="BY29" s="623" t="s">
        <v>272</v>
      </c>
      <c r="BZ29" s="628"/>
      <c r="CA29" s="628"/>
      <c r="CB29" s="628"/>
      <c r="CC29" s="628"/>
      <c r="CD29" s="628"/>
      <c r="CE29" s="628"/>
      <c r="CF29" s="628"/>
      <c r="CG29" s="628"/>
      <c r="CH29" s="628"/>
      <c r="CI29" s="628"/>
      <c r="CJ29" s="628"/>
      <c r="CK29" s="628"/>
      <c r="CL29" s="625"/>
      <c r="CM29" s="611" t="s">
        <v>202</v>
      </c>
      <c r="CN29" s="612"/>
      <c r="CO29" s="612"/>
      <c r="CP29" s="612"/>
      <c r="CQ29" s="612"/>
      <c r="CR29" s="612"/>
      <c r="CS29" s="612"/>
      <c r="CT29" s="613"/>
      <c r="CU29" s="616" t="s">
        <v>202</v>
      </c>
      <c r="CV29" s="617"/>
      <c r="CW29" s="617"/>
      <c r="CX29" s="622"/>
      <c r="CY29" s="620" t="s">
        <v>118</v>
      </c>
      <c r="CZ29" s="612"/>
      <c r="DA29" s="612"/>
      <c r="DB29" s="612"/>
      <c r="DC29" s="612"/>
      <c r="DD29" s="612"/>
      <c r="DE29" s="612"/>
      <c r="DF29" s="612"/>
      <c r="DG29" s="612"/>
      <c r="DH29" s="612"/>
      <c r="DI29" s="612"/>
      <c r="DJ29" s="612"/>
      <c r="DK29" s="613"/>
      <c r="DL29" s="620" t="s">
        <v>118</v>
      </c>
      <c r="DM29" s="612"/>
      <c r="DN29" s="612"/>
      <c r="DO29" s="612"/>
      <c r="DP29" s="612"/>
      <c r="DQ29" s="612"/>
      <c r="DR29" s="612"/>
      <c r="DS29" s="612"/>
      <c r="DT29" s="612"/>
      <c r="DU29" s="612"/>
      <c r="DV29" s="612"/>
      <c r="DW29" s="612"/>
      <c r="DX29" s="621"/>
    </row>
    <row r="30" spans="2:128" ht="11.25" customHeight="1" x14ac:dyDescent="0.2">
      <c r="B30" s="608" t="s">
        <v>273</v>
      </c>
      <c r="C30" s="609"/>
      <c r="D30" s="609"/>
      <c r="E30" s="609"/>
      <c r="F30" s="609"/>
      <c r="G30" s="609"/>
      <c r="H30" s="609"/>
      <c r="I30" s="609"/>
      <c r="J30" s="609"/>
      <c r="K30" s="609"/>
      <c r="L30" s="609"/>
      <c r="M30" s="609"/>
      <c r="N30" s="609"/>
      <c r="O30" s="609"/>
      <c r="P30" s="609"/>
      <c r="Q30" s="610"/>
      <c r="R30" s="611">
        <v>828047</v>
      </c>
      <c r="S30" s="612"/>
      <c r="T30" s="612"/>
      <c r="U30" s="612"/>
      <c r="V30" s="612"/>
      <c r="W30" s="612"/>
      <c r="X30" s="612"/>
      <c r="Y30" s="613"/>
      <c r="Z30" s="616">
        <v>0.2</v>
      </c>
      <c r="AA30" s="617"/>
      <c r="AB30" s="617"/>
      <c r="AC30" s="622"/>
      <c r="AD30" s="620">
        <v>64356</v>
      </c>
      <c r="AE30" s="612"/>
      <c r="AF30" s="612"/>
      <c r="AG30" s="612"/>
      <c r="AH30" s="612"/>
      <c r="AI30" s="612"/>
      <c r="AJ30" s="612"/>
      <c r="AK30" s="613"/>
      <c r="AL30" s="616">
        <v>0</v>
      </c>
      <c r="AM30" s="617"/>
      <c r="AN30" s="617"/>
      <c r="AO30" s="618"/>
      <c r="AP30" s="623" t="s">
        <v>274</v>
      </c>
      <c r="AQ30" s="626"/>
      <c r="AR30" s="626"/>
      <c r="AS30" s="626"/>
      <c r="AT30" s="626"/>
      <c r="AU30" s="626"/>
      <c r="AV30" s="626"/>
      <c r="AW30" s="626"/>
      <c r="AX30" s="626"/>
      <c r="AY30" s="626"/>
      <c r="AZ30" s="626"/>
      <c r="BA30" s="626"/>
      <c r="BB30" s="626"/>
      <c r="BC30" s="627"/>
      <c r="BD30" s="611">
        <v>7211</v>
      </c>
      <c r="BE30" s="612"/>
      <c r="BF30" s="612"/>
      <c r="BG30" s="612"/>
      <c r="BH30" s="612"/>
      <c r="BI30" s="612"/>
      <c r="BJ30" s="612"/>
      <c r="BK30" s="613"/>
      <c r="BL30" s="614">
        <v>0</v>
      </c>
      <c r="BM30" s="614"/>
      <c r="BN30" s="614"/>
      <c r="BO30" s="614"/>
      <c r="BP30" s="615" t="s">
        <v>118</v>
      </c>
      <c r="BQ30" s="615"/>
      <c r="BR30" s="615"/>
      <c r="BS30" s="615"/>
      <c r="BT30" s="615"/>
      <c r="BU30" s="615"/>
      <c r="BV30" s="615"/>
      <c r="BW30" s="619"/>
      <c r="BY30" s="623" t="s">
        <v>275</v>
      </c>
      <c r="BZ30" s="628"/>
      <c r="CA30" s="628"/>
      <c r="CB30" s="628"/>
      <c r="CC30" s="628"/>
      <c r="CD30" s="628"/>
      <c r="CE30" s="628"/>
      <c r="CF30" s="628"/>
      <c r="CG30" s="628"/>
      <c r="CH30" s="628"/>
      <c r="CI30" s="628"/>
      <c r="CJ30" s="628"/>
      <c r="CK30" s="628"/>
      <c r="CL30" s="625"/>
      <c r="CM30" s="611">
        <v>165685</v>
      </c>
      <c r="CN30" s="612"/>
      <c r="CO30" s="612"/>
      <c r="CP30" s="612"/>
      <c r="CQ30" s="612"/>
      <c r="CR30" s="612"/>
      <c r="CS30" s="612"/>
      <c r="CT30" s="613"/>
      <c r="CU30" s="616">
        <v>0</v>
      </c>
      <c r="CV30" s="617"/>
      <c r="CW30" s="617"/>
      <c r="CX30" s="622"/>
      <c r="CY30" s="620" t="s">
        <v>202</v>
      </c>
      <c r="CZ30" s="612"/>
      <c r="DA30" s="612"/>
      <c r="DB30" s="612"/>
      <c r="DC30" s="612"/>
      <c r="DD30" s="612"/>
      <c r="DE30" s="612"/>
      <c r="DF30" s="612"/>
      <c r="DG30" s="612"/>
      <c r="DH30" s="612"/>
      <c r="DI30" s="612"/>
      <c r="DJ30" s="612"/>
      <c r="DK30" s="613"/>
      <c r="DL30" s="620">
        <v>165685</v>
      </c>
      <c r="DM30" s="612"/>
      <c r="DN30" s="612"/>
      <c r="DO30" s="612"/>
      <c r="DP30" s="612"/>
      <c r="DQ30" s="612"/>
      <c r="DR30" s="612"/>
      <c r="DS30" s="612"/>
      <c r="DT30" s="612"/>
      <c r="DU30" s="612"/>
      <c r="DV30" s="612"/>
      <c r="DW30" s="612"/>
      <c r="DX30" s="621"/>
    </row>
    <row r="31" spans="2:128" ht="11.25" customHeight="1" x14ac:dyDescent="0.2">
      <c r="B31" s="608" t="s">
        <v>276</v>
      </c>
      <c r="C31" s="609"/>
      <c r="D31" s="609"/>
      <c r="E31" s="609"/>
      <c r="F31" s="609"/>
      <c r="G31" s="609"/>
      <c r="H31" s="609"/>
      <c r="I31" s="609"/>
      <c r="J31" s="609"/>
      <c r="K31" s="609"/>
      <c r="L31" s="609"/>
      <c r="M31" s="609"/>
      <c r="N31" s="609"/>
      <c r="O31" s="609"/>
      <c r="P31" s="609"/>
      <c r="Q31" s="610"/>
      <c r="R31" s="611">
        <v>638875</v>
      </c>
      <c r="S31" s="612"/>
      <c r="T31" s="612"/>
      <c r="U31" s="612"/>
      <c r="V31" s="612"/>
      <c r="W31" s="612"/>
      <c r="X31" s="612"/>
      <c r="Y31" s="613"/>
      <c r="Z31" s="616">
        <v>0.2</v>
      </c>
      <c r="AA31" s="617"/>
      <c r="AB31" s="617"/>
      <c r="AC31" s="622"/>
      <c r="AD31" s="620" t="s">
        <v>118</v>
      </c>
      <c r="AE31" s="612"/>
      <c r="AF31" s="612"/>
      <c r="AG31" s="612"/>
      <c r="AH31" s="612"/>
      <c r="AI31" s="612"/>
      <c r="AJ31" s="612"/>
      <c r="AK31" s="613"/>
      <c r="AL31" s="616" t="s">
        <v>118</v>
      </c>
      <c r="AM31" s="617"/>
      <c r="AN31" s="617"/>
      <c r="AO31" s="618"/>
      <c r="AP31" s="623" t="s">
        <v>277</v>
      </c>
      <c r="AQ31" s="626"/>
      <c r="AR31" s="626"/>
      <c r="AS31" s="626"/>
      <c r="AT31" s="626"/>
      <c r="AU31" s="626"/>
      <c r="AV31" s="626"/>
      <c r="AW31" s="626"/>
      <c r="AX31" s="626"/>
      <c r="AY31" s="626"/>
      <c r="AZ31" s="626"/>
      <c r="BA31" s="626"/>
      <c r="BB31" s="626"/>
      <c r="BC31" s="627"/>
      <c r="BD31" s="611">
        <v>961</v>
      </c>
      <c r="BE31" s="612"/>
      <c r="BF31" s="612"/>
      <c r="BG31" s="612"/>
      <c r="BH31" s="612"/>
      <c r="BI31" s="612"/>
      <c r="BJ31" s="612"/>
      <c r="BK31" s="613"/>
      <c r="BL31" s="614">
        <v>0</v>
      </c>
      <c r="BM31" s="614"/>
      <c r="BN31" s="614"/>
      <c r="BO31" s="614"/>
      <c r="BP31" s="615" t="s">
        <v>118</v>
      </c>
      <c r="BQ31" s="615"/>
      <c r="BR31" s="615"/>
      <c r="BS31" s="615"/>
      <c r="BT31" s="615"/>
      <c r="BU31" s="615"/>
      <c r="BV31" s="615"/>
      <c r="BW31" s="619"/>
      <c r="BY31" s="623" t="s">
        <v>278</v>
      </c>
      <c r="BZ31" s="628"/>
      <c r="CA31" s="628"/>
      <c r="CB31" s="628"/>
      <c r="CC31" s="628"/>
      <c r="CD31" s="628"/>
      <c r="CE31" s="628"/>
      <c r="CF31" s="628"/>
      <c r="CG31" s="628"/>
      <c r="CH31" s="628"/>
      <c r="CI31" s="628"/>
      <c r="CJ31" s="628"/>
      <c r="CK31" s="628"/>
      <c r="CL31" s="625"/>
      <c r="CM31" s="611">
        <v>503819</v>
      </c>
      <c r="CN31" s="612"/>
      <c r="CO31" s="612"/>
      <c r="CP31" s="612"/>
      <c r="CQ31" s="612"/>
      <c r="CR31" s="612"/>
      <c r="CS31" s="612"/>
      <c r="CT31" s="613"/>
      <c r="CU31" s="616">
        <v>0.1</v>
      </c>
      <c r="CV31" s="617"/>
      <c r="CW31" s="617"/>
      <c r="CX31" s="622"/>
      <c r="CY31" s="620" t="s">
        <v>202</v>
      </c>
      <c r="CZ31" s="612"/>
      <c r="DA31" s="612"/>
      <c r="DB31" s="612"/>
      <c r="DC31" s="612"/>
      <c r="DD31" s="612"/>
      <c r="DE31" s="612"/>
      <c r="DF31" s="612"/>
      <c r="DG31" s="612"/>
      <c r="DH31" s="612"/>
      <c r="DI31" s="612"/>
      <c r="DJ31" s="612"/>
      <c r="DK31" s="613"/>
      <c r="DL31" s="620">
        <v>503819</v>
      </c>
      <c r="DM31" s="612"/>
      <c r="DN31" s="612"/>
      <c r="DO31" s="612"/>
      <c r="DP31" s="612"/>
      <c r="DQ31" s="612"/>
      <c r="DR31" s="612"/>
      <c r="DS31" s="612"/>
      <c r="DT31" s="612"/>
      <c r="DU31" s="612"/>
      <c r="DV31" s="612"/>
      <c r="DW31" s="612"/>
      <c r="DX31" s="621"/>
    </row>
    <row r="32" spans="2:128" ht="11.25" customHeight="1" x14ac:dyDescent="0.2">
      <c r="B32" s="608" t="s">
        <v>279</v>
      </c>
      <c r="C32" s="609"/>
      <c r="D32" s="609"/>
      <c r="E32" s="609"/>
      <c r="F32" s="609"/>
      <c r="G32" s="609"/>
      <c r="H32" s="609"/>
      <c r="I32" s="609"/>
      <c r="J32" s="609"/>
      <c r="K32" s="609"/>
      <c r="L32" s="609"/>
      <c r="M32" s="609"/>
      <c r="N32" s="609"/>
      <c r="O32" s="609"/>
      <c r="P32" s="609"/>
      <c r="Q32" s="610"/>
      <c r="R32" s="611">
        <v>7827132</v>
      </c>
      <c r="S32" s="612"/>
      <c r="T32" s="612"/>
      <c r="U32" s="612"/>
      <c r="V32" s="612"/>
      <c r="W32" s="612"/>
      <c r="X32" s="612"/>
      <c r="Y32" s="613"/>
      <c r="Z32" s="616">
        <v>2</v>
      </c>
      <c r="AA32" s="617"/>
      <c r="AB32" s="617"/>
      <c r="AC32" s="622"/>
      <c r="AD32" s="620" t="s">
        <v>118</v>
      </c>
      <c r="AE32" s="612"/>
      <c r="AF32" s="612"/>
      <c r="AG32" s="612"/>
      <c r="AH32" s="612"/>
      <c r="AI32" s="612"/>
      <c r="AJ32" s="612"/>
      <c r="AK32" s="613"/>
      <c r="AL32" s="616" t="s">
        <v>118</v>
      </c>
      <c r="AM32" s="617"/>
      <c r="AN32" s="617"/>
      <c r="AO32" s="618"/>
      <c r="AP32" s="608" t="s">
        <v>154</v>
      </c>
      <c r="AQ32" s="609"/>
      <c r="AR32" s="609"/>
      <c r="AS32" s="609"/>
      <c r="AT32" s="609"/>
      <c r="AU32" s="609"/>
      <c r="AV32" s="609"/>
      <c r="AW32" s="609"/>
      <c r="AX32" s="609"/>
      <c r="AY32" s="609"/>
      <c r="AZ32" s="609"/>
      <c r="BA32" s="609"/>
      <c r="BB32" s="609"/>
      <c r="BC32" s="610"/>
      <c r="BD32" s="611">
        <v>67668854</v>
      </c>
      <c r="BE32" s="612"/>
      <c r="BF32" s="612"/>
      <c r="BG32" s="612"/>
      <c r="BH32" s="612"/>
      <c r="BI32" s="612"/>
      <c r="BJ32" s="612"/>
      <c r="BK32" s="613"/>
      <c r="BL32" s="614">
        <v>100</v>
      </c>
      <c r="BM32" s="614"/>
      <c r="BN32" s="614"/>
      <c r="BO32" s="614"/>
      <c r="BP32" s="615">
        <v>361839</v>
      </c>
      <c r="BQ32" s="615"/>
      <c r="BR32" s="615"/>
      <c r="BS32" s="615"/>
      <c r="BT32" s="615"/>
      <c r="BU32" s="615"/>
      <c r="BV32" s="615"/>
      <c r="BW32" s="619"/>
      <c r="BY32" s="608" t="s">
        <v>280</v>
      </c>
      <c r="BZ32" s="609"/>
      <c r="CA32" s="609"/>
      <c r="CB32" s="609"/>
      <c r="CC32" s="609"/>
      <c r="CD32" s="609"/>
      <c r="CE32" s="609"/>
      <c r="CF32" s="609"/>
      <c r="CG32" s="609"/>
      <c r="CH32" s="609"/>
      <c r="CI32" s="609"/>
      <c r="CJ32" s="609"/>
      <c r="CK32" s="609"/>
      <c r="CL32" s="610"/>
      <c r="CM32" s="611" t="s">
        <v>118</v>
      </c>
      <c r="CN32" s="612"/>
      <c r="CO32" s="612"/>
      <c r="CP32" s="612"/>
      <c r="CQ32" s="612"/>
      <c r="CR32" s="612"/>
      <c r="CS32" s="612"/>
      <c r="CT32" s="613"/>
      <c r="CU32" s="616" t="s">
        <v>118</v>
      </c>
      <c r="CV32" s="617"/>
      <c r="CW32" s="617"/>
      <c r="CX32" s="622"/>
      <c r="CY32" s="620" t="s">
        <v>118</v>
      </c>
      <c r="CZ32" s="612"/>
      <c r="DA32" s="612"/>
      <c r="DB32" s="612"/>
      <c r="DC32" s="612"/>
      <c r="DD32" s="612"/>
      <c r="DE32" s="612"/>
      <c r="DF32" s="612"/>
      <c r="DG32" s="612"/>
      <c r="DH32" s="612"/>
      <c r="DI32" s="612"/>
      <c r="DJ32" s="612"/>
      <c r="DK32" s="613"/>
      <c r="DL32" s="620" t="s">
        <v>202</v>
      </c>
      <c r="DM32" s="612"/>
      <c r="DN32" s="612"/>
      <c r="DO32" s="612"/>
      <c r="DP32" s="612"/>
      <c r="DQ32" s="612"/>
      <c r="DR32" s="612"/>
      <c r="DS32" s="612"/>
      <c r="DT32" s="612"/>
      <c r="DU32" s="612"/>
      <c r="DV32" s="612"/>
      <c r="DW32" s="612"/>
      <c r="DX32" s="621"/>
    </row>
    <row r="33" spans="2:128" ht="11.25" customHeight="1" x14ac:dyDescent="0.2">
      <c r="B33" s="608" t="s">
        <v>281</v>
      </c>
      <c r="C33" s="609"/>
      <c r="D33" s="609"/>
      <c r="E33" s="609"/>
      <c r="F33" s="609"/>
      <c r="G33" s="609"/>
      <c r="H33" s="609"/>
      <c r="I33" s="609"/>
      <c r="J33" s="609"/>
      <c r="K33" s="609"/>
      <c r="L33" s="609"/>
      <c r="M33" s="609"/>
      <c r="N33" s="609"/>
      <c r="O33" s="609"/>
      <c r="P33" s="609"/>
      <c r="Q33" s="610"/>
      <c r="R33" s="611">
        <v>4957952</v>
      </c>
      <c r="S33" s="612"/>
      <c r="T33" s="612"/>
      <c r="U33" s="612"/>
      <c r="V33" s="612"/>
      <c r="W33" s="612"/>
      <c r="X33" s="612"/>
      <c r="Y33" s="613"/>
      <c r="Z33" s="616">
        <v>1.3</v>
      </c>
      <c r="AA33" s="617"/>
      <c r="AB33" s="617"/>
      <c r="AC33" s="622"/>
      <c r="AD33" s="620" t="s">
        <v>118</v>
      </c>
      <c r="AE33" s="612"/>
      <c r="AF33" s="612"/>
      <c r="AG33" s="612"/>
      <c r="AH33" s="612"/>
      <c r="AI33" s="612"/>
      <c r="AJ33" s="612"/>
      <c r="AK33" s="613"/>
      <c r="AL33" s="616" t="s">
        <v>118</v>
      </c>
      <c r="AM33" s="617"/>
      <c r="AN33" s="617"/>
      <c r="AO33" s="618"/>
      <c r="AP33" s="623"/>
      <c r="AQ33" s="624"/>
      <c r="AR33" s="624"/>
      <c r="AS33" s="624"/>
      <c r="AT33" s="624"/>
      <c r="AU33" s="624"/>
      <c r="AV33" s="624"/>
      <c r="AW33" s="624"/>
      <c r="AX33" s="624"/>
      <c r="AY33" s="624"/>
      <c r="AZ33" s="624"/>
      <c r="BA33" s="624"/>
      <c r="BB33" s="624"/>
      <c r="BC33" s="625"/>
      <c r="BD33" s="611"/>
      <c r="BE33" s="612"/>
      <c r="BF33" s="612"/>
      <c r="BG33" s="612"/>
      <c r="BH33" s="612"/>
      <c r="BI33" s="612"/>
      <c r="BJ33" s="612"/>
      <c r="BK33" s="613"/>
      <c r="BL33" s="614"/>
      <c r="BM33" s="614"/>
      <c r="BN33" s="614"/>
      <c r="BO33" s="614"/>
      <c r="BP33" s="615"/>
      <c r="BQ33" s="615"/>
      <c r="BR33" s="615"/>
      <c r="BS33" s="615"/>
      <c r="BT33" s="615"/>
      <c r="BU33" s="615"/>
      <c r="BV33" s="615"/>
      <c r="BW33" s="619"/>
      <c r="BY33" s="629" t="s">
        <v>282</v>
      </c>
      <c r="BZ33" s="630"/>
      <c r="CA33" s="630"/>
      <c r="CB33" s="630"/>
      <c r="CC33" s="630"/>
      <c r="CD33" s="630"/>
      <c r="CE33" s="630"/>
      <c r="CF33" s="630"/>
      <c r="CG33" s="630"/>
      <c r="CH33" s="630"/>
      <c r="CI33" s="630"/>
      <c r="CJ33" s="630"/>
      <c r="CK33" s="630"/>
      <c r="CL33" s="631"/>
      <c r="CM33" s="611">
        <v>374788937</v>
      </c>
      <c r="CN33" s="612"/>
      <c r="CO33" s="612"/>
      <c r="CP33" s="612"/>
      <c r="CQ33" s="612"/>
      <c r="CR33" s="612"/>
      <c r="CS33" s="612"/>
      <c r="CT33" s="613"/>
      <c r="CU33" s="632">
        <v>100</v>
      </c>
      <c r="CV33" s="633"/>
      <c r="CW33" s="633"/>
      <c r="CX33" s="634"/>
      <c r="CY33" s="620">
        <v>79318110</v>
      </c>
      <c r="CZ33" s="612"/>
      <c r="DA33" s="612"/>
      <c r="DB33" s="612"/>
      <c r="DC33" s="612"/>
      <c r="DD33" s="612"/>
      <c r="DE33" s="612"/>
      <c r="DF33" s="612"/>
      <c r="DG33" s="612"/>
      <c r="DH33" s="612"/>
      <c r="DI33" s="612"/>
      <c r="DJ33" s="612"/>
      <c r="DK33" s="613"/>
      <c r="DL33" s="620">
        <v>250926844</v>
      </c>
      <c r="DM33" s="612"/>
      <c r="DN33" s="612"/>
      <c r="DO33" s="612"/>
      <c r="DP33" s="612"/>
      <c r="DQ33" s="612"/>
      <c r="DR33" s="612"/>
      <c r="DS33" s="612"/>
      <c r="DT33" s="612"/>
      <c r="DU33" s="612"/>
      <c r="DV33" s="612"/>
      <c r="DW33" s="612"/>
      <c r="DX33" s="621"/>
    </row>
    <row r="34" spans="2:128" ht="11.25" customHeight="1" x14ac:dyDescent="0.2">
      <c r="B34" s="608" t="s">
        <v>283</v>
      </c>
      <c r="C34" s="609"/>
      <c r="D34" s="609"/>
      <c r="E34" s="609"/>
      <c r="F34" s="609"/>
      <c r="G34" s="609"/>
      <c r="H34" s="609"/>
      <c r="I34" s="609"/>
      <c r="J34" s="609"/>
      <c r="K34" s="609"/>
      <c r="L34" s="609"/>
      <c r="M34" s="609"/>
      <c r="N34" s="609"/>
      <c r="O34" s="609"/>
      <c r="P34" s="609"/>
      <c r="Q34" s="610"/>
      <c r="R34" s="611">
        <v>7640611</v>
      </c>
      <c r="S34" s="612"/>
      <c r="T34" s="612"/>
      <c r="U34" s="612"/>
      <c r="V34" s="612"/>
      <c r="W34" s="612"/>
      <c r="X34" s="612"/>
      <c r="Y34" s="613"/>
      <c r="Z34" s="616">
        <v>2</v>
      </c>
      <c r="AA34" s="617"/>
      <c r="AB34" s="617"/>
      <c r="AC34" s="622"/>
      <c r="AD34" s="620">
        <v>328869</v>
      </c>
      <c r="AE34" s="612"/>
      <c r="AF34" s="612"/>
      <c r="AG34" s="612"/>
      <c r="AH34" s="612"/>
      <c r="AI34" s="612"/>
      <c r="AJ34" s="612"/>
      <c r="AK34" s="613"/>
      <c r="AL34" s="616">
        <v>0.2</v>
      </c>
      <c r="AM34" s="617"/>
      <c r="AN34" s="617"/>
      <c r="AO34" s="618"/>
      <c r="AP34" s="623"/>
      <c r="AQ34" s="624"/>
      <c r="AR34" s="624"/>
      <c r="AS34" s="624"/>
      <c r="AT34" s="624"/>
      <c r="AU34" s="624"/>
      <c r="AV34" s="624"/>
      <c r="AW34" s="624"/>
      <c r="AX34" s="624"/>
      <c r="AY34" s="624"/>
      <c r="AZ34" s="624"/>
      <c r="BA34" s="624"/>
      <c r="BB34" s="624"/>
      <c r="BC34" s="625"/>
      <c r="BD34" s="611"/>
      <c r="BE34" s="612"/>
      <c r="BF34" s="612"/>
      <c r="BG34" s="612"/>
      <c r="BH34" s="612"/>
      <c r="BI34" s="612"/>
      <c r="BJ34" s="612"/>
      <c r="BK34" s="613"/>
      <c r="BL34" s="614"/>
      <c r="BM34" s="614"/>
      <c r="BN34" s="614"/>
      <c r="BO34" s="614"/>
      <c r="BP34" s="615"/>
      <c r="BQ34" s="615"/>
      <c r="BR34" s="615"/>
      <c r="BS34" s="615"/>
      <c r="BT34" s="615"/>
      <c r="BU34" s="615"/>
      <c r="BV34" s="615"/>
      <c r="BW34" s="619"/>
      <c r="BY34" s="593" t="s">
        <v>284</v>
      </c>
      <c r="BZ34" s="594"/>
      <c r="CA34" s="594"/>
      <c r="CB34" s="594"/>
      <c r="CC34" s="594"/>
      <c r="CD34" s="594"/>
      <c r="CE34" s="594"/>
      <c r="CF34" s="594"/>
      <c r="CG34" s="594"/>
      <c r="CH34" s="594"/>
      <c r="CI34" s="594"/>
      <c r="CJ34" s="594"/>
      <c r="CK34" s="594"/>
      <c r="CL34" s="594"/>
      <c r="CM34" s="594"/>
      <c r="CN34" s="594"/>
      <c r="CO34" s="594"/>
      <c r="CP34" s="594"/>
      <c r="CQ34" s="594"/>
      <c r="CR34" s="594"/>
      <c r="CS34" s="594"/>
      <c r="CT34" s="594"/>
      <c r="CU34" s="594"/>
      <c r="CV34" s="594"/>
      <c r="CW34" s="594"/>
      <c r="CX34" s="594"/>
      <c r="CY34" s="594"/>
      <c r="CZ34" s="594"/>
      <c r="DA34" s="594"/>
      <c r="DB34" s="594"/>
      <c r="DC34" s="594"/>
      <c r="DD34" s="594"/>
      <c r="DE34" s="594"/>
      <c r="DF34" s="594"/>
      <c r="DG34" s="594"/>
      <c r="DH34" s="594"/>
      <c r="DI34" s="594"/>
      <c r="DJ34" s="594"/>
      <c r="DK34" s="594"/>
      <c r="DL34" s="594"/>
      <c r="DM34" s="594"/>
      <c r="DN34" s="594"/>
      <c r="DO34" s="594"/>
      <c r="DP34" s="594"/>
      <c r="DQ34" s="594"/>
      <c r="DR34" s="594"/>
      <c r="DS34" s="594"/>
      <c r="DT34" s="594"/>
      <c r="DU34" s="594"/>
      <c r="DV34" s="594"/>
      <c r="DW34" s="594"/>
      <c r="DX34" s="595"/>
    </row>
    <row r="35" spans="2:128" ht="11.25" customHeight="1" x14ac:dyDescent="0.2">
      <c r="B35" s="608" t="s">
        <v>285</v>
      </c>
      <c r="C35" s="609"/>
      <c r="D35" s="609"/>
      <c r="E35" s="609"/>
      <c r="F35" s="609"/>
      <c r="G35" s="609"/>
      <c r="H35" s="609"/>
      <c r="I35" s="609"/>
      <c r="J35" s="609"/>
      <c r="K35" s="609"/>
      <c r="L35" s="609"/>
      <c r="M35" s="609"/>
      <c r="N35" s="609"/>
      <c r="O35" s="609"/>
      <c r="P35" s="609"/>
      <c r="Q35" s="610"/>
      <c r="R35" s="611">
        <v>50311000</v>
      </c>
      <c r="S35" s="612"/>
      <c r="T35" s="612"/>
      <c r="U35" s="612"/>
      <c r="V35" s="612"/>
      <c r="W35" s="612"/>
      <c r="X35" s="612"/>
      <c r="Y35" s="613"/>
      <c r="Z35" s="616">
        <v>12.9</v>
      </c>
      <c r="AA35" s="617"/>
      <c r="AB35" s="617"/>
      <c r="AC35" s="622"/>
      <c r="AD35" s="620" t="s">
        <v>202</v>
      </c>
      <c r="AE35" s="612"/>
      <c r="AF35" s="612"/>
      <c r="AG35" s="612"/>
      <c r="AH35" s="612"/>
      <c r="AI35" s="612"/>
      <c r="AJ35" s="612"/>
      <c r="AK35" s="613"/>
      <c r="AL35" s="616" t="s">
        <v>202</v>
      </c>
      <c r="AM35" s="617"/>
      <c r="AN35" s="617"/>
      <c r="AO35" s="618"/>
      <c r="AP35" s="623"/>
      <c r="AQ35" s="624"/>
      <c r="AR35" s="624"/>
      <c r="AS35" s="624"/>
      <c r="AT35" s="624"/>
      <c r="AU35" s="624"/>
      <c r="AV35" s="624"/>
      <c r="AW35" s="624"/>
      <c r="AX35" s="624"/>
      <c r="AY35" s="624"/>
      <c r="AZ35" s="624"/>
      <c r="BA35" s="624"/>
      <c r="BB35" s="624"/>
      <c r="BC35" s="625"/>
      <c r="BD35" s="611"/>
      <c r="BE35" s="612"/>
      <c r="BF35" s="612"/>
      <c r="BG35" s="612"/>
      <c r="BH35" s="612"/>
      <c r="BI35" s="612"/>
      <c r="BJ35" s="612"/>
      <c r="BK35" s="613"/>
      <c r="BL35" s="614"/>
      <c r="BM35" s="614"/>
      <c r="BN35" s="614"/>
      <c r="BO35" s="614"/>
      <c r="BP35" s="615"/>
      <c r="BQ35" s="615"/>
      <c r="BR35" s="615"/>
      <c r="BS35" s="615"/>
      <c r="BT35" s="615"/>
      <c r="BU35" s="615"/>
      <c r="BV35" s="615"/>
      <c r="BW35" s="619"/>
      <c r="BY35" s="593" t="s">
        <v>190</v>
      </c>
      <c r="BZ35" s="594"/>
      <c r="CA35" s="594"/>
      <c r="CB35" s="594"/>
      <c r="CC35" s="594"/>
      <c r="CD35" s="594"/>
      <c r="CE35" s="594"/>
      <c r="CF35" s="594"/>
      <c r="CG35" s="594"/>
      <c r="CH35" s="594"/>
      <c r="CI35" s="594"/>
      <c r="CJ35" s="594"/>
      <c r="CK35" s="594"/>
      <c r="CL35" s="595"/>
      <c r="CM35" s="593" t="s">
        <v>286</v>
      </c>
      <c r="CN35" s="594"/>
      <c r="CO35" s="594"/>
      <c r="CP35" s="594"/>
      <c r="CQ35" s="594"/>
      <c r="CR35" s="594"/>
      <c r="CS35" s="594"/>
      <c r="CT35" s="595"/>
      <c r="CU35" s="593" t="s">
        <v>287</v>
      </c>
      <c r="CV35" s="594"/>
      <c r="CW35" s="594"/>
      <c r="CX35" s="595"/>
      <c r="CY35" s="593" t="s">
        <v>288</v>
      </c>
      <c r="CZ35" s="594"/>
      <c r="DA35" s="594"/>
      <c r="DB35" s="594"/>
      <c r="DC35" s="594"/>
      <c r="DD35" s="594"/>
      <c r="DE35" s="594"/>
      <c r="DF35" s="595"/>
      <c r="DG35" s="635" t="s">
        <v>289</v>
      </c>
      <c r="DH35" s="636"/>
      <c r="DI35" s="636"/>
      <c r="DJ35" s="636"/>
      <c r="DK35" s="636"/>
      <c r="DL35" s="636"/>
      <c r="DM35" s="636"/>
      <c r="DN35" s="636"/>
      <c r="DO35" s="636"/>
      <c r="DP35" s="636"/>
      <c r="DQ35" s="637"/>
      <c r="DR35" s="593" t="s">
        <v>290</v>
      </c>
      <c r="DS35" s="594"/>
      <c r="DT35" s="594"/>
      <c r="DU35" s="594"/>
      <c r="DV35" s="594"/>
      <c r="DW35" s="594"/>
      <c r="DX35" s="595"/>
    </row>
    <row r="36" spans="2:128" ht="11.25" customHeight="1" x14ac:dyDescent="0.2">
      <c r="B36" s="608" t="s">
        <v>291</v>
      </c>
      <c r="C36" s="609"/>
      <c r="D36" s="609"/>
      <c r="E36" s="609"/>
      <c r="F36" s="609"/>
      <c r="G36" s="609"/>
      <c r="H36" s="609"/>
      <c r="I36" s="609"/>
      <c r="J36" s="609"/>
      <c r="K36" s="609"/>
      <c r="L36" s="609"/>
      <c r="M36" s="609"/>
      <c r="N36" s="609"/>
      <c r="O36" s="609"/>
      <c r="P36" s="609"/>
      <c r="Q36" s="610"/>
      <c r="R36" s="611">
        <v>3425000</v>
      </c>
      <c r="S36" s="612"/>
      <c r="T36" s="612"/>
      <c r="U36" s="612"/>
      <c r="V36" s="612"/>
      <c r="W36" s="612"/>
      <c r="X36" s="612"/>
      <c r="Y36" s="613"/>
      <c r="Z36" s="616">
        <v>0.9</v>
      </c>
      <c r="AA36" s="617"/>
      <c r="AB36" s="617"/>
      <c r="AC36" s="622"/>
      <c r="AD36" s="620" t="s">
        <v>202</v>
      </c>
      <c r="AE36" s="612"/>
      <c r="AF36" s="612"/>
      <c r="AG36" s="612"/>
      <c r="AH36" s="612"/>
      <c r="AI36" s="612"/>
      <c r="AJ36" s="612"/>
      <c r="AK36" s="613"/>
      <c r="AL36" s="616" t="s">
        <v>202</v>
      </c>
      <c r="AM36" s="617"/>
      <c r="AN36" s="617"/>
      <c r="AO36" s="618"/>
      <c r="AP36" s="623"/>
      <c r="AQ36" s="624"/>
      <c r="AR36" s="624"/>
      <c r="AS36" s="624"/>
      <c r="AT36" s="624"/>
      <c r="AU36" s="624"/>
      <c r="AV36" s="624"/>
      <c r="AW36" s="624"/>
      <c r="AX36" s="624"/>
      <c r="AY36" s="624"/>
      <c r="AZ36" s="624"/>
      <c r="BA36" s="624"/>
      <c r="BB36" s="624"/>
      <c r="BC36" s="625"/>
      <c r="BD36" s="611"/>
      <c r="BE36" s="612"/>
      <c r="BF36" s="612"/>
      <c r="BG36" s="612"/>
      <c r="BH36" s="612"/>
      <c r="BI36" s="612"/>
      <c r="BJ36" s="612"/>
      <c r="BK36" s="613"/>
      <c r="BL36" s="614"/>
      <c r="BM36" s="614"/>
      <c r="BN36" s="614"/>
      <c r="BO36" s="614"/>
      <c r="BP36" s="615"/>
      <c r="BQ36" s="615"/>
      <c r="BR36" s="615"/>
      <c r="BS36" s="615"/>
      <c r="BT36" s="615"/>
      <c r="BU36" s="615"/>
      <c r="BV36" s="615"/>
      <c r="BW36" s="619"/>
      <c r="BY36" s="597" t="s">
        <v>292</v>
      </c>
      <c r="BZ36" s="598"/>
      <c r="CA36" s="598"/>
      <c r="CB36" s="598"/>
      <c r="CC36" s="598"/>
      <c r="CD36" s="598"/>
      <c r="CE36" s="598"/>
      <c r="CF36" s="598"/>
      <c r="CG36" s="598"/>
      <c r="CH36" s="598"/>
      <c r="CI36" s="598"/>
      <c r="CJ36" s="598"/>
      <c r="CK36" s="598"/>
      <c r="CL36" s="599"/>
      <c r="CM36" s="600">
        <v>147882848</v>
      </c>
      <c r="CN36" s="601"/>
      <c r="CO36" s="601"/>
      <c r="CP36" s="601"/>
      <c r="CQ36" s="601"/>
      <c r="CR36" s="601"/>
      <c r="CS36" s="601"/>
      <c r="CT36" s="602"/>
      <c r="CU36" s="605">
        <v>39.5</v>
      </c>
      <c r="CV36" s="606"/>
      <c r="CW36" s="606"/>
      <c r="CX36" s="639"/>
      <c r="CY36" s="638">
        <v>133532638</v>
      </c>
      <c r="CZ36" s="601"/>
      <c r="DA36" s="601"/>
      <c r="DB36" s="601"/>
      <c r="DC36" s="601"/>
      <c r="DD36" s="601"/>
      <c r="DE36" s="601"/>
      <c r="DF36" s="602"/>
      <c r="DG36" s="638">
        <v>131818256</v>
      </c>
      <c r="DH36" s="601"/>
      <c r="DI36" s="601"/>
      <c r="DJ36" s="601"/>
      <c r="DK36" s="601"/>
      <c r="DL36" s="601"/>
      <c r="DM36" s="601"/>
      <c r="DN36" s="601"/>
      <c r="DO36" s="601"/>
      <c r="DP36" s="601"/>
      <c r="DQ36" s="602"/>
      <c r="DR36" s="605">
        <v>61.5</v>
      </c>
      <c r="DS36" s="606"/>
      <c r="DT36" s="606"/>
      <c r="DU36" s="606"/>
      <c r="DV36" s="606"/>
      <c r="DW36" s="606"/>
      <c r="DX36" s="607"/>
    </row>
    <row r="37" spans="2:128" ht="11.25" customHeight="1" x14ac:dyDescent="0.2">
      <c r="B37" s="608" t="s">
        <v>293</v>
      </c>
      <c r="C37" s="609"/>
      <c r="D37" s="609"/>
      <c r="E37" s="609"/>
      <c r="F37" s="609"/>
      <c r="G37" s="609"/>
      <c r="H37" s="609"/>
      <c r="I37" s="609"/>
      <c r="J37" s="609"/>
      <c r="K37" s="609"/>
      <c r="L37" s="609"/>
      <c r="M37" s="609"/>
      <c r="N37" s="609"/>
      <c r="O37" s="609"/>
      <c r="P37" s="609"/>
      <c r="Q37" s="610"/>
      <c r="R37" s="611" t="s">
        <v>202</v>
      </c>
      <c r="S37" s="612"/>
      <c r="T37" s="612"/>
      <c r="U37" s="612"/>
      <c r="V37" s="612"/>
      <c r="W37" s="612"/>
      <c r="X37" s="612"/>
      <c r="Y37" s="613"/>
      <c r="Z37" s="616" t="s">
        <v>202</v>
      </c>
      <c r="AA37" s="617"/>
      <c r="AB37" s="617"/>
      <c r="AC37" s="622"/>
      <c r="AD37" s="620" t="s">
        <v>210</v>
      </c>
      <c r="AE37" s="612"/>
      <c r="AF37" s="612"/>
      <c r="AG37" s="612"/>
      <c r="AH37" s="612"/>
      <c r="AI37" s="612"/>
      <c r="AJ37" s="612"/>
      <c r="AK37" s="613"/>
      <c r="AL37" s="616" t="s">
        <v>118</v>
      </c>
      <c r="AM37" s="617"/>
      <c r="AN37" s="617"/>
      <c r="AO37" s="618"/>
      <c r="AP37" s="623"/>
      <c r="AQ37" s="624"/>
      <c r="AR37" s="624"/>
      <c r="AS37" s="624"/>
      <c r="AT37" s="624"/>
      <c r="AU37" s="624"/>
      <c r="AV37" s="624"/>
      <c r="AW37" s="624"/>
      <c r="AX37" s="624"/>
      <c r="AY37" s="624"/>
      <c r="AZ37" s="624"/>
      <c r="BA37" s="624"/>
      <c r="BB37" s="624"/>
      <c r="BC37" s="625"/>
      <c r="BD37" s="611"/>
      <c r="BE37" s="612"/>
      <c r="BF37" s="612"/>
      <c r="BG37" s="612"/>
      <c r="BH37" s="612"/>
      <c r="BI37" s="612"/>
      <c r="BJ37" s="612"/>
      <c r="BK37" s="613"/>
      <c r="BL37" s="614"/>
      <c r="BM37" s="614"/>
      <c r="BN37" s="614"/>
      <c r="BO37" s="614"/>
      <c r="BP37" s="615"/>
      <c r="BQ37" s="615"/>
      <c r="BR37" s="615"/>
      <c r="BS37" s="615"/>
      <c r="BT37" s="615"/>
      <c r="BU37" s="615"/>
      <c r="BV37" s="615"/>
      <c r="BW37" s="619"/>
      <c r="BY37" s="608" t="s">
        <v>294</v>
      </c>
      <c r="BZ37" s="609"/>
      <c r="CA37" s="609"/>
      <c r="CB37" s="609"/>
      <c r="CC37" s="609"/>
      <c r="CD37" s="609"/>
      <c r="CE37" s="609"/>
      <c r="CF37" s="609"/>
      <c r="CG37" s="609"/>
      <c r="CH37" s="609"/>
      <c r="CI37" s="609"/>
      <c r="CJ37" s="609"/>
      <c r="CK37" s="609"/>
      <c r="CL37" s="610"/>
      <c r="CM37" s="611">
        <v>89439357</v>
      </c>
      <c r="CN37" s="640"/>
      <c r="CO37" s="640"/>
      <c r="CP37" s="640"/>
      <c r="CQ37" s="640"/>
      <c r="CR37" s="640"/>
      <c r="CS37" s="640"/>
      <c r="CT37" s="641"/>
      <c r="CU37" s="616">
        <v>23.9</v>
      </c>
      <c r="CV37" s="642"/>
      <c r="CW37" s="642"/>
      <c r="CX37" s="644"/>
      <c r="CY37" s="620">
        <v>77819336</v>
      </c>
      <c r="CZ37" s="640"/>
      <c r="DA37" s="640"/>
      <c r="DB37" s="640"/>
      <c r="DC37" s="640"/>
      <c r="DD37" s="640"/>
      <c r="DE37" s="640"/>
      <c r="DF37" s="641"/>
      <c r="DG37" s="620">
        <v>76104954</v>
      </c>
      <c r="DH37" s="640"/>
      <c r="DI37" s="640"/>
      <c r="DJ37" s="640"/>
      <c r="DK37" s="640"/>
      <c r="DL37" s="640"/>
      <c r="DM37" s="640"/>
      <c r="DN37" s="640"/>
      <c r="DO37" s="640"/>
      <c r="DP37" s="640"/>
      <c r="DQ37" s="641"/>
      <c r="DR37" s="616">
        <v>35.5</v>
      </c>
      <c r="DS37" s="642"/>
      <c r="DT37" s="642"/>
      <c r="DU37" s="642"/>
      <c r="DV37" s="642"/>
      <c r="DW37" s="642"/>
      <c r="DX37" s="643"/>
    </row>
    <row r="38" spans="2:128" ht="11.25" customHeight="1" x14ac:dyDescent="0.2">
      <c r="B38" s="608" t="s">
        <v>295</v>
      </c>
      <c r="C38" s="609"/>
      <c r="D38" s="609"/>
      <c r="E38" s="609"/>
      <c r="F38" s="609"/>
      <c r="G38" s="609"/>
      <c r="H38" s="609"/>
      <c r="I38" s="609"/>
      <c r="J38" s="609"/>
      <c r="K38" s="609"/>
      <c r="L38" s="609"/>
      <c r="M38" s="609"/>
      <c r="N38" s="609"/>
      <c r="O38" s="609"/>
      <c r="P38" s="609"/>
      <c r="Q38" s="610"/>
      <c r="R38" s="611">
        <v>10523000</v>
      </c>
      <c r="S38" s="612"/>
      <c r="T38" s="612"/>
      <c r="U38" s="612"/>
      <c r="V38" s="612"/>
      <c r="W38" s="612"/>
      <c r="X38" s="612"/>
      <c r="Y38" s="613"/>
      <c r="Z38" s="616">
        <v>2.7</v>
      </c>
      <c r="AA38" s="617"/>
      <c r="AB38" s="617"/>
      <c r="AC38" s="622"/>
      <c r="AD38" s="620" t="s">
        <v>202</v>
      </c>
      <c r="AE38" s="612"/>
      <c r="AF38" s="612"/>
      <c r="AG38" s="612"/>
      <c r="AH38" s="612"/>
      <c r="AI38" s="612"/>
      <c r="AJ38" s="612"/>
      <c r="AK38" s="613"/>
      <c r="AL38" s="616" t="s">
        <v>118</v>
      </c>
      <c r="AM38" s="617"/>
      <c r="AN38" s="617"/>
      <c r="AO38" s="618"/>
      <c r="AP38" s="623"/>
      <c r="AQ38" s="624"/>
      <c r="AR38" s="624"/>
      <c r="AS38" s="624"/>
      <c r="AT38" s="624"/>
      <c r="AU38" s="624"/>
      <c r="AV38" s="624"/>
      <c r="AW38" s="624"/>
      <c r="AX38" s="624"/>
      <c r="AY38" s="624"/>
      <c r="AZ38" s="624"/>
      <c r="BA38" s="624"/>
      <c r="BB38" s="624"/>
      <c r="BC38" s="625"/>
      <c r="BD38" s="611"/>
      <c r="BE38" s="612"/>
      <c r="BF38" s="612"/>
      <c r="BG38" s="612"/>
      <c r="BH38" s="612"/>
      <c r="BI38" s="612"/>
      <c r="BJ38" s="612"/>
      <c r="BK38" s="613"/>
      <c r="BL38" s="614"/>
      <c r="BM38" s="614"/>
      <c r="BN38" s="614"/>
      <c r="BO38" s="614"/>
      <c r="BP38" s="615"/>
      <c r="BQ38" s="615"/>
      <c r="BR38" s="615"/>
      <c r="BS38" s="615"/>
      <c r="BT38" s="615"/>
      <c r="BU38" s="615"/>
      <c r="BV38" s="615"/>
      <c r="BW38" s="619"/>
      <c r="BY38" s="608" t="s">
        <v>296</v>
      </c>
      <c r="BZ38" s="609"/>
      <c r="CA38" s="609"/>
      <c r="CB38" s="609"/>
      <c r="CC38" s="609"/>
      <c r="CD38" s="609"/>
      <c r="CE38" s="609"/>
      <c r="CF38" s="609"/>
      <c r="CG38" s="609"/>
      <c r="CH38" s="609"/>
      <c r="CI38" s="609"/>
      <c r="CJ38" s="609"/>
      <c r="CK38" s="609"/>
      <c r="CL38" s="610"/>
      <c r="CM38" s="611">
        <v>62447381</v>
      </c>
      <c r="CN38" s="612"/>
      <c r="CO38" s="612"/>
      <c r="CP38" s="612"/>
      <c r="CQ38" s="612"/>
      <c r="CR38" s="612"/>
      <c r="CS38" s="612"/>
      <c r="CT38" s="613"/>
      <c r="CU38" s="616">
        <v>16.7</v>
      </c>
      <c r="CV38" s="642"/>
      <c r="CW38" s="642"/>
      <c r="CX38" s="644"/>
      <c r="CY38" s="620">
        <v>51523263</v>
      </c>
      <c r="CZ38" s="640"/>
      <c r="DA38" s="640"/>
      <c r="DB38" s="640"/>
      <c r="DC38" s="640"/>
      <c r="DD38" s="640"/>
      <c r="DE38" s="640"/>
      <c r="DF38" s="641"/>
      <c r="DG38" s="620">
        <v>51523263</v>
      </c>
      <c r="DH38" s="640"/>
      <c r="DI38" s="640"/>
      <c r="DJ38" s="640"/>
      <c r="DK38" s="640"/>
      <c r="DL38" s="640"/>
      <c r="DM38" s="640"/>
      <c r="DN38" s="640"/>
      <c r="DO38" s="640"/>
      <c r="DP38" s="640"/>
      <c r="DQ38" s="641"/>
      <c r="DR38" s="616">
        <v>24</v>
      </c>
      <c r="DS38" s="642"/>
      <c r="DT38" s="642"/>
      <c r="DU38" s="642"/>
      <c r="DV38" s="642"/>
      <c r="DW38" s="642"/>
      <c r="DX38" s="643"/>
    </row>
    <row r="39" spans="2:128" ht="11.25" customHeight="1" x14ac:dyDescent="0.2">
      <c r="B39" s="629" t="s">
        <v>297</v>
      </c>
      <c r="C39" s="630"/>
      <c r="D39" s="630"/>
      <c r="E39" s="630"/>
      <c r="F39" s="630"/>
      <c r="G39" s="630"/>
      <c r="H39" s="630"/>
      <c r="I39" s="630"/>
      <c r="J39" s="630"/>
      <c r="K39" s="630"/>
      <c r="L39" s="630"/>
      <c r="M39" s="630"/>
      <c r="N39" s="630"/>
      <c r="O39" s="630"/>
      <c r="P39" s="630"/>
      <c r="Q39" s="631"/>
      <c r="R39" s="611">
        <v>389022024</v>
      </c>
      <c r="S39" s="612"/>
      <c r="T39" s="612"/>
      <c r="U39" s="612"/>
      <c r="V39" s="612"/>
      <c r="W39" s="612"/>
      <c r="X39" s="612"/>
      <c r="Y39" s="613"/>
      <c r="Z39" s="614">
        <v>100</v>
      </c>
      <c r="AA39" s="614"/>
      <c r="AB39" s="614"/>
      <c r="AC39" s="614"/>
      <c r="AD39" s="615">
        <v>200539141</v>
      </c>
      <c r="AE39" s="615"/>
      <c r="AF39" s="615"/>
      <c r="AG39" s="615"/>
      <c r="AH39" s="615"/>
      <c r="AI39" s="615"/>
      <c r="AJ39" s="615"/>
      <c r="AK39" s="615"/>
      <c r="AL39" s="616">
        <v>100</v>
      </c>
      <c r="AM39" s="617"/>
      <c r="AN39" s="617"/>
      <c r="AO39" s="618"/>
      <c r="AP39" s="629"/>
      <c r="AQ39" s="630"/>
      <c r="AR39" s="630"/>
      <c r="AS39" s="630"/>
      <c r="AT39" s="630"/>
      <c r="AU39" s="630"/>
      <c r="AV39" s="630"/>
      <c r="AW39" s="630"/>
      <c r="AX39" s="630"/>
      <c r="AY39" s="630"/>
      <c r="AZ39" s="630"/>
      <c r="BA39" s="630"/>
      <c r="BB39" s="630"/>
      <c r="BC39" s="631"/>
      <c r="BD39" s="611"/>
      <c r="BE39" s="612"/>
      <c r="BF39" s="612"/>
      <c r="BG39" s="612"/>
      <c r="BH39" s="612"/>
      <c r="BI39" s="612"/>
      <c r="BJ39" s="612"/>
      <c r="BK39" s="613"/>
      <c r="BL39" s="614"/>
      <c r="BM39" s="614"/>
      <c r="BN39" s="614"/>
      <c r="BO39" s="614"/>
      <c r="BP39" s="615"/>
      <c r="BQ39" s="615"/>
      <c r="BR39" s="615"/>
      <c r="BS39" s="615"/>
      <c r="BT39" s="615"/>
      <c r="BU39" s="615"/>
      <c r="BV39" s="615"/>
      <c r="BW39" s="619"/>
      <c r="BY39" s="608" t="s">
        <v>298</v>
      </c>
      <c r="BZ39" s="609"/>
      <c r="CA39" s="609"/>
      <c r="CB39" s="609"/>
      <c r="CC39" s="609"/>
      <c r="CD39" s="609"/>
      <c r="CE39" s="609"/>
      <c r="CF39" s="609"/>
      <c r="CG39" s="609"/>
      <c r="CH39" s="609"/>
      <c r="CI39" s="609"/>
      <c r="CJ39" s="609"/>
      <c r="CK39" s="609"/>
      <c r="CL39" s="610"/>
      <c r="CM39" s="611">
        <v>5536123</v>
      </c>
      <c r="CN39" s="640"/>
      <c r="CO39" s="640"/>
      <c r="CP39" s="640"/>
      <c r="CQ39" s="640"/>
      <c r="CR39" s="640"/>
      <c r="CS39" s="640"/>
      <c r="CT39" s="641"/>
      <c r="CU39" s="616">
        <v>1.5</v>
      </c>
      <c r="CV39" s="642"/>
      <c r="CW39" s="642"/>
      <c r="CX39" s="644"/>
      <c r="CY39" s="620">
        <v>2966101</v>
      </c>
      <c r="CZ39" s="640"/>
      <c r="DA39" s="640"/>
      <c r="DB39" s="640"/>
      <c r="DC39" s="640"/>
      <c r="DD39" s="640"/>
      <c r="DE39" s="640"/>
      <c r="DF39" s="641"/>
      <c r="DG39" s="620">
        <v>2966101</v>
      </c>
      <c r="DH39" s="640"/>
      <c r="DI39" s="640"/>
      <c r="DJ39" s="640"/>
      <c r="DK39" s="640"/>
      <c r="DL39" s="640"/>
      <c r="DM39" s="640"/>
      <c r="DN39" s="640"/>
      <c r="DO39" s="640"/>
      <c r="DP39" s="640"/>
      <c r="DQ39" s="641"/>
      <c r="DR39" s="616">
        <v>1.4</v>
      </c>
      <c r="DS39" s="642"/>
      <c r="DT39" s="642"/>
      <c r="DU39" s="642"/>
      <c r="DV39" s="642"/>
      <c r="DW39" s="642"/>
      <c r="DX39" s="643"/>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608" t="s">
        <v>299</v>
      </c>
      <c r="BZ40" s="609"/>
      <c r="CA40" s="609"/>
      <c r="CB40" s="609"/>
      <c r="CC40" s="609"/>
      <c r="CD40" s="609"/>
      <c r="CE40" s="609"/>
      <c r="CF40" s="609"/>
      <c r="CG40" s="609"/>
      <c r="CH40" s="609"/>
      <c r="CI40" s="609"/>
      <c r="CJ40" s="609"/>
      <c r="CK40" s="609"/>
      <c r="CL40" s="610"/>
      <c r="CM40" s="611">
        <v>52907368</v>
      </c>
      <c r="CN40" s="612"/>
      <c r="CO40" s="612"/>
      <c r="CP40" s="612"/>
      <c r="CQ40" s="612"/>
      <c r="CR40" s="612"/>
      <c r="CS40" s="612"/>
      <c r="CT40" s="613"/>
      <c r="CU40" s="616">
        <v>14.1</v>
      </c>
      <c r="CV40" s="642"/>
      <c r="CW40" s="642"/>
      <c r="CX40" s="644"/>
      <c r="CY40" s="620">
        <v>52747201</v>
      </c>
      <c r="CZ40" s="640"/>
      <c r="DA40" s="640"/>
      <c r="DB40" s="640"/>
      <c r="DC40" s="640"/>
      <c r="DD40" s="640"/>
      <c r="DE40" s="640"/>
      <c r="DF40" s="641"/>
      <c r="DG40" s="620">
        <v>52747201</v>
      </c>
      <c r="DH40" s="640"/>
      <c r="DI40" s="640"/>
      <c r="DJ40" s="640"/>
      <c r="DK40" s="640"/>
      <c r="DL40" s="640"/>
      <c r="DM40" s="640"/>
      <c r="DN40" s="640"/>
      <c r="DO40" s="640"/>
      <c r="DP40" s="640"/>
      <c r="DQ40" s="641"/>
      <c r="DR40" s="616">
        <v>24.6</v>
      </c>
      <c r="DS40" s="642"/>
      <c r="DT40" s="642"/>
      <c r="DU40" s="642"/>
      <c r="DV40" s="642"/>
      <c r="DW40" s="642"/>
      <c r="DX40" s="643"/>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45" t="s">
        <v>300</v>
      </c>
      <c r="BZ41" s="646"/>
      <c r="CA41" s="608" t="s">
        <v>301</v>
      </c>
      <c r="CB41" s="609"/>
      <c r="CC41" s="609"/>
      <c r="CD41" s="609"/>
      <c r="CE41" s="609"/>
      <c r="CF41" s="609"/>
      <c r="CG41" s="609"/>
      <c r="CH41" s="609"/>
      <c r="CI41" s="609"/>
      <c r="CJ41" s="609"/>
      <c r="CK41" s="609"/>
      <c r="CL41" s="610"/>
      <c r="CM41" s="611">
        <v>52907334</v>
      </c>
      <c r="CN41" s="640"/>
      <c r="CO41" s="640"/>
      <c r="CP41" s="640"/>
      <c r="CQ41" s="640"/>
      <c r="CR41" s="640"/>
      <c r="CS41" s="640"/>
      <c r="CT41" s="641"/>
      <c r="CU41" s="616">
        <v>14.1</v>
      </c>
      <c r="CV41" s="642"/>
      <c r="CW41" s="642"/>
      <c r="CX41" s="644"/>
      <c r="CY41" s="620">
        <v>52747167</v>
      </c>
      <c r="CZ41" s="640"/>
      <c r="DA41" s="640"/>
      <c r="DB41" s="640"/>
      <c r="DC41" s="640"/>
      <c r="DD41" s="640"/>
      <c r="DE41" s="640"/>
      <c r="DF41" s="641"/>
      <c r="DG41" s="620">
        <v>52747167</v>
      </c>
      <c r="DH41" s="640"/>
      <c r="DI41" s="640"/>
      <c r="DJ41" s="640"/>
      <c r="DK41" s="640"/>
      <c r="DL41" s="640"/>
      <c r="DM41" s="640"/>
      <c r="DN41" s="640"/>
      <c r="DO41" s="640"/>
      <c r="DP41" s="640"/>
      <c r="DQ41" s="641"/>
      <c r="DR41" s="616">
        <v>24.6</v>
      </c>
      <c r="DS41" s="642"/>
      <c r="DT41" s="642"/>
      <c r="DU41" s="642"/>
      <c r="DV41" s="642"/>
      <c r="DW41" s="642"/>
      <c r="DX41" s="643"/>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593" t="s">
        <v>302</v>
      </c>
      <c r="AQ42" s="594"/>
      <c r="AR42" s="594"/>
      <c r="AS42" s="594"/>
      <c r="AT42" s="594"/>
      <c r="AU42" s="594"/>
      <c r="AV42" s="594"/>
      <c r="AW42" s="594"/>
      <c r="AX42" s="594"/>
      <c r="AY42" s="594"/>
      <c r="AZ42" s="594"/>
      <c r="BA42" s="594"/>
      <c r="BB42" s="594"/>
      <c r="BC42" s="595"/>
      <c r="BD42" s="593" t="s">
        <v>303</v>
      </c>
      <c r="BE42" s="594"/>
      <c r="BF42" s="594"/>
      <c r="BG42" s="594"/>
      <c r="BH42" s="594"/>
      <c r="BI42" s="594"/>
      <c r="BJ42" s="594"/>
      <c r="BK42" s="594"/>
      <c r="BL42" s="594"/>
      <c r="BM42" s="595"/>
      <c r="BN42" s="593" t="s">
        <v>304</v>
      </c>
      <c r="BO42" s="594"/>
      <c r="BP42" s="594"/>
      <c r="BQ42" s="594"/>
      <c r="BR42" s="594"/>
      <c r="BS42" s="594"/>
      <c r="BT42" s="594"/>
      <c r="BU42" s="594"/>
      <c r="BV42" s="594"/>
      <c r="BW42" s="595"/>
      <c r="BY42" s="647"/>
      <c r="BZ42" s="648"/>
      <c r="CA42" s="608" t="s">
        <v>305</v>
      </c>
      <c r="CB42" s="609"/>
      <c r="CC42" s="609"/>
      <c r="CD42" s="609"/>
      <c r="CE42" s="609"/>
      <c r="CF42" s="609"/>
      <c r="CG42" s="609"/>
      <c r="CH42" s="609"/>
      <c r="CI42" s="609"/>
      <c r="CJ42" s="609"/>
      <c r="CK42" s="609"/>
      <c r="CL42" s="610"/>
      <c r="CM42" s="611">
        <v>48890014</v>
      </c>
      <c r="CN42" s="612"/>
      <c r="CO42" s="612"/>
      <c r="CP42" s="612"/>
      <c r="CQ42" s="612"/>
      <c r="CR42" s="612"/>
      <c r="CS42" s="612"/>
      <c r="CT42" s="613"/>
      <c r="CU42" s="616">
        <v>13</v>
      </c>
      <c r="CV42" s="642"/>
      <c r="CW42" s="642"/>
      <c r="CX42" s="644"/>
      <c r="CY42" s="620">
        <v>48756220</v>
      </c>
      <c r="CZ42" s="640"/>
      <c r="DA42" s="640"/>
      <c r="DB42" s="640"/>
      <c r="DC42" s="640"/>
      <c r="DD42" s="640"/>
      <c r="DE42" s="640"/>
      <c r="DF42" s="641"/>
      <c r="DG42" s="620">
        <v>48756220</v>
      </c>
      <c r="DH42" s="640"/>
      <c r="DI42" s="640"/>
      <c r="DJ42" s="640"/>
      <c r="DK42" s="640"/>
      <c r="DL42" s="640"/>
      <c r="DM42" s="640"/>
      <c r="DN42" s="640"/>
      <c r="DO42" s="640"/>
      <c r="DP42" s="640"/>
      <c r="DQ42" s="641"/>
      <c r="DR42" s="616">
        <v>22.7</v>
      </c>
      <c r="DS42" s="642"/>
      <c r="DT42" s="642"/>
      <c r="DU42" s="642"/>
      <c r="DV42" s="642"/>
      <c r="DW42" s="642"/>
      <c r="DX42" s="643"/>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4" t="s">
        <v>306</v>
      </c>
      <c r="AQ43" s="655"/>
      <c r="AR43" s="655"/>
      <c r="AS43" s="655"/>
      <c r="AT43" s="660" t="s">
        <v>307</v>
      </c>
      <c r="AU43" s="224"/>
      <c r="AV43" s="224"/>
      <c r="AW43" s="224"/>
      <c r="AX43" s="597" t="s">
        <v>154</v>
      </c>
      <c r="AY43" s="598"/>
      <c r="AZ43" s="598"/>
      <c r="BA43" s="598"/>
      <c r="BB43" s="598"/>
      <c r="BC43" s="599"/>
      <c r="BD43" s="663">
        <v>98.9</v>
      </c>
      <c r="BE43" s="664"/>
      <c r="BF43" s="664"/>
      <c r="BG43" s="664"/>
      <c r="BH43" s="664"/>
      <c r="BI43" s="664">
        <v>98.5</v>
      </c>
      <c r="BJ43" s="664"/>
      <c r="BK43" s="664"/>
      <c r="BL43" s="664"/>
      <c r="BM43" s="665"/>
      <c r="BN43" s="663">
        <v>99.6</v>
      </c>
      <c r="BO43" s="664"/>
      <c r="BP43" s="664"/>
      <c r="BQ43" s="664"/>
      <c r="BR43" s="664"/>
      <c r="BS43" s="664">
        <v>99.1</v>
      </c>
      <c r="BT43" s="664"/>
      <c r="BU43" s="664"/>
      <c r="BV43" s="664"/>
      <c r="BW43" s="665"/>
      <c r="BY43" s="647"/>
      <c r="BZ43" s="648"/>
      <c r="CA43" s="608" t="s">
        <v>308</v>
      </c>
      <c r="CB43" s="609"/>
      <c r="CC43" s="609"/>
      <c r="CD43" s="609"/>
      <c r="CE43" s="609"/>
      <c r="CF43" s="609"/>
      <c r="CG43" s="609"/>
      <c r="CH43" s="609"/>
      <c r="CI43" s="609"/>
      <c r="CJ43" s="609"/>
      <c r="CK43" s="609"/>
      <c r="CL43" s="610"/>
      <c r="CM43" s="611">
        <v>4017320</v>
      </c>
      <c r="CN43" s="640"/>
      <c r="CO43" s="640"/>
      <c r="CP43" s="640"/>
      <c r="CQ43" s="640"/>
      <c r="CR43" s="640"/>
      <c r="CS43" s="640"/>
      <c r="CT43" s="641"/>
      <c r="CU43" s="616">
        <v>1.1000000000000001</v>
      </c>
      <c r="CV43" s="642"/>
      <c r="CW43" s="642"/>
      <c r="CX43" s="644"/>
      <c r="CY43" s="620">
        <v>3990947</v>
      </c>
      <c r="CZ43" s="640"/>
      <c r="DA43" s="640"/>
      <c r="DB43" s="640"/>
      <c r="DC43" s="640"/>
      <c r="DD43" s="640"/>
      <c r="DE43" s="640"/>
      <c r="DF43" s="641"/>
      <c r="DG43" s="620">
        <v>3990947</v>
      </c>
      <c r="DH43" s="640"/>
      <c r="DI43" s="640"/>
      <c r="DJ43" s="640"/>
      <c r="DK43" s="640"/>
      <c r="DL43" s="640"/>
      <c r="DM43" s="640"/>
      <c r="DN43" s="640"/>
      <c r="DO43" s="640"/>
      <c r="DP43" s="640"/>
      <c r="DQ43" s="641"/>
      <c r="DR43" s="616">
        <v>1.9</v>
      </c>
      <c r="DS43" s="642"/>
      <c r="DT43" s="642"/>
      <c r="DU43" s="642"/>
      <c r="DV43" s="642"/>
      <c r="DW43" s="642"/>
      <c r="DX43" s="643"/>
    </row>
    <row r="44" spans="2:128" ht="11.25" customHeight="1" x14ac:dyDescent="0.2">
      <c r="AP44" s="656"/>
      <c r="AQ44" s="657"/>
      <c r="AR44" s="657"/>
      <c r="AS44" s="657"/>
      <c r="AT44" s="661"/>
      <c r="AU44" s="213" t="s">
        <v>309</v>
      </c>
      <c r="AV44" s="213"/>
      <c r="AW44" s="213"/>
      <c r="AX44" s="608" t="s">
        <v>310</v>
      </c>
      <c r="AY44" s="609"/>
      <c r="AZ44" s="609"/>
      <c r="BA44" s="609"/>
      <c r="BB44" s="609"/>
      <c r="BC44" s="610"/>
      <c r="BD44" s="651">
        <v>99.3</v>
      </c>
      <c r="BE44" s="652"/>
      <c r="BF44" s="652"/>
      <c r="BG44" s="652"/>
      <c r="BH44" s="652"/>
      <c r="BI44" s="652">
        <v>98.1</v>
      </c>
      <c r="BJ44" s="652"/>
      <c r="BK44" s="652"/>
      <c r="BL44" s="652"/>
      <c r="BM44" s="653"/>
      <c r="BN44" s="651">
        <v>99.4</v>
      </c>
      <c r="BO44" s="652"/>
      <c r="BP44" s="652"/>
      <c r="BQ44" s="652"/>
      <c r="BR44" s="652"/>
      <c r="BS44" s="652">
        <v>98.1</v>
      </c>
      <c r="BT44" s="652"/>
      <c r="BU44" s="652"/>
      <c r="BV44" s="652"/>
      <c r="BW44" s="653"/>
      <c r="BY44" s="649"/>
      <c r="BZ44" s="650"/>
      <c r="CA44" s="608" t="s">
        <v>311</v>
      </c>
      <c r="CB44" s="609"/>
      <c r="CC44" s="609"/>
      <c r="CD44" s="609"/>
      <c r="CE44" s="609"/>
      <c r="CF44" s="609"/>
      <c r="CG44" s="609"/>
      <c r="CH44" s="609"/>
      <c r="CI44" s="609"/>
      <c r="CJ44" s="609"/>
      <c r="CK44" s="609"/>
      <c r="CL44" s="610"/>
      <c r="CM44" s="611">
        <v>34</v>
      </c>
      <c r="CN44" s="612"/>
      <c r="CO44" s="612"/>
      <c r="CP44" s="612"/>
      <c r="CQ44" s="612"/>
      <c r="CR44" s="612"/>
      <c r="CS44" s="612"/>
      <c r="CT44" s="613"/>
      <c r="CU44" s="616">
        <v>0</v>
      </c>
      <c r="CV44" s="642"/>
      <c r="CW44" s="642"/>
      <c r="CX44" s="644"/>
      <c r="CY44" s="620">
        <v>34</v>
      </c>
      <c r="CZ44" s="640"/>
      <c r="DA44" s="640"/>
      <c r="DB44" s="640"/>
      <c r="DC44" s="640"/>
      <c r="DD44" s="640"/>
      <c r="DE44" s="640"/>
      <c r="DF44" s="641"/>
      <c r="DG44" s="620">
        <v>34</v>
      </c>
      <c r="DH44" s="640"/>
      <c r="DI44" s="640"/>
      <c r="DJ44" s="640"/>
      <c r="DK44" s="640"/>
      <c r="DL44" s="640"/>
      <c r="DM44" s="640"/>
      <c r="DN44" s="640"/>
      <c r="DO44" s="640"/>
      <c r="DP44" s="640"/>
      <c r="DQ44" s="641"/>
      <c r="DR44" s="616">
        <v>0</v>
      </c>
      <c r="DS44" s="642"/>
      <c r="DT44" s="642"/>
      <c r="DU44" s="642"/>
      <c r="DV44" s="642"/>
      <c r="DW44" s="642"/>
      <c r="DX44" s="643"/>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58"/>
      <c r="AQ45" s="659"/>
      <c r="AR45" s="659"/>
      <c r="AS45" s="659"/>
      <c r="AT45" s="662"/>
      <c r="AU45" s="226"/>
      <c r="AV45" s="226"/>
      <c r="AW45" s="226"/>
      <c r="AX45" s="629" t="s">
        <v>312</v>
      </c>
      <c r="AY45" s="630"/>
      <c r="AZ45" s="630"/>
      <c r="BA45" s="630"/>
      <c r="BB45" s="630"/>
      <c r="BC45" s="631"/>
      <c r="BD45" s="666">
        <v>96.9</v>
      </c>
      <c r="BE45" s="667"/>
      <c r="BF45" s="667"/>
      <c r="BG45" s="667"/>
      <c r="BH45" s="667"/>
      <c r="BI45" s="667">
        <v>96.8</v>
      </c>
      <c r="BJ45" s="667"/>
      <c r="BK45" s="667"/>
      <c r="BL45" s="667"/>
      <c r="BM45" s="668"/>
      <c r="BN45" s="666">
        <v>99.9</v>
      </c>
      <c r="BO45" s="667"/>
      <c r="BP45" s="667"/>
      <c r="BQ45" s="667"/>
      <c r="BR45" s="667"/>
      <c r="BS45" s="667">
        <v>99.8</v>
      </c>
      <c r="BT45" s="667"/>
      <c r="BU45" s="667"/>
      <c r="BV45" s="667"/>
      <c r="BW45" s="668"/>
      <c r="BY45" s="608" t="s">
        <v>313</v>
      </c>
      <c r="BZ45" s="609"/>
      <c r="CA45" s="609"/>
      <c r="CB45" s="609"/>
      <c r="CC45" s="609"/>
      <c r="CD45" s="609"/>
      <c r="CE45" s="609"/>
      <c r="CF45" s="609"/>
      <c r="CG45" s="609"/>
      <c r="CH45" s="609"/>
      <c r="CI45" s="609"/>
      <c r="CJ45" s="609"/>
      <c r="CK45" s="609"/>
      <c r="CL45" s="610"/>
      <c r="CM45" s="611">
        <v>145254142</v>
      </c>
      <c r="CN45" s="640"/>
      <c r="CO45" s="640"/>
      <c r="CP45" s="640"/>
      <c r="CQ45" s="640"/>
      <c r="CR45" s="640"/>
      <c r="CS45" s="640"/>
      <c r="CT45" s="641"/>
      <c r="CU45" s="616">
        <v>38.799999999999997</v>
      </c>
      <c r="CV45" s="642"/>
      <c r="CW45" s="642"/>
      <c r="CX45" s="644"/>
      <c r="CY45" s="620">
        <v>106706367</v>
      </c>
      <c r="CZ45" s="640"/>
      <c r="DA45" s="640"/>
      <c r="DB45" s="640"/>
      <c r="DC45" s="640"/>
      <c r="DD45" s="640"/>
      <c r="DE45" s="640"/>
      <c r="DF45" s="641"/>
      <c r="DG45" s="620">
        <v>59545681</v>
      </c>
      <c r="DH45" s="640"/>
      <c r="DI45" s="640"/>
      <c r="DJ45" s="640"/>
      <c r="DK45" s="640"/>
      <c r="DL45" s="640"/>
      <c r="DM45" s="640"/>
      <c r="DN45" s="640"/>
      <c r="DO45" s="640"/>
      <c r="DP45" s="640"/>
      <c r="DQ45" s="641"/>
      <c r="DR45" s="616">
        <v>27.8</v>
      </c>
      <c r="DS45" s="642"/>
      <c r="DT45" s="642"/>
      <c r="DU45" s="642"/>
      <c r="DV45" s="642"/>
      <c r="DW45" s="642"/>
      <c r="DX45" s="643"/>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76" t="s">
        <v>314</v>
      </c>
      <c r="AQ46" s="677"/>
      <c r="AR46" s="677"/>
      <c r="AS46" s="677"/>
      <c r="AT46" s="677"/>
      <c r="AU46" s="677"/>
      <c r="AV46" s="677"/>
      <c r="AW46" s="678"/>
      <c r="AX46" s="679" t="s">
        <v>315</v>
      </c>
      <c r="AY46" s="679"/>
      <c r="AZ46" s="679"/>
      <c r="BA46" s="679"/>
      <c r="BB46" s="679"/>
      <c r="BC46" s="679"/>
      <c r="BD46" s="680">
        <v>3153837</v>
      </c>
      <c r="BE46" s="681"/>
      <c r="BF46" s="681"/>
      <c r="BG46" s="681"/>
      <c r="BH46" s="681"/>
      <c r="BI46" s="681"/>
      <c r="BJ46" s="681"/>
      <c r="BK46" s="681"/>
      <c r="BL46" s="681"/>
      <c r="BM46" s="682"/>
      <c r="BN46" s="680">
        <v>1096017</v>
      </c>
      <c r="BO46" s="681"/>
      <c r="BP46" s="681"/>
      <c r="BQ46" s="681"/>
      <c r="BR46" s="681"/>
      <c r="BS46" s="681"/>
      <c r="BT46" s="681"/>
      <c r="BU46" s="681"/>
      <c r="BV46" s="681"/>
      <c r="BW46" s="682"/>
      <c r="BY46" s="608" t="s">
        <v>316</v>
      </c>
      <c r="BZ46" s="609"/>
      <c r="CA46" s="609"/>
      <c r="CB46" s="609"/>
      <c r="CC46" s="609"/>
      <c r="CD46" s="609"/>
      <c r="CE46" s="609"/>
      <c r="CF46" s="609"/>
      <c r="CG46" s="609"/>
      <c r="CH46" s="609"/>
      <c r="CI46" s="609"/>
      <c r="CJ46" s="609"/>
      <c r="CK46" s="609"/>
      <c r="CL46" s="610"/>
      <c r="CM46" s="611">
        <v>21347975</v>
      </c>
      <c r="CN46" s="612"/>
      <c r="CO46" s="612"/>
      <c r="CP46" s="612"/>
      <c r="CQ46" s="612"/>
      <c r="CR46" s="612"/>
      <c r="CS46" s="612"/>
      <c r="CT46" s="613"/>
      <c r="CU46" s="616">
        <v>5.7</v>
      </c>
      <c r="CV46" s="642"/>
      <c r="CW46" s="642"/>
      <c r="CX46" s="644"/>
      <c r="CY46" s="620">
        <v>14931185</v>
      </c>
      <c r="CZ46" s="640"/>
      <c r="DA46" s="640"/>
      <c r="DB46" s="640"/>
      <c r="DC46" s="640"/>
      <c r="DD46" s="640"/>
      <c r="DE46" s="640"/>
      <c r="DF46" s="641"/>
      <c r="DG46" s="620">
        <v>11394513</v>
      </c>
      <c r="DH46" s="640"/>
      <c r="DI46" s="640"/>
      <c r="DJ46" s="640"/>
      <c r="DK46" s="640"/>
      <c r="DL46" s="640"/>
      <c r="DM46" s="640"/>
      <c r="DN46" s="640"/>
      <c r="DO46" s="640"/>
      <c r="DP46" s="640"/>
      <c r="DQ46" s="641"/>
      <c r="DR46" s="616">
        <v>5.3</v>
      </c>
      <c r="DS46" s="642"/>
      <c r="DT46" s="642"/>
      <c r="DU46" s="642"/>
      <c r="DV46" s="642"/>
      <c r="DW46" s="642"/>
      <c r="DX46" s="643"/>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69" t="s">
        <v>317</v>
      </c>
      <c r="AQ47" s="670"/>
      <c r="AR47" s="670"/>
      <c r="AS47" s="670"/>
      <c r="AT47" s="670"/>
      <c r="AU47" s="670"/>
      <c r="AV47" s="670"/>
      <c r="AW47" s="671"/>
      <c r="AX47" s="672" t="s">
        <v>318</v>
      </c>
      <c r="AY47" s="672"/>
      <c r="AZ47" s="672"/>
      <c r="BA47" s="672"/>
      <c r="BB47" s="672"/>
      <c r="BC47" s="672"/>
      <c r="BD47" s="673">
        <v>3153837</v>
      </c>
      <c r="BE47" s="674"/>
      <c r="BF47" s="674"/>
      <c r="BG47" s="674"/>
      <c r="BH47" s="674"/>
      <c r="BI47" s="674"/>
      <c r="BJ47" s="674"/>
      <c r="BK47" s="674"/>
      <c r="BL47" s="674"/>
      <c r="BM47" s="675"/>
      <c r="BN47" s="673">
        <v>1096017</v>
      </c>
      <c r="BO47" s="674"/>
      <c r="BP47" s="674"/>
      <c r="BQ47" s="674"/>
      <c r="BR47" s="674"/>
      <c r="BS47" s="674"/>
      <c r="BT47" s="674"/>
      <c r="BU47" s="674"/>
      <c r="BV47" s="674"/>
      <c r="BW47" s="675"/>
      <c r="BY47" s="608" t="s">
        <v>319</v>
      </c>
      <c r="BZ47" s="609"/>
      <c r="CA47" s="609"/>
      <c r="CB47" s="609"/>
      <c r="CC47" s="609"/>
      <c r="CD47" s="609"/>
      <c r="CE47" s="609"/>
      <c r="CF47" s="609"/>
      <c r="CG47" s="609"/>
      <c r="CH47" s="609"/>
      <c r="CI47" s="609"/>
      <c r="CJ47" s="609"/>
      <c r="CK47" s="609"/>
      <c r="CL47" s="610"/>
      <c r="CM47" s="611">
        <v>4034607</v>
      </c>
      <c r="CN47" s="640"/>
      <c r="CO47" s="640"/>
      <c r="CP47" s="640"/>
      <c r="CQ47" s="640"/>
      <c r="CR47" s="640"/>
      <c r="CS47" s="640"/>
      <c r="CT47" s="641"/>
      <c r="CU47" s="616">
        <v>1.1000000000000001</v>
      </c>
      <c r="CV47" s="642"/>
      <c r="CW47" s="642"/>
      <c r="CX47" s="644"/>
      <c r="CY47" s="620">
        <v>3418780</v>
      </c>
      <c r="CZ47" s="640"/>
      <c r="DA47" s="640"/>
      <c r="DB47" s="640"/>
      <c r="DC47" s="640"/>
      <c r="DD47" s="640"/>
      <c r="DE47" s="640"/>
      <c r="DF47" s="641"/>
      <c r="DG47" s="620">
        <v>3418780</v>
      </c>
      <c r="DH47" s="640"/>
      <c r="DI47" s="640"/>
      <c r="DJ47" s="640"/>
      <c r="DK47" s="640"/>
      <c r="DL47" s="640"/>
      <c r="DM47" s="640"/>
      <c r="DN47" s="640"/>
      <c r="DO47" s="640"/>
      <c r="DP47" s="640"/>
      <c r="DQ47" s="641"/>
      <c r="DR47" s="616">
        <v>1.6</v>
      </c>
      <c r="DS47" s="642"/>
      <c r="DT47" s="642"/>
      <c r="DU47" s="642"/>
      <c r="DV47" s="642"/>
      <c r="DW47" s="642"/>
      <c r="DX47" s="643"/>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608" t="s">
        <v>320</v>
      </c>
      <c r="BZ48" s="609"/>
      <c r="CA48" s="609"/>
      <c r="CB48" s="609"/>
      <c r="CC48" s="609"/>
      <c r="CD48" s="609"/>
      <c r="CE48" s="609"/>
      <c r="CF48" s="609"/>
      <c r="CG48" s="609"/>
      <c r="CH48" s="609"/>
      <c r="CI48" s="609"/>
      <c r="CJ48" s="609"/>
      <c r="CK48" s="609"/>
      <c r="CL48" s="610"/>
      <c r="CM48" s="611">
        <v>99712387</v>
      </c>
      <c r="CN48" s="612"/>
      <c r="CO48" s="612"/>
      <c r="CP48" s="612"/>
      <c r="CQ48" s="612"/>
      <c r="CR48" s="612"/>
      <c r="CS48" s="612"/>
      <c r="CT48" s="613"/>
      <c r="CU48" s="616">
        <v>26.6</v>
      </c>
      <c r="CV48" s="642"/>
      <c r="CW48" s="642"/>
      <c r="CX48" s="644"/>
      <c r="CY48" s="620">
        <v>71576593</v>
      </c>
      <c r="CZ48" s="640"/>
      <c r="DA48" s="640"/>
      <c r="DB48" s="640"/>
      <c r="DC48" s="640"/>
      <c r="DD48" s="640"/>
      <c r="DE48" s="640"/>
      <c r="DF48" s="641"/>
      <c r="DG48" s="620">
        <v>40879739</v>
      </c>
      <c r="DH48" s="640"/>
      <c r="DI48" s="640"/>
      <c r="DJ48" s="640"/>
      <c r="DK48" s="640"/>
      <c r="DL48" s="640"/>
      <c r="DM48" s="640"/>
      <c r="DN48" s="640"/>
      <c r="DO48" s="640"/>
      <c r="DP48" s="640"/>
      <c r="DQ48" s="641"/>
      <c r="DR48" s="616">
        <v>19.100000000000001</v>
      </c>
      <c r="DS48" s="642"/>
      <c r="DT48" s="642"/>
      <c r="DU48" s="642"/>
      <c r="DV48" s="642"/>
      <c r="DW48" s="642"/>
      <c r="DX48" s="643"/>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608" t="s">
        <v>321</v>
      </c>
      <c r="BZ49" s="609"/>
      <c r="CA49" s="609"/>
      <c r="CB49" s="609"/>
      <c r="CC49" s="609"/>
      <c r="CD49" s="609"/>
      <c r="CE49" s="609"/>
      <c r="CF49" s="609"/>
      <c r="CG49" s="609"/>
      <c r="CH49" s="609"/>
      <c r="CI49" s="609"/>
      <c r="CJ49" s="609"/>
      <c r="CK49" s="609"/>
      <c r="CL49" s="610"/>
      <c r="CM49" s="611">
        <v>3444236</v>
      </c>
      <c r="CN49" s="640"/>
      <c r="CO49" s="640"/>
      <c r="CP49" s="640"/>
      <c r="CQ49" s="640"/>
      <c r="CR49" s="640"/>
      <c r="CS49" s="640"/>
      <c r="CT49" s="641"/>
      <c r="CU49" s="616">
        <v>0.9</v>
      </c>
      <c r="CV49" s="642"/>
      <c r="CW49" s="642"/>
      <c r="CX49" s="644"/>
      <c r="CY49" s="620">
        <v>3444236</v>
      </c>
      <c r="CZ49" s="640"/>
      <c r="DA49" s="640"/>
      <c r="DB49" s="640"/>
      <c r="DC49" s="640"/>
      <c r="DD49" s="640"/>
      <c r="DE49" s="640"/>
      <c r="DF49" s="641"/>
      <c r="DG49" s="620">
        <v>2922658</v>
      </c>
      <c r="DH49" s="640"/>
      <c r="DI49" s="640"/>
      <c r="DJ49" s="640"/>
      <c r="DK49" s="640"/>
      <c r="DL49" s="640"/>
      <c r="DM49" s="640"/>
      <c r="DN49" s="640"/>
      <c r="DO49" s="640"/>
      <c r="DP49" s="640"/>
      <c r="DQ49" s="641"/>
      <c r="DR49" s="616">
        <v>1.4</v>
      </c>
      <c r="DS49" s="642"/>
      <c r="DT49" s="642"/>
      <c r="DU49" s="642"/>
      <c r="DV49" s="642"/>
      <c r="DW49" s="642"/>
      <c r="DX49" s="643"/>
    </row>
    <row r="50" spans="2:128" ht="11.25" customHeight="1" x14ac:dyDescent="0.2">
      <c r="B50" s="213" t="s">
        <v>322</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608" t="s">
        <v>323</v>
      </c>
      <c r="BZ50" s="609"/>
      <c r="CA50" s="609"/>
      <c r="CB50" s="609"/>
      <c r="CC50" s="609"/>
      <c r="CD50" s="609"/>
      <c r="CE50" s="609"/>
      <c r="CF50" s="609"/>
      <c r="CG50" s="609"/>
      <c r="CH50" s="609"/>
      <c r="CI50" s="609"/>
      <c r="CJ50" s="609"/>
      <c r="CK50" s="609"/>
      <c r="CL50" s="610"/>
      <c r="CM50" s="611">
        <v>14246314</v>
      </c>
      <c r="CN50" s="612"/>
      <c r="CO50" s="612"/>
      <c r="CP50" s="612"/>
      <c r="CQ50" s="612"/>
      <c r="CR50" s="612"/>
      <c r="CS50" s="612"/>
      <c r="CT50" s="613"/>
      <c r="CU50" s="616">
        <v>3.8</v>
      </c>
      <c r="CV50" s="642"/>
      <c r="CW50" s="642"/>
      <c r="CX50" s="644"/>
      <c r="CY50" s="620">
        <v>12023046</v>
      </c>
      <c r="CZ50" s="640"/>
      <c r="DA50" s="640"/>
      <c r="DB50" s="640"/>
      <c r="DC50" s="640"/>
      <c r="DD50" s="640"/>
      <c r="DE50" s="640"/>
      <c r="DF50" s="641"/>
      <c r="DG50" s="620" t="s">
        <v>118</v>
      </c>
      <c r="DH50" s="640"/>
      <c r="DI50" s="640"/>
      <c r="DJ50" s="640"/>
      <c r="DK50" s="640"/>
      <c r="DL50" s="640"/>
      <c r="DM50" s="640"/>
      <c r="DN50" s="640"/>
      <c r="DO50" s="640"/>
      <c r="DP50" s="640"/>
      <c r="DQ50" s="641"/>
      <c r="DR50" s="616" t="s">
        <v>118</v>
      </c>
      <c r="DS50" s="642"/>
      <c r="DT50" s="642"/>
      <c r="DU50" s="642"/>
      <c r="DV50" s="642"/>
      <c r="DW50" s="642"/>
      <c r="DX50" s="643"/>
    </row>
    <row r="51" spans="2:128" ht="11.25" customHeight="1" x14ac:dyDescent="0.2">
      <c r="B51" s="227" t="s">
        <v>324</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608" t="s">
        <v>325</v>
      </c>
      <c r="BZ51" s="609"/>
      <c r="CA51" s="609"/>
      <c r="CB51" s="609"/>
      <c r="CC51" s="609"/>
      <c r="CD51" s="609"/>
      <c r="CE51" s="609"/>
      <c r="CF51" s="609"/>
      <c r="CG51" s="609"/>
      <c r="CH51" s="609"/>
      <c r="CI51" s="609"/>
      <c r="CJ51" s="609"/>
      <c r="CK51" s="609"/>
      <c r="CL51" s="610"/>
      <c r="CM51" s="611">
        <v>305244</v>
      </c>
      <c r="CN51" s="640"/>
      <c r="CO51" s="640"/>
      <c r="CP51" s="640"/>
      <c r="CQ51" s="640"/>
      <c r="CR51" s="640"/>
      <c r="CS51" s="640"/>
      <c r="CT51" s="641"/>
      <c r="CU51" s="616">
        <v>0.1</v>
      </c>
      <c r="CV51" s="642"/>
      <c r="CW51" s="642"/>
      <c r="CX51" s="644"/>
      <c r="CY51" s="620">
        <v>305244</v>
      </c>
      <c r="CZ51" s="640"/>
      <c r="DA51" s="640"/>
      <c r="DB51" s="640"/>
      <c r="DC51" s="640"/>
      <c r="DD51" s="640"/>
      <c r="DE51" s="640"/>
      <c r="DF51" s="641"/>
      <c r="DG51" s="620" t="s">
        <v>202</v>
      </c>
      <c r="DH51" s="640"/>
      <c r="DI51" s="640"/>
      <c r="DJ51" s="640"/>
      <c r="DK51" s="640"/>
      <c r="DL51" s="640"/>
      <c r="DM51" s="640"/>
      <c r="DN51" s="640"/>
      <c r="DO51" s="640"/>
      <c r="DP51" s="640"/>
      <c r="DQ51" s="641"/>
      <c r="DR51" s="616" t="s">
        <v>118</v>
      </c>
      <c r="DS51" s="642"/>
      <c r="DT51" s="642"/>
      <c r="DU51" s="642"/>
      <c r="DV51" s="642"/>
      <c r="DW51" s="642"/>
      <c r="DX51" s="643"/>
    </row>
    <row r="52" spans="2:128" ht="11.25" customHeight="1" x14ac:dyDescent="0.2">
      <c r="B52" s="228" t="s">
        <v>326</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608" t="s">
        <v>327</v>
      </c>
      <c r="BZ52" s="609"/>
      <c r="CA52" s="609"/>
      <c r="CB52" s="609"/>
      <c r="CC52" s="609"/>
      <c r="CD52" s="609"/>
      <c r="CE52" s="609"/>
      <c r="CF52" s="609"/>
      <c r="CG52" s="609"/>
      <c r="CH52" s="609"/>
      <c r="CI52" s="609"/>
      <c r="CJ52" s="609"/>
      <c r="CK52" s="609"/>
      <c r="CL52" s="610"/>
      <c r="CM52" s="611">
        <v>2163379</v>
      </c>
      <c r="CN52" s="612"/>
      <c r="CO52" s="612"/>
      <c r="CP52" s="612"/>
      <c r="CQ52" s="612"/>
      <c r="CR52" s="612"/>
      <c r="CS52" s="612"/>
      <c r="CT52" s="613"/>
      <c r="CU52" s="616">
        <v>0.6</v>
      </c>
      <c r="CV52" s="642"/>
      <c r="CW52" s="642"/>
      <c r="CX52" s="644"/>
      <c r="CY52" s="620">
        <v>1007283</v>
      </c>
      <c r="CZ52" s="640"/>
      <c r="DA52" s="640"/>
      <c r="DB52" s="640"/>
      <c r="DC52" s="640"/>
      <c r="DD52" s="640"/>
      <c r="DE52" s="640"/>
      <c r="DF52" s="641"/>
      <c r="DG52" s="620">
        <v>929991</v>
      </c>
      <c r="DH52" s="640"/>
      <c r="DI52" s="640"/>
      <c r="DJ52" s="640"/>
      <c r="DK52" s="640"/>
      <c r="DL52" s="640"/>
      <c r="DM52" s="640"/>
      <c r="DN52" s="640"/>
      <c r="DO52" s="640"/>
      <c r="DP52" s="640"/>
      <c r="DQ52" s="641"/>
      <c r="DR52" s="616">
        <v>0.4</v>
      </c>
      <c r="DS52" s="642"/>
      <c r="DT52" s="642"/>
      <c r="DU52" s="642"/>
      <c r="DV52" s="642"/>
      <c r="DW52" s="642"/>
      <c r="DX52" s="643"/>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608" t="s">
        <v>328</v>
      </c>
      <c r="BZ53" s="609"/>
      <c r="CA53" s="609"/>
      <c r="CB53" s="609"/>
      <c r="CC53" s="609"/>
      <c r="CD53" s="609"/>
      <c r="CE53" s="609"/>
      <c r="CF53" s="609"/>
      <c r="CG53" s="609"/>
      <c r="CH53" s="609"/>
      <c r="CI53" s="609"/>
      <c r="CJ53" s="609"/>
      <c r="CK53" s="609"/>
      <c r="CL53" s="610"/>
      <c r="CM53" s="611" t="s">
        <v>118</v>
      </c>
      <c r="CN53" s="640"/>
      <c r="CO53" s="640"/>
      <c r="CP53" s="640"/>
      <c r="CQ53" s="640"/>
      <c r="CR53" s="640"/>
      <c r="CS53" s="640"/>
      <c r="CT53" s="641"/>
      <c r="CU53" s="616" t="s">
        <v>118</v>
      </c>
      <c r="CV53" s="642"/>
      <c r="CW53" s="642"/>
      <c r="CX53" s="644"/>
      <c r="CY53" s="620" t="s">
        <v>202</v>
      </c>
      <c r="CZ53" s="640"/>
      <c r="DA53" s="640"/>
      <c r="DB53" s="640"/>
      <c r="DC53" s="640"/>
      <c r="DD53" s="640"/>
      <c r="DE53" s="640"/>
      <c r="DF53" s="641"/>
      <c r="DG53" s="620" t="s">
        <v>118</v>
      </c>
      <c r="DH53" s="640"/>
      <c r="DI53" s="640"/>
      <c r="DJ53" s="640"/>
      <c r="DK53" s="640"/>
      <c r="DL53" s="640"/>
      <c r="DM53" s="640"/>
      <c r="DN53" s="640"/>
      <c r="DO53" s="640"/>
      <c r="DP53" s="640"/>
      <c r="DQ53" s="641"/>
      <c r="DR53" s="616" t="s">
        <v>118</v>
      </c>
      <c r="DS53" s="642"/>
      <c r="DT53" s="642"/>
      <c r="DU53" s="642"/>
      <c r="DV53" s="642"/>
      <c r="DW53" s="642"/>
      <c r="DX53" s="643"/>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608" t="s">
        <v>329</v>
      </c>
      <c r="BZ54" s="609"/>
      <c r="CA54" s="609"/>
      <c r="CB54" s="609"/>
      <c r="CC54" s="609"/>
      <c r="CD54" s="609"/>
      <c r="CE54" s="609"/>
      <c r="CF54" s="609"/>
      <c r="CG54" s="609"/>
      <c r="CH54" s="609"/>
      <c r="CI54" s="609"/>
      <c r="CJ54" s="609"/>
      <c r="CK54" s="609"/>
      <c r="CL54" s="610"/>
      <c r="CM54" s="611">
        <v>81651947</v>
      </c>
      <c r="CN54" s="612"/>
      <c r="CO54" s="612"/>
      <c r="CP54" s="612"/>
      <c r="CQ54" s="612"/>
      <c r="CR54" s="612"/>
      <c r="CS54" s="612"/>
      <c r="CT54" s="613"/>
      <c r="CU54" s="616">
        <v>21.8</v>
      </c>
      <c r="CV54" s="642"/>
      <c r="CW54" s="642"/>
      <c r="CX54" s="644"/>
      <c r="CY54" s="620">
        <v>10687839</v>
      </c>
      <c r="CZ54" s="640"/>
      <c r="DA54" s="640"/>
      <c r="DB54" s="640"/>
      <c r="DC54" s="640"/>
      <c r="DD54" s="640"/>
      <c r="DE54" s="640"/>
      <c r="DF54" s="641"/>
      <c r="DG54" s="683"/>
      <c r="DH54" s="684"/>
      <c r="DI54" s="684"/>
      <c r="DJ54" s="684"/>
      <c r="DK54" s="684"/>
      <c r="DL54" s="684"/>
      <c r="DM54" s="684"/>
      <c r="DN54" s="684"/>
      <c r="DO54" s="684"/>
      <c r="DP54" s="684"/>
      <c r="DQ54" s="685"/>
      <c r="DR54" s="686"/>
      <c r="DS54" s="687"/>
      <c r="DT54" s="687"/>
      <c r="DU54" s="687"/>
      <c r="DV54" s="687"/>
      <c r="DW54" s="687"/>
      <c r="DX54" s="688"/>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608" t="s">
        <v>330</v>
      </c>
      <c r="BZ55" s="609"/>
      <c r="CA55" s="609"/>
      <c r="CB55" s="609"/>
      <c r="CC55" s="609"/>
      <c r="CD55" s="609"/>
      <c r="CE55" s="609"/>
      <c r="CF55" s="609"/>
      <c r="CG55" s="609"/>
      <c r="CH55" s="609"/>
      <c r="CI55" s="609"/>
      <c r="CJ55" s="609"/>
      <c r="CK55" s="609"/>
      <c r="CL55" s="610"/>
      <c r="CM55" s="611">
        <v>3632657</v>
      </c>
      <c r="CN55" s="612"/>
      <c r="CO55" s="612"/>
      <c r="CP55" s="612"/>
      <c r="CQ55" s="612"/>
      <c r="CR55" s="612"/>
      <c r="CS55" s="612"/>
      <c r="CT55" s="613"/>
      <c r="CU55" s="616">
        <v>1</v>
      </c>
      <c r="CV55" s="642"/>
      <c r="CW55" s="642"/>
      <c r="CX55" s="644"/>
      <c r="CY55" s="620">
        <v>1811013</v>
      </c>
      <c r="CZ55" s="640"/>
      <c r="DA55" s="640"/>
      <c r="DB55" s="640"/>
      <c r="DC55" s="640"/>
      <c r="DD55" s="640"/>
      <c r="DE55" s="640"/>
      <c r="DF55" s="641"/>
      <c r="DG55" s="683"/>
      <c r="DH55" s="684"/>
      <c r="DI55" s="684"/>
      <c r="DJ55" s="684"/>
      <c r="DK55" s="684"/>
      <c r="DL55" s="684"/>
      <c r="DM55" s="684"/>
      <c r="DN55" s="684"/>
      <c r="DO55" s="684"/>
      <c r="DP55" s="684"/>
      <c r="DQ55" s="685"/>
      <c r="DR55" s="686"/>
      <c r="DS55" s="687"/>
      <c r="DT55" s="687"/>
      <c r="DU55" s="687"/>
      <c r="DV55" s="687"/>
      <c r="DW55" s="687"/>
      <c r="DX55" s="688"/>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45" t="s">
        <v>300</v>
      </c>
      <c r="BZ56" s="646"/>
      <c r="CA56" s="608" t="s">
        <v>331</v>
      </c>
      <c r="CB56" s="609"/>
      <c r="CC56" s="609"/>
      <c r="CD56" s="609"/>
      <c r="CE56" s="609"/>
      <c r="CF56" s="609"/>
      <c r="CG56" s="609"/>
      <c r="CH56" s="609"/>
      <c r="CI56" s="609"/>
      <c r="CJ56" s="609"/>
      <c r="CK56" s="609"/>
      <c r="CL56" s="610"/>
      <c r="CM56" s="611">
        <v>79318110</v>
      </c>
      <c r="CN56" s="612"/>
      <c r="CO56" s="612"/>
      <c r="CP56" s="612"/>
      <c r="CQ56" s="612"/>
      <c r="CR56" s="612"/>
      <c r="CS56" s="612"/>
      <c r="CT56" s="613"/>
      <c r="CU56" s="616">
        <v>21.2</v>
      </c>
      <c r="CV56" s="642"/>
      <c r="CW56" s="642"/>
      <c r="CX56" s="644"/>
      <c r="CY56" s="620">
        <v>10561481</v>
      </c>
      <c r="CZ56" s="640"/>
      <c r="DA56" s="640"/>
      <c r="DB56" s="640"/>
      <c r="DC56" s="640"/>
      <c r="DD56" s="640"/>
      <c r="DE56" s="640"/>
      <c r="DF56" s="641"/>
      <c r="DG56" s="683"/>
      <c r="DH56" s="684"/>
      <c r="DI56" s="684"/>
      <c r="DJ56" s="684"/>
      <c r="DK56" s="684"/>
      <c r="DL56" s="684"/>
      <c r="DM56" s="684"/>
      <c r="DN56" s="684"/>
      <c r="DO56" s="684"/>
      <c r="DP56" s="684"/>
      <c r="DQ56" s="685"/>
      <c r="DR56" s="686"/>
      <c r="DS56" s="687"/>
      <c r="DT56" s="687"/>
      <c r="DU56" s="687"/>
      <c r="DV56" s="687"/>
      <c r="DW56" s="687"/>
      <c r="DX56" s="688"/>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47"/>
      <c r="BZ57" s="648"/>
      <c r="CA57" s="608" t="s">
        <v>332</v>
      </c>
      <c r="CB57" s="609"/>
      <c r="CC57" s="609"/>
      <c r="CD57" s="609"/>
      <c r="CE57" s="609"/>
      <c r="CF57" s="609"/>
      <c r="CG57" s="609"/>
      <c r="CH57" s="609"/>
      <c r="CI57" s="609"/>
      <c r="CJ57" s="609"/>
      <c r="CK57" s="609"/>
      <c r="CL57" s="610"/>
      <c r="CM57" s="611">
        <v>58694626</v>
      </c>
      <c r="CN57" s="612"/>
      <c r="CO57" s="612"/>
      <c r="CP57" s="612"/>
      <c r="CQ57" s="612"/>
      <c r="CR57" s="612"/>
      <c r="CS57" s="612"/>
      <c r="CT57" s="613"/>
      <c r="CU57" s="616">
        <v>15.7</v>
      </c>
      <c r="CV57" s="642"/>
      <c r="CW57" s="642"/>
      <c r="CX57" s="644"/>
      <c r="CY57" s="620">
        <v>3608665</v>
      </c>
      <c r="CZ57" s="640"/>
      <c r="DA57" s="640"/>
      <c r="DB57" s="640"/>
      <c r="DC57" s="640"/>
      <c r="DD57" s="640"/>
      <c r="DE57" s="640"/>
      <c r="DF57" s="641"/>
      <c r="DG57" s="683"/>
      <c r="DH57" s="684"/>
      <c r="DI57" s="684"/>
      <c r="DJ57" s="684"/>
      <c r="DK57" s="684"/>
      <c r="DL57" s="684"/>
      <c r="DM57" s="684"/>
      <c r="DN57" s="684"/>
      <c r="DO57" s="684"/>
      <c r="DP57" s="684"/>
      <c r="DQ57" s="685"/>
      <c r="DR57" s="686"/>
      <c r="DS57" s="687"/>
      <c r="DT57" s="687"/>
      <c r="DU57" s="687"/>
      <c r="DV57" s="687"/>
      <c r="DW57" s="687"/>
      <c r="DX57" s="688"/>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47"/>
      <c r="BZ58" s="648"/>
      <c r="CA58" s="608" t="s">
        <v>333</v>
      </c>
      <c r="CB58" s="609"/>
      <c r="CC58" s="609"/>
      <c r="CD58" s="609"/>
      <c r="CE58" s="609"/>
      <c r="CF58" s="609"/>
      <c r="CG58" s="609"/>
      <c r="CH58" s="609"/>
      <c r="CI58" s="609"/>
      <c r="CJ58" s="609"/>
      <c r="CK58" s="609"/>
      <c r="CL58" s="610"/>
      <c r="CM58" s="611">
        <v>16750927</v>
      </c>
      <c r="CN58" s="612"/>
      <c r="CO58" s="612"/>
      <c r="CP58" s="612"/>
      <c r="CQ58" s="612"/>
      <c r="CR58" s="612"/>
      <c r="CS58" s="612"/>
      <c r="CT58" s="613"/>
      <c r="CU58" s="616">
        <v>4.5</v>
      </c>
      <c r="CV58" s="642"/>
      <c r="CW58" s="642"/>
      <c r="CX58" s="644"/>
      <c r="CY58" s="620">
        <v>6585677</v>
      </c>
      <c r="CZ58" s="640"/>
      <c r="DA58" s="640"/>
      <c r="DB58" s="640"/>
      <c r="DC58" s="640"/>
      <c r="DD58" s="640"/>
      <c r="DE58" s="640"/>
      <c r="DF58" s="641"/>
      <c r="DG58" s="683"/>
      <c r="DH58" s="684"/>
      <c r="DI58" s="684"/>
      <c r="DJ58" s="684"/>
      <c r="DK58" s="684"/>
      <c r="DL58" s="684"/>
      <c r="DM58" s="684"/>
      <c r="DN58" s="684"/>
      <c r="DO58" s="684"/>
      <c r="DP58" s="684"/>
      <c r="DQ58" s="685"/>
      <c r="DR58" s="686"/>
      <c r="DS58" s="687"/>
      <c r="DT58" s="687"/>
      <c r="DU58" s="687"/>
      <c r="DV58" s="687"/>
      <c r="DW58" s="687"/>
      <c r="DX58" s="688"/>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47"/>
      <c r="BZ59" s="648"/>
      <c r="CA59" s="608" t="s">
        <v>334</v>
      </c>
      <c r="CB59" s="609"/>
      <c r="CC59" s="609"/>
      <c r="CD59" s="609"/>
      <c r="CE59" s="609"/>
      <c r="CF59" s="609"/>
      <c r="CG59" s="609"/>
      <c r="CH59" s="609"/>
      <c r="CI59" s="609"/>
      <c r="CJ59" s="609"/>
      <c r="CK59" s="609"/>
      <c r="CL59" s="610"/>
      <c r="CM59" s="611">
        <v>2333837</v>
      </c>
      <c r="CN59" s="612"/>
      <c r="CO59" s="612"/>
      <c r="CP59" s="612"/>
      <c r="CQ59" s="612"/>
      <c r="CR59" s="612"/>
      <c r="CS59" s="612"/>
      <c r="CT59" s="613"/>
      <c r="CU59" s="616">
        <v>0.6</v>
      </c>
      <c r="CV59" s="642"/>
      <c r="CW59" s="642"/>
      <c r="CX59" s="644"/>
      <c r="CY59" s="620">
        <v>126358</v>
      </c>
      <c r="CZ59" s="640"/>
      <c r="DA59" s="640"/>
      <c r="DB59" s="640"/>
      <c r="DC59" s="640"/>
      <c r="DD59" s="640"/>
      <c r="DE59" s="640"/>
      <c r="DF59" s="641"/>
      <c r="DG59" s="683"/>
      <c r="DH59" s="684"/>
      <c r="DI59" s="684"/>
      <c r="DJ59" s="684"/>
      <c r="DK59" s="684"/>
      <c r="DL59" s="684"/>
      <c r="DM59" s="684"/>
      <c r="DN59" s="684"/>
      <c r="DO59" s="684"/>
      <c r="DP59" s="684"/>
      <c r="DQ59" s="685"/>
      <c r="DR59" s="686"/>
      <c r="DS59" s="687"/>
      <c r="DT59" s="687"/>
      <c r="DU59" s="687"/>
      <c r="DV59" s="687"/>
      <c r="DW59" s="687"/>
      <c r="DX59" s="688"/>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49"/>
      <c r="BZ60" s="650"/>
      <c r="CA60" s="608" t="s">
        <v>335</v>
      </c>
      <c r="CB60" s="609"/>
      <c r="CC60" s="609"/>
      <c r="CD60" s="609"/>
      <c r="CE60" s="609"/>
      <c r="CF60" s="609"/>
      <c r="CG60" s="609"/>
      <c r="CH60" s="609"/>
      <c r="CI60" s="609"/>
      <c r="CJ60" s="609"/>
      <c r="CK60" s="609"/>
      <c r="CL60" s="610"/>
      <c r="CM60" s="611" t="s">
        <v>202</v>
      </c>
      <c r="CN60" s="612"/>
      <c r="CO60" s="612"/>
      <c r="CP60" s="612"/>
      <c r="CQ60" s="612"/>
      <c r="CR60" s="612"/>
      <c r="CS60" s="612"/>
      <c r="CT60" s="613"/>
      <c r="CU60" s="616" t="s">
        <v>202</v>
      </c>
      <c r="CV60" s="642"/>
      <c r="CW60" s="642"/>
      <c r="CX60" s="644"/>
      <c r="CY60" s="620" t="s">
        <v>118</v>
      </c>
      <c r="CZ60" s="640"/>
      <c r="DA60" s="640"/>
      <c r="DB60" s="640"/>
      <c r="DC60" s="640"/>
      <c r="DD60" s="640"/>
      <c r="DE60" s="640"/>
      <c r="DF60" s="641"/>
      <c r="DG60" s="683"/>
      <c r="DH60" s="684"/>
      <c r="DI60" s="684"/>
      <c r="DJ60" s="684"/>
      <c r="DK60" s="684"/>
      <c r="DL60" s="684"/>
      <c r="DM60" s="684"/>
      <c r="DN60" s="684"/>
      <c r="DO60" s="684"/>
      <c r="DP60" s="684"/>
      <c r="DQ60" s="685"/>
      <c r="DR60" s="686"/>
      <c r="DS60" s="687"/>
      <c r="DT60" s="687"/>
      <c r="DU60" s="687"/>
      <c r="DV60" s="687"/>
      <c r="DW60" s="687"/>
      <c r="DX60" s="688"/>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29" t="s">
        <v>336</v>
      </c>
      <c r="BZ61" s="630"/>
      <c r="CA61" s="630"/>
      <c r="CB61" s="630"/>
      <c r="CC61" s="630"/>
      <c r="CD61" s="630"/>
      <c r="CE61" s="630"/>
      <c r="CF61" s="630"/>
      <c r="CG61" s="630"/>
      <c r="CH61" s="630"/>
      <c r="CI61" s="630"/>
      <c r="CJ61" s="630"/>
      <c r="CK61" s="630"/>
      <c r="CL61" s="631"/>
      <c r="CM61" s="689">
        <v>374788937</v>
      </c>
      <c r="CN61" s="690"/>
      <c r="CO61" s="690"/>
      <c r="CP61" s="690"/>
      <c r="CQ61" s="690"/>
      <c r="CR61" s="690"/>
      <c r="CS61" s="690"/>
      <c r="CT61" s="691"/>
      <c r="CU61" s="632">
        <v>100</v>
      </c>
      <c r="CV61" s="692"/>
      <c r="CW61" s="692"/>
      <c r="CX61" s="693"/>
      <c r="CY61" s="694">
        <v>250926844</v>
      </c>
      <c r="CZ61" s="695"/>
      <c r="DA61" s="695"/>
      <c r="DB61" s="695"/>
      <c r="DC61" s="695"/>
      <c r="DD61" s="695"/>
      <c r="DE61" s="695"/>
      <c r="DF61" s="696"/>
      <c r="DG61" s="697"/>
      <c r="DH61" s="698"/>
      <c r="DI61" s="698"/>
      <c r="DJ61" s="698"/>
      <c r="DK61" s="698"/>
      <c r="DL61" s="698"/>
      <c r="DM61" s="698"/>
      <c r="DN61" s="698"/>
      <c r="DO61" s="698"/>
      <c r="DP61" s="698"/>
      <c r="DQ61" s="699"/>
      <c r="DR61" s="700"/>
      <c r="DS61" s="701"/>
      <c r="DT61" s="701"/>
      <c r="DU61" s="701"/>
      <c r="DV61" s="701"/>
      <c r="DW61" s="701"/>
      <c r="DX61" s="702"/>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kIkO2/O3hn8MZgXJKbKhixS7ZAXXaslYOSEi3sFZwzoCXJJRaHuibLu5muO6SxUwp6UcVECHgIY0FegjEdCy5g==" saltValue="apgXxyPqj8VRrTngKxwQdQ==" spinCount="100000" sheet="1" objects="1" scenarios="1"/>
  <mergeCells count="668">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0:CL50"/>
    <mergeCell ref="CM50:CT50"/>
    <mergeCell ref="CU50:CX50"/>
    <mergeCell ref="CY50:DF50"/>
    <mergeCell ref="DG50:DQ50"/>
    <mergeCell ref="DR50:DX50"/>
    <mergeCell ref="BY49:CL49"/>
    <mergeCell ref="CM49:CT49"/>
    <mergeCell ref="CU49:CX49"/>
    <mergeCell ref="CY49:DF49"/>
    <mergeCell ref="DG49:DQ49"/>
    <mergeCell ref="DR49:DX49"/>
    <mergeCell ref="DG47:DQ47"/>
    <mergeCell ref="DR47:DX47"/>
    <mergeCell ref="BY48:CL48"/>
    <mergeCell ref="CM48:CT48"/>
    <mergeCell ref="CU48:CX48"/>
    <mergeCell ref="CY48:DF48"/>
    <mergeCell ref="DG48:DQ48"/>
    <mergeCell ref="DR48:DX48"/>
    <mergeCell ref="DG46:DQ46"/>
    <mergeCell ref="DR46:DX46"/>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Y40:CL40"/>
    <mergeCell ref="CM40:CT40"/>
    <mergeCell ref="CU40:CX40"/>
    <mergeCell ref="CY40:DF40"/>
    <mergeCell ref="DG40:DQ40"/>
    <mergeCell ref="DR40:DX40"/>
    <mergeCell ref="CU43:CX43"/>
    <mergeCell ref="CY43:DF43"/>
    <mergeCell ref="DG43:DQ43"/>
    <mergeCell ref="DR41:DX41"/>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39:Q39"/>
    <mergeCell ref="R39:Y39"/>
    <mergeCell ref="Z39:AC39"/>
    <mergeCell ref="AD39:AK39"/>
    <mergeCell ref="AL39:AO39"/>
    <mergeCell ref="AP39:BC39"/>
    <mergeCell ref="BD39:BK39"/>
    <mergeCell ref="BL39:BO39"/>
    <mergeCell ref="BP39:BW39"/>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9"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70" zoomScaleSheetLayoutView="70" workbookViewId="0"/>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337</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732" t="s">
        <v>338</v>
      </c>
      <c r="DK2" s="733"/>
      <c r="DL2" s="733"/>
      <c r="DM2" s="733"/>
      <c r="DN2" s="733"/>
      <c r="DO2" s="734"/>
      <c r="DP2" s="238"/>
      <c r="DQ2" s="732" t="s">
        <v>339</v>
      </c>
      <c r="DR2" s="733"/>
      <c r="DS2" s="733"/>
      <c r="DT2" s="733"/>
      <c r="DU2" s="733"/>
      <c r="DV2" s="733"/>
      <c r="DW2" s="733"/>
      <c r="DX2" s="733"/>
      <c r="DY2" s="733"/>
      <c r="DZ2" s="734"/>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735" t="s">
        <v>340</v>
      </c>
      <c r="B4" s="735"/>
      <c r="C4" s="735"/>
      <c r="D4" s="735"/>
      <c r="E4" s="735"/>
      <c r="F4" s="735"/>
      <c r="G4" s="735"/>
      <c r="H4" s="735"/>
      <c r="I4" s="735"/>
      <c r="J4" s="735"/>
      <c r="K4" s="735"/>
      <c r="L4" s="735"/>
      <c r="M4" s="735"/>
      <c r="N4" s="735"/>
      <c r="O4" s="735"/>
      <c r="P4" s="735"/>
      <c r="Q4" s="735"/>
      <c r="R4" s="735"/>
      <c r="S4" s="735"/>
      <c r="T4" s="735"/>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c r="AT4" s="735"/>
      <c r="AU4" s="735"/>
      <c r="AV4" s="735"/>
      <c r="AW4" s="735"/>
      <c r="AX4" s="735"/>
      <c r="AY4" s="735"/>
      <c r="AZ4" s="241"/>
      <c r="BA4" s="241"/>
      <c r="BB4" s="241"/>
      <c r="BC4" s="241"/>
      <c r="BD4" s="241"/>
      <c r="BE4" s="242"/>
      <c r="BF4" s="242"/>
      <c r="BG4" s="242"/>
      <c r="BH4" s="242"/>
      <c r="BI4" s="242"/>
      <c r="BJ4" s="242"/>
      <c r="BK4" s="242"/>
      <c r="BL4" s="242"/>
      <c r="BM4" s="242"/>
      <c r="BN4" s="242"/>
      <c r="BO4" s="242"/>
      <c r="BP4" s="242"/>
      <c r="BQ4" s="241" t="s">
        <v>341</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726" t="s">
        <v>342</v>
      </c>
      <c r="B5" s="727"/>
      <c r="C5" s="727"/>
      <c r="D5" s="727"/>
      <c r="E5" s="727"/>
      <c r="F5" s="727"/>
      <c r="G5" s="727"/>
      <c r="H5" s="727"/>
      <c r="I5" s="727"/>
      <c r="J5" s="727"/>
      <c r="K5" s="727"/>
      <c r="L5" s="727"/>
      <c r="M5" s="727"/>
      <c r="N5" s="727"/>
      <c r="O5" s="727"/>
      <c r="P5" s="728"/>
      <c r="Q5" s="703" t="s">
        <v>343</v>
      </c>
      <c r="R5" s="704"/>
      <c r="S5" s="704"/>
      <c r="T5" s="704"/>
      <c r="U5" s="705"/>
      <c r="V5" s="703" t="s">
        <v>344</v>
      </c>
      <c r="W5" s="704"/>
      <c r="X5" s="704"/>
      <c r="Y5" s="704"/>
      <c r="Z5" s="705"/>
      <c r="AA5" s="703" t="s">
        <v>345</v>
      </c>
      <c r="AB5" s="704"/>
      <c r="AC5" s="704"/>
      <c r="AD5" s="704"/>
      <c r="AE5" s="704"/>
      <c r="AF5" s="736" t="s">
        <v>346</v>
      </c>
      <c r="AG5" s="704"/>
      <c r="AH5" s="704"/>
      <c r="AI5" s="704"/>
      <c r="AJ5" s="715"/>
      <c r="AK5" s="704" t="s">
        <v>347</v>
      </c>
      <c r="AL5" s="704"/>
      <c r="AM5" s="704"/>
      <c r="AN5" s="704"/>
      <c r="AO5" s="705"/>
      <c r="AP5" s="703" t="s">
        <v>348</v>
      </c>
      <c r="AQ5" s="704"/>
      <c r="AR5" s="704"/>
      <c r="AS5" s="704"/>
      <c r="AT5" s="705"/>
      <c r="AU5" s="703" t="s">
        <v>349</v>
      </c>
      <c r="AV5" s="704"/>
      <c r="AW5" s="704"/>
      <c r="AX5" s="704"/>
      <c r="AY5" s="715"/>
      <c r="AZ5" s="245"/>
      <c r="BA5" s="245"/>
      <c r="BB5" s="245"/>
      <c r="BC5" s="245"/>
      <c r="BD5" s="245"/>
      <c r="BE5" s="246"/>
      <c r="BF5" s="246"/>
      <c r="BG5" s="246"/>
      <c r="BH5" s="246"/>
      <c r="BI5" s="246"/>
      <c r="BJ5" s="246"/>
      <c r="BK5" s="246"/>
      <c r="BL5" s="246"/>
      <c r="BM5" s="246"/>
      <c r="BN5" s="246"/>
      <c r="BO5" s="246"/>
      <c r="BP5" s="246"/>
      <c r="BQ5" s="726" t="s">
        <v>350</v>
      </c>
      <c r="BR5" s="727"/>
      <c r="BS5" s="727"/>
      <c r="BT5" s="727"/>
      <c r="BU5" s="727"/>
      <c r="BV5" s="727"/>
      <c r="BW5" s="727"/>
      <c r="BX5" s="727"/>
      <c r="BY5" s="727"/>
      <c r="BZ5" s="727"/>
      <c r="CA5" s="727"/>
      <c r="CB5" s="727"/>
      <c r="CC5" s="727"/>
      <c r="CD5" s="727"/>
      <c r="CE5" s="727"/>
      <c r="CF5" s="727"/>
      <c r="CG5" s="728"/>
      <c r="CH5" s="703" t="s">
        <v>351</v>
      </c>
      <c r="CI5" s="704"/>
      <c r="CJ5" s="704"/>
      <c r="CK5" s="704"/>
      <c r="CL5" s="705"/>
      <c r="CM5" s="703" t="s">
        <v>352</v>
      </c>
      <c r="CN5" s="704"/>
      <c r="CO5" s="704"/>
      <c r="CP5" s="704"/>
      <c r="CQ5" s="705"/>
      <c r="CR5" s="703" t="s">
        <v>353</v>
      </c>
      <c r="CS5" s="704"/>
      <c r="CT5" s="704"/>
      <c r="CU5" s="704"/>
      <c r="CV5" s="705"/>
      <c r="CW5" s="703" t="s">
        <v>354</v>
      </c>
      <c r="CX5" s="704"/>
      <c r="CY5" s="704"/>
      <c r="CZ5" s="704"/>
      <c r="DA5" s="705"/>
      <c r="DB5" s="703" t="s">
        <v>355</v>
      </c>
      <c r="DC5" s="704"/>
      <c r="DD5" s="704"/>
      <c r="DE5" s="704"/>
      <c r="DF5" s="705"/>
      <c r="DG5" s="709" t="s">
        <v>356</v>
      </c>
      <c r="DH5" s="710"/>
      <c r="DI5" s="710"/>
      <c r="DJ5" s="710"/>
      <c r="DK5" s="711"/>
      <c r="DL5" s="709" t="s">
        <v>357</v>
      </c>
      <c r="DM5" s="710"/>
      <c r="DN5" s="710"/>
      <c r="DO5" s="710"/>
      <c r="DP5" s="711"/>
      <c r="DQ5" s="703" t="s">
        <v>358</v>
      </c>
      <c r="DR5" s="704"/>
      <c r="DS5" s="704"/>
      <c r="DT5" s="704"/>
      <c r="DU5" s="705"/>
      <c r="DV5" s="703" t="s">
        <v>349</v>
      </c>
      <c r="DW5" s="704"/>
      <c r="DX5" s="704"/>
      <c r="DY5" s="704"/>
      <c r="DZ5" s="715"/>
      <c r="EA5" s="243"/>
    </row>
    <row r="6" spans="1:131" s="244" customFormat="1" ht="26.25" customHeight="1" thickBot="1" x14ac:dyDescent="0.25">
      <c r="A6" s="729"/>
      <c r="B6" s="730"/>
      <c r="C6" s="730"/>
      <c r="D6" s="730"/>
      <c r="E6" s="730"/>
      <c r="F6" s="730"/>
      <c r="G6" s="730"/>
      <c r="H6" s="730"/>
      <c r="I6" s="730"/>
      <c r="J6" s="730"/>
      <c r="K6" s="730"/>
      <c r="L6" s="730"/>
      <c r="M6" s="730"/>
      <c r="N6" s="730"/>
      <c r="O6" s="730"/>
      <c r="P6" s="731"/>
      <c r="Q6" s="706"/>
      <c r="R6" s="707"/>
      <c r="S6" s="707"/>
      <c r="T6" s="707"/>
      <c r="U6" s="708"/>
      <c r="V6" s="706"/>
      <c r="W6" s="707"/>
      <c r="X6" s="707"/>
      <c r="Y6" s="707"/>
      <c r="Z6" s="708"/>
      <c r="AA6" s="706"/>
      <c r="AB6" s="707"/>
      <c r="AC6" s="707"/>
      <c r="AD6" s="707"/>
      <c r="AE6" s="707"/>
      <c r="AF6" s="737"/>
      <c r="AG6" s="707"/>
      <c r="AH6" s="707"/>
      <c r="AI6" s="707"/>
      <c r="AJ6" s="716"/>
      <c r="AK6" s="707"/>
      <c r="AL6" s="707"/>
      <c r="AM6" s="707"/>
      <c r="AN6" s="707"/>
      <c r="AO6" s="708"/>
      <c r="AP6" s="706"/>
      <c r="AQ6" s="707"/>
      <c r="AR6" s="707"/>
      <c r="AS6" s="707"/>
      <c r="AT6" s="708"/>
      <c r="AU6" s="706"/>
      <c r="AV6" s="707"/>
      <c r="AW6" s="707"/>
      <c r="AX6" s="707"/>
      <c r="AY6" s="716"/>
      <c r="AZ6" s="241"/>
      <c r="BA6" s="241"/>
      <c r="BB6" s="241"/>
      <c r="BC6" s="241"/>
      <c r="BD6" s="241"/>
      <c r="BE6" s="242"/>
      <c r="BF6" s="242"/>
      <c r="BG6" s="242"/>
      <c r="BH6" s="242"/>
      <c r="BI6" s="242"/>
      <c r="BJ6" s="242"/>
      <c r="BK6" s="242"/>
      <c r="BL6" s="242"/>
      <c r="BM6" s="242"/>
      <c r="BN6" s="242"/>
      <c r="BO6" s="242"/>
      <c r="BP6" s="242"/>
      <c r="BQ6" s="729"/>
      <c r="BR6" s="730"/>
      <c r="BS6" s="730"/>
      <c r="BT6" s="730"/>
      <c r="BU6" s="730"/>
      <c r="BV6" s="730"/>
      <c r="BW6" s="730"/>
      <c r="BX6" s="730"/>
      <c r="BY6" s="730"/>
      <c r="BZ6" s="730"/>
      <c r="CA6" s="730"/>
      <c r="CB6" s="730"/>
      <c r="CC6" s="730"/>
      <c r="CD6" s="730"/>
      <c r="CE6" s="730"/>
      <c r="CF6" s="730"/>
      <c r="CG6" s="731"/>
      <c r="CH6" s="706"/>
      <c r="CI6" s="707"/>
      <c r="CJ6" s="707"/>
      <c r="CK6" s="707"/>
      <c r="CL6" s="708"/>
      <c r="CM6" s="706"/>
      <c r="CN6" s="707"/>
      <c r="CO6" s="707"/>
      <c r="CP6" s="707"/>
      <c r="CQ6" s="708"/>
      <c r="CR6" s="706"/>
      <c r="CS6" s="707"/>
      <c r="CT6" s="707"/>
      <c r="CU6" s="707"/>
      <c r="CV6" s="708"/>
      <c r="CW6" s="706"/>
      <c r="CX6" s="707"/>
      <c r="CY6" s="707"/>
      <c r="CZ6" s="707"/>
      <c r="DA6" s="708"/>
      <c r="DB6" s="706"/>
      <c r="DC6" s="707"/>
      <c r="DD6" s="707"/>
      <c r="DE6" s="707"/>
      <c r="DF6" s="708"/>
      <c r="DG6" s="712"/>
      <c r="DH6" s="713"/>
      <c r="DI6" s="713"/>
      <c r="DJ6" s="713"/>
      <c r="DK6" s="714"/>
      <c r="DL6" s="712"/>
      <c r="DM6" s="713"/>
      <c r="DN6" s="713"/>
      <c r="DO6" s="713"/>
      <c r="DP6" s="714"/>
      <c r="DQ6" s="706"/>
      <c r="DR6" s="707"/>
      <c r="DS6" s="707"/>
      <c r="DT6" s="707"/>
      <c r="DU6" s="708"/>
      <c r="DV6" s="706"/>
      <c r="DW6" s="707"/>
      <c r="DX6" s="707"/>
      <c r="DY6" s="707"/>
      <c r="DZ6" s="716"/>
      <c r="EA6" s="243"/>
    </row>
    <row r="7" spans="1:131" s="244" customFormat="1" ht="26.25" customHeight="1" thickTop="1" x14ac:dyDescent="0.2">
      <c r="A7" s="247">
        <v>1</v>
      </c>
      <c r="B7" s="717" t="s">
        <v>359</v>
      </c>
      <c r="C7" s="718"/>
      <c r="D7" s="718"/>
      <c r="E7" s="718"/>
      <c r="F7" s="718"/>
      <c r="G7" s="718"/>
      <c r="H7" s="718"/>
      <c r="I7" s="718"/>
      <c r="J7" s="718"/>
      <c r="K7" s="718"/>
      <c r="L7" s="718"/>
      <c r="M7" s="718"/>
      <c r="N7" s="718"/>
      <c r="O7" s="718"/>
      <c r="P7" s="719"/>
      <c r="Q7" s="720">
        <v>397466</v>
      </c>
      <c r="R7" s="721"/>
      <c r="S7" s="721"/>
      <c r="T7" s="721"/>
      <c r="U7" s="721"/>
      <c r="V7" s="721">
        <v>384359</v>
      </c>
      <c r="W7" s="721"/>
      <c r="X7" s="721"/>
      <c r="Y7" s="721"/>
      <c r="Z7" s="721"/>
      <c r="AA7" s="721">
        <v>13107</v>
      </c>
      <c r="AB7" s="721"/>
      <c r="AC7" s="721"/>
      <c r="AD7" s="721"/>
      <c r="AE7" s="722"/>
      <c r="AF7" s="723">
        <v>9924</v>
      </c>
      <c r="AG7" s="724"/>
      <c r="AH7" s="724"/>
      <c r="AI7" s="724"/>
      <c r="AJ7" s="725"/>
      <c r="AK7" s="760">
        <v>7791</v>
      </c>
      <c r="AL7" s="761"/>
      <c r="AM7" s="761"/>
      <c r="AN7" s="761"/>
      <c r="AO7" s="761"/>
      <c r="AP7" s="761">
        <v>633180</v>
      </c>
      <c r="AQ7" s="761"/>
      <c r="AR7" s="761"/>
      <c r="AS7" s="761"/>
      <c r="AT7" s="761"/>
      <c r="AU7" s="762" t="s">
        <v>615</v>
      </c>
      <c r="AV7" s="762"/>
      <c r="AW7" s="762"/>
      <c r="AX7" s="762"/>
      <c r="AY7" s="763"/>
      <c r="AZ7" s="241"/>
      <c r="BA7" s="241"/>
      <c r="BB7" s="241"/>
      <c r="BC7" s="241"/>
      <c r="BD7" s="241"/>
      <c r="BE7" s="242"/>
      <c r="BF7" s="242"/>
      <c r="BG7" s="242"/>
      <c r="BH7" s="242"/>
      <c r="BI7" s="242"/>
      <c r="BJ7" s="242"/>
      <c r="BK7" s="242"/>
      <c r="BL7" s="242"/>
      <c r="BM7" s="242"/>
      <c r="BN7" s="242"/>
      <c r="BO7" s="242"/>
      <c r="BP7" s="242"/>
      <c r="BQ7" s="248">
        <v>1</v>
      </c>
      <c r="BR7" s="249"/>
      <c r="BS7" s="764" t="s">
        <v>574</v>
      </c>
      <c r="BT7" s="765"/>
      <c r="BU7" s="765"/>
      <c r="BV7" s="765"/>
      <c r="BW7" s="765"/>
      <c r="BX7" s="765"/>
      <c r="BY7" s="765"/>
      <c r="BZ7" s="765"/>
      <c r="CA7" s="765"/>
      <c r="CB7" s="765"/>
      <c r="CC7" s="765"/>
      <c r="CD7" s="765"/>
      <c r="CE7" s="765"/>
      <c r="CF7" s="765"/>
      <c r="CG7" s="766"/>
      <c r="CH7" s="757">
        <v>0</v>
      </c>
      <c r="CI7" s="758"/>
      <c r="CJ7" s="758"/>
      <c r="CK7" s="758"/>
      <c r="CL7" s="759"/>
      <c r="CM7" s="757">
        <v>1241</v>
      </c>
      <c r="CN7" s="758"/>
      <c r="CO7" s="758"/>
      <c r="CP7" s="758"/>
      <c r="CQ7" s="759"/>
      <c r="CR7" s="757">
        <v>500</v>
      </c>
      <c r="CS7" s="758"/>
      <c r="CT7" s="758"/>
      <c r="CU7" s="758"/>
      <c r="CV7" s="759"/>
      <c r="CW7" s="757">
        <v>41</v>
      </c>
      <c r="CX7" s="758"/>
      <c r="CY7" s="758"/>
      <c r="CZ7" s="758"/>
      <c r="DA7" s="759"/>
      <c r="DB7" s="757" t="s">
        <v>510</v>
      </c>
      <c r="DC7" s="758"/>
      <c r="DD7" s="758"/>
      <c r="DE7" s="758"/>
      <c r="DF7" s="759"/>
      <c r="DG7" s="757" t="s">
        <v>510</v>
      </c>
      <c r="DH7" s="758"/>
      <c r="DI7" s="758"/>
      <c r="DJ7" s="758"/>
      <c r="DK7" s="759"/>
      <c r="DL7" s="757" t="s">
        <v>510</v>
      </c>
      <c r="DM7" s="758"/>
      <c r="DN7" s="758"/>
      <c r="DO7" s="758"/>
      <c r="DP7" s="759"/>
      <c r="DQ7" s="757" t="s">
        <v>510</v>
      </c>
      <c r="DR7" s="758"/>
      <c r="DS7" s="758"/>
      <c r="DT7" s="758"/>
      <c r="DU7" s="759"/>
      <c r="DV7" s="738"/>
      <c r="DW7" s="739"/>
      <c r="DX7" s="739"/>
      <c r="DY7" s="739"/>
      <c r="DZ7" s="740"/>
      <c r="EA7" s="243"/>
    </row>
    <row r="8" spans="1:131" s="244" customFormat="1" ht="26.25" customHeight="1" x14ac:dyDescent="0.2">
      <c r="A8" s="250">
        <v>2</v>
      </c>
      <c r="B8" s="741" t="s">
        <v>360</v>
      </c>
      <c r="C8" s="742"/>
      <c r="D8" s="742"/>
      <c r="E8" s="742"/>
      <c r="F8" s="742"/>
      <c r="G8" s="742"/>
      <c r="H8" s="742"/>
      <c r="I8" s="742"/>
      <c r="J8" s="742"/>
      <c r="K8" s="742"/>
      <c r="L8" s="742"/>
      <c r="M8" s="742"/>
      <c r="N8" s="742"/>
      <c r="O8" s="742"/>
      <c r="P8" s="743"/>
      <c r="Q8" s="744">
        <v>1373</v>
      </c>
      <c r="R8" s="745"/>
      <c r="S8" s="745"/>
      <c r="T8" s="745"/>
      <c r="U8" s="745"/>
      <c r="V8" s="745">
        <v>1249</v>
      </c>
      <c r="W8" s="745"/>
      <c r="X8" s="745"/>
      <c r="Y8" s="745"/>
      <c r="Z8" s="745"/>
      <c r="AA8" s="745">
        <v>124</v>
      </c>
      <c r="AB8" s="745"/>
      <c r="AC8" s="745"/>
      <c r="AD8" s="745"/>
      <c r="AE8" s="746"/>
      <c r="AF8" s="747">
        <v>124</v>
      </c>
      <c r="AG8" s="748"/>
      <c r="AH8" s="748"/>
      <c r="AI8" s="748"/>
      <c r="AJ8" s="749"/>
      <c r="AK8" s="750"/>
      <c r="AL8" s="751"/>
      <c r="AM8" s="751"/>
      <c r="AN8" s="751"/>
      <c r="AO8" s="751"/>
      <c r="AP8" s="751"/>
      <c r="AQ8" s="751"/>
      <c r="AR8" s="751"/>
      <c r="AS8" s="751"/>
      <c r="AT8" s="751"/>
      <c r="AU8" s="752"/>
      <c r="AV8" s="752"/>
      <c r="AW8" s="752"/>
      <c r="AX8" s="752"/>
      <c r="AY8" s="753"/>
      <c r="AZ8" s="241"/>
      <c r="BA8" s="241"/>
      <c r="BB8" s="241"/>
      <c r="BC8" s="241"/>
      <c r="BD8" s="241"/>
      <c r="BE8" s="242"/>
      <c r="BF8" s="242"/>
      <c r="BG8" s="242"/>
      <c r="BH8" s="242"/>
      <c r="BI8" s="242"/>
      <c r="BJ8" s="242"/>
      <c r="BK8" s="242"/>
      <c r="BL8" s="242"/>
      <c r="BM8" s="242"/>
      <c r="BN8" s="242"/>
      <c r="BO8" s="242"/>
      <c r="BP8" s="242"/>
      <c r="BQ8" s="251">
        <v>2</v>
      </c>
      <c r="BR8" s="252"/>
      <c r="BS8" s="754" t="s">
        <v>575</v>
      </c>
      <c r="BT8" s="755"/>
      <c r="BU8" s="755"/>
      <c r="BV8" s="755"/>
      <c r="BW8" s="755"/>
      <c r="BX8" s="755"/>
      <c r="BY8" s="755"/>
      <c r="BZ8" s="755"/>
      <c r="CA8" s="755"/>
      <c r="CB8" s="755"/>
      <c r="CC8" s="755"/>
      <c r="CD8" s="755"/>
      <c r="CE8" s="755"/>
      <c r="CF8" s="755"/>
      <c r="CG8" s="756"/>
      <c r="CH8" s="767">
        <v>-356</v>
      </c>
      <c r="CI8" s="768"/>
      <c r="CJ8" s="768"/>
      <c r="CK8" s="768"/>
      <c r="CL8" s="769"/>
      <c r="CM8" s="767">
        <v>5655</v>
      </c>
      <c r="CN8" s="768"/>
      <c r="CO8" s="768"/>
      <c r="CP8" s="768"/>
      <c r="CQ8" s="769"/>
      <c r="CR8" s="767">
        <v>153</v>
      </c>
      <c r="CS8" s="768"/>
      <c r="CT8" s="768"/>
      <c r="CU8" s="768"/>
      <c r="CV8" s="769"/>
      <c r="CW8" s="767" t="s">
        <v>510</v>
      </c>
      <c r="CX8" s="768"/>
      <c r="CY8" s="768"/>
      <c r="CZ8" s="768"/>
      <c r="DA8" s="769"/>
      <c r="DB8" s="767" t="s">
        <v>510</v>
      </c>
      <c r="DC8" s="768"/>
      <c r="DD8" s="768"/>
      <c r="DE8" s="768"/>
      <c r="DF8" s="769"/>
      <c r="DG8" s="767" t="s">
        <v>510</v>
      </c>
      <c r="DH8" s="768"/>
      <c r="DI8" s="768"/>
      <c r="DJ8" s="768"/>
      <c r="DK8" s="769"/>
      <c r="DL8" s="767" t="s">
        <v>510</v>
      </c>
      <c r="DM8" s="768"/>
      <c r="DN8" s="768"/>
      <c r="DO8" s="768"/>
      <c r="DP8" s="769"/>
      <c r="DQ8" s="767" t="s">
        <v>510</v>
      </c>
      <c r="DR8" s="768"/>
      <c r="DS8" s="768"/>
      <c r="DT8" s="768"/>
      <c r="DU8" s="769"/>
      <c r="DV8" s="770"/>
      <c r="DW8" s="771"/>
      <c r="DX8" s="771"/>
      <c r="DY8" s="771"/>
      <c r="DZ8" s="772"/>
      <c r="EA8" s="243"/>
    </row>
    <row r="9" spans="1:131" s="244" customFormat="1" ht="26.25" customHeight="1" x14ac:dyDescent="0.2">
      <c r="A9" s="250">
        <v>3</v>
      </c>
      <c r="B9" s="741" t="s">
        <v>361</v>
      </c>
      <c r="C9" s="742"/>
      <c r="D9" s="742"/>
      <c r="E9" s="742"/>
      <c r="F9" s="742"/>
      <c r="G9" s="742"/>
      <c r="H9" s="742"/>
      <c r="I9" s="742"/>
      <c r="J9" s="742"/>
      <c r="K9" s="742"/>
      <c r="L9" s="742"/>
      <c r="M9" s="742"/>
      <c r="N9" s="742"/>
      <c r="O9" s="742"/>
      <c r="P9" s="743"/>
      <c r="Q9" s="744">
        <v>1564</v>
      </c>
      <c r="R9" s="745"/>
      <c r="S9" s="745"/>
      <c r="T9" s="745"/>
      <c r="U9" s="745"/>
      <c r="V9" s="745">
        <v>1528</v>
      </c>
      <c r="W9" s="745"/>
      <c r="X9" s="745"/>
      <c r="Y9" s="745"/>
      <c r="Z9" s="745"/>
      <c r="AA9" s="745">
        <v>36</v>
      </c>
      <c r="AB9" s="745"/>
      <c r="AC9" s="745"/>
      <c r="AD9" s="745"/>
      <c r="AE9" s="746"/>
      <c r="AF9" s="747">
        <v>37</v>
      </c>
      <c r="AG9" s="748"/>
      <c r="AH9" s="748"/>
      <c r="AI9" s="748"/>
      <c r="AJ9" s="749"/>
      <c r="AK9" s="750"/>
      <c r="AL9" s="751"/>
      <c r="AM9" s="751"/>
      <c r="AN9" s="751"/>
      <c r="AO9" s="751"/>
      <c r="AP9" s="751"/>
      <c r="AQ9" s="751"/>
      <c r="AR9" s="751"/>
      <c r="AS9" s="751"/>
      <c r="AT9" s="751"/>
      <c r="AU9" s="752"/>
      <c r="AV9" s="752"/>
      <c r="AW9" s="752"/>
      <c r="AX9" s="752"/>
      <c r="AY9" s="753"/>
      <c r="AZ9" s="241"/>
      <c r="BA9" s="241"/>
      <c r="BB9" s="241"/>
      <c r="BC9" s="241"/>
      <c r="BD9" s="241"/>
      <c r="BE9" s="242"/>
      <c r="BF9" s="242"/>
      <c r="BG9" s="242"/>
      <c r="BH9" s="242"/>
      <c r="BI9" s="242"/>
      <c r="BJ9" s="242"/>
      <c r="BK9" s="242"/>
      <c r="BL9" s="242"/>
      <c r="BM9" s="242"/>
      <c r="BN9" s="242"/>
      <c r="BO9" s="242"/>
      <c r="BP9" s="242"/>
      <c r="BQ9" s="251">
        <v>3</v>
      </c>
      <c r="BR9" s="252"/>
      <c r="BS9" s="754" t="s">
        <v>576</v>
      </c>
      <c r="BT9" s="755"/>
      <c r="BU9" s="755"/>
      <c r="BV9" s="755"/>
      <c r="BW9" s="755"/>
      <c r="BX9" s="755"/>
      <c r="BY9" s="755"/>
      <c r="BZ9" s="755"/>
      <c r="CA9" s="755"/>
      <c r="CB9" s="755"/>
      <c r="CC9" s="755"/>
      <c r="CD9" s="755"/>
      <c r="CE9" s="755"/>
      <c r="CF9" s="755"/>
      <c r="CG9" s="756"/>
      <c r="CH9" s="767">
        <v>-5</v>
      </c>
      <c r="CI9" s="768"/>
      <c r="CJ9" s="768"/>
      <c r="CK9" s="768"/>
      <c r="CL9" s="769"/>
      <c r="CM9" s="767">
        <v>1981</v>
      </c>
      <c r="CN9" s="768"/>
      <c r="CO9" s="768"/>
      <c r="CP9" s="768"/>
      <c r="CQ9" s="769"/>
      <c r="CR9" s="767">
        <v>25</v>
      </c>
      <c r="CS9" s="768"/>
      <c r="CT9" s="768"/>
      <c r="CU9" s="768"/>
      <c r="CV9" s="769"/>
      <c r="CW9" s="767">
        <v>2</v>
      </c>
      <c r="CX9" s="768"/>
      <c r="CY9" s="768"/>
      <c r="CZ9" s="768"/>
      <c r="DA9" s="769"/>
      <c r="DB9" s="767">
        <v>33</v>
      </c>
      <c r="DC9" s="768"/>
      <c r="DD9" s="768"/>
      <c r="DE9" s="768"/>
      <c r="DF9" s="769"/>
      <c r="DG9" s="767" t="s">
        <v>510</v>
      </c>
      <c r="DH9" s="768"/>
      <c r="DI9" s="768"/>
      <c r="DJ9" s="768"/>
      <c r="DK9" s="769"/>
      <c r="DL9" s="767" t="s">
        <v>510</v>
      </c>
      <c r="DM9" s="768"/>
      <c r="DN9" s="768"/>
      <c r="DO9" s="768"/>
      <c r="DP9" s="769"/>
      <c r="DQ9" s="767" t="s">
        <v>510</v>
      </c>
      <c r="DR9" s="768"/>
      <c r="DS9" s="768"/>
      <c r="DT9" s="768"/>
      <c r="DU9" s="769"/>
      <c r="DV9" s="770"/>
      <c r="DW9" s="771"/>
      <c r="DX9" s="771"/>
      <c r="DY9" s="771"/>
      <c r="DZ9" s="772"/>
      <c r="EA9" s="243"/>
    </row>
    <row r="10" spans="1:131" s="244" customFormat="1" ht="26.25" customHeight="1" x14ac:dyDescent="0.2">
      <c r="A10" s="250">
        <v>4</v>
      </c>
      <c r="B10" s="741" t="s">
        <v>362</v>
      </c>
      <c r="C10" s="742"/>
      <c r="D10" s="742"/>
      <c r="E10" s="742"/>
      <c r="F10" s="742"/>
      <c r="G10" s="742"/>
      <c r="H10" s="742"/>
      <c r="I10" s="742"/>
      <c r="J10" s="742"/>
      <c r="K10" s="742"/>
      <c r="L10" s="742"/>
      <c r="M10" s="742"/>
      <c r="N10" s="742"/>
      <c r="O10" s="742"/>
      <c r="P10" s="743"/>
      <c r="Q10" s="744">
        <v>79274</v>
      </c>
      <c r="R10" s="745"/>
      <c r="S10" s="745"/>
      <c r="T10" s="745"/>
      <c r="U10" s="745"/>
      <c r="V10" s="745">
        <v>79274</v>
      </c>
      <c r="W10" s="745"/>
      <c r="X10" s="745"/>
      <c r="Y10" s="745"/>
      <c r="Z10" s="745"/>
      <c r="AA10" s="745">
        <v>0</v>
      </c>
      <c r="AB10" s="745"/>
      <c r="AC10" s="745"/>
      <c r="AD10" s="745"/>
      <c r="AE10" s="746"/>
      <c r="AF10" s="747" t="s">
        <v>363</v>
      </c>
      <c r="AG10" s="748"/>
      <c r="AH10" s="748"/>
      <c r="AI10" s="748"/>
      <c r="AJ10" s="749"/>
      <c r="AK10" s="750">
        <v>54235</v>
      </c>
      <c r="AL10" s="751"/>
      <c r="AM10" s="751"/>
      <c r="AN10" s="751"/>
      <c r="AO10" s="751"/>
      <c r="AP10" s="751"/>
      <c r="AQ10" s="751"/>
      <c r="AR10" s="751"/>
      <c r="AS10" s="751"/>
      <c r="AT10" s="751"/>
      <c r="AU10" s="752" t="s">
        <v>616</v>
      </c>
      <c r="AV10" s="752"/>
      <c r="AW10" s="752"/>
      <c r="AX10" s="752"/>
      <c r="AY10" s="753"/>
      <c r="AZ10" s="241"/>
      <c r="BA10" s="241"/>
      <c r="BB10" s="241"/>
      <c r="BC10" s="241"/>
      <c r="BD10" s="241"/>
      <c r="BE10" s="242"/>
      <c r="BF10" s="242"/>
      <c r="BG10" s="242"/>
      <c r="BH10" s="242"/>
      <c r="BI10" s="242"/>
      <c r="BJ10" s="242"/>
      <c r="BK10" s="242"/>
      <c r="BL10" s="242"/>
      <c r="BM10" s="242"/>
      <c r="BN10" s="242"/>
      <c r="BO10" s="242"/>
      <c r="BP10" s="242"/>
      <c r="BQ10" s="251">
        <v>4</v>
      </c>
      <c r="BR10" s="252"/>
      <c r="BS10" s="754" t="s">
        <v>577</v>
      </c>
      <c r="BT10" s="755"/>
      <c r="BU10" s="755"/>
      <c r="BV10" s="755"/>
      <c r="BW10" s="755"/>
      <c r="BX10" s="755"/>
      <c r="BY10" s="755"/>
      <c r="BZ10" s="755"/>
      <c r="CA10" s="755"/>
      <c r="CB10" s="755"/>
      <c r="CC10" s="755"/>
      <c r="CD10" s="755"/>
      <c r="CE10" s="755"/>
      <c r="CF10" s="755"/>
      <c r="CG10" s="756"/>
      <c r="CH10" s="767">
        <v>-8</v>
      </c>
      <c r="CI10" s="768"/>
      <c r="CJ10" s="768"/>
      <c r="CK10" s="768"/>
      <c r="CL10" s="769"/>
      <c r="CM10" s="767">
        <v>2216</v>
      </c>
      <c r="CN10" s="768"/>
      <c r="CO10" s="768"/>
      <c r="CP10" s="768"/>
      <c r="CQ10" s="769"/>
      <c r="CR10" s="767">
        <v>2000</v>
      </c>
      <c r="CS10" s="768"/>
      <c r="CT10" s="768"/>
      <c r="CU10" s="768"/>
      <c r="CV10" s="769"/>
      <c r="CW10" s="767">
        <v>34</v>
      </c>
      <c r="CX10" s="768"/>
      <c r="CY10" s="768"/>
      <c r="CZ10" s="768"/>
      <c r="DA10" s="769"/>
      <c r="DB10" s="767" t="s">
        <v>510</v>
      </c>
      <c r="DC10" s="768"/>
      <c r="DD10" s="768"/>
      <c r="DE10" s="768"/>
      <c r="DF10" s="769"/>
      <c r="DG10" s="767" t="s">
        <v>510</v>
      </c>
      <c r="DH10" s="768"/>
      <c r="DI10" s="768"/>
      <c r="DJ10" s="768"/>
      <c r="DK10" s="769"/>
      <c r="DL10" s="767" t="s">
        <v>510</v>
      </c>
      <c r="DM10" s="768"/>
      <c r="DN10" s="768"/>
      <c r="DO10" s="768"/>
      <c r="DP10" s="769"/>
      <c r="DQ10" s="767" t="s">
        <v>510</v>
      </c>
      <c r="DR10" s="768"/>
      <c r="DS10" s="768"/>
      <c r="DT10" s="768"/>
      <c r="DU10" s="769"/>
      <c r="DV10" s="770"/>
      <c r="DW10" s="771"/>
      <c r="DX10" s="771"/>
      <c r="DY10" s="771"/>
      <c r="DZ10" s="772"/>
      <c r="EA10" s="243"/>
    </row>
    <row r="11" spans="1:131" s="244" customFormat="1" ht="26.25" customHeight="1" x14ac:dyDescent="0.2">
      <c r="A11" s="250">
        <v>5</v>
      </c>
      <c r="B11" s="741" t="s">
        <v>364</v>
      </c>
      <c r="C11" s="742"/>
      <c r="D11" s="742"/>
      <c r="E11" s="742"/>
      <c r="F11" s="742"/>
      <c r="G11" s="742"/>
      <c r="H11" s="742"/>
      <c r="I11" s="742"/>
      <c r="J11" s="742"/>
      <c r="K11" s="742"/>
      <c r="L11" s="742"/>
      <c r="M11" s="742"/>
      <c r="N11" s="742"/>
      <c r="O11" s="742"/>
      <c r="P11" s="743"/>
      <c r="Q11" s="744">
        <v>26899</v>
      </c>
      <c r="R11" s="745"/>
      <c r="S11" s="745"/>
      <c r="T11" s="745"/>
      <c r="U11" s="745"/>
      <c r="V11" s="745">
        <v>26891</v>
      </c>
      <c r="W11" s="745"/>
      <c r="X11" s="745"/>
      <c r="Y11" s="745"/>
      <c r="Z11" s="745"/>
      <c r="AA11" s="745">
        <v>8</v>
      </c>
      <c r="AB11" s="745"/>
      <c r="AC11" s="745"/>
      <c r="AD11" s="745"/>
      <c r="AE11" s="746"/>
      <c r="AF11" s="747">
        <v>8</v>
      </c>
      <c r="AG11" s="748"/>
      <c r="AH11" s="748"/>
      <c r="AI11" s="748"/>
      <c r="AJ11" s="749"/>
      <c r="AK11" s="750"/>
      <c r="AL11" s="751"/>
      <c r="AM11" s="751"/>
      <c r="AN11" s="751"/>
      <c r="AO11" s="751"/>
      <c r="AP11" s="751"/>
      <c r="AQ11" s="751"/>
      <c r="AR11" s="751"/>
      <c r="AS11" s="751"/>
      <c r="AT11" s="751"/>
      <c r="AU11" s="752"/>
      <c r="AV11" s="752"/>
      <c r="AW11" s="752"/>
      <c r="AX11" s="752"/>
      <c r="AY11" s="753"/>
      <c r="AZ11" s="241"/>
      <c r="BA11" s="241"/>
      <c r="BB11" s="241"/>
      <c r="BC11" s="241"/>
      <c r="BD11" s="241"/>
      <c r="BE11" s="242"/>
      <c r="BF11" s="242"/>
      <c r="BG11" s="242"/>
      <c r="BH11" s="242"/>
      <c r="BI11" s="242"/>
      <c r="BJ11" s="242"/>
      <c r="BK11" s="242"/>
      <c r="BL11" s="242"/>
      <c r="BM11" s="242"/>
      <c r="BN11" s="242"/>
      <c r="BO11" s="242"/>
      <c r="BP11" s="242"/>
      <c r="BQ11" s="251">
        <v>5</v>
      </c>
      <c r="BR11" s="252"/>
      <c r="BS11" s="754" t="s">
        <v>578</v>
      </c>
      <c r="BT11" s="755"/>
      <c r="BU11" s="755"/>
      <c r="BV11" s="755"/>
      <c r="BW11" s="755"/>
      <c r="BX11" s="755"/>
      <c r="BY11" s="755"/>
      <c r="BZ11" s="755"/>
      <c r="CA11" s="755"/>
      <c r="CB11" s="755"/>
      <c r="CC11" s="755"/>
      <c r="CD11" s="755"/>
      <c r="CE11" s="755"/>
      <c r="CF11" s="755"/>
      <c r="CG11" s="756"/>
      <c r="CH11" s="767">
        <v>-1</v>
      </c>
      <c r="CI11" s="768"/>
      <c r="CJ11" s="768"/>
      <c r="CK11" s="768"/>
      <c r="CL11" s="769"/>
      <c r="CM11" s="767">
        <v>325</v>
      </c>
      <c r="CN11" s="768"/>
      <c r="CO11" s="768"/>
      <c r="CP11" s="768"/>
      <c r="CQ11" s="769"/>
      <c r="CR11" s="767">
        <v>150</v>
      </c>
      <c r="CS11" s="768"/>
      <c r="CT11" s="768"/>
      <c r="CU11" s="768"/>
      <c r="CV11" s="769"/>
      <c r="CW11" s="767" t="s">
        <v>510</v>
      </c>
      <c r="CX11" s="768"/>
      <c r="CY11" s="768"/>
      <c r="CZ11" s="768"/>
      <c r="DA11" s="769"/>
      <c r="DB11" s="767" t="s">
        <v>510</v>
      </c>
      <c r="DC11" s="768"/>
      <c r="DD11" s="768"/>
      <c r="DE11" s="768"/>
      <c r="DF11" s="769"/>
      <c r="DG11" s="767" t="s">
        <v>510</v>
      </c>
      <c r="DH11" s="768"/>
      <c r="DI11" s="768"/>
      <c r="DJ11" s="768"/>
      <c r="DK11" s="769"/>
      <c r="DL11" s="767" t="s">
        <v>510</v>
      </c>
      <c r="DM11" s="768"/>
      <c r="DN11" s="768"/>
      <c r="DO11" s="768"/>
      <c r="DP11" s="769"/>
      <c r="DQ11" s="767" t="s">
        <v>510</v>
      </c>
      <c r="DR11" s="768"/>
      <c r="DS11" s="768"/>
      <c r="DT11" s="768"/>
      <c r="DU11" s="769"/>
      <c r="DV11" s="770"/>
      <c r="DW11" s="771"/>
      <c r="DX11" s="771"/>
      <c r="DY11" s="771"/>
      <c r="DZ11" s="772"/>
      <c r="EA11" s="243"/>
    </row>
    <row r="12" spans="1:131" s="244" customFormat="1" ht="26.25" customHeight="1" x14ac:dyDescent="0.2">
      <c r="A12" s="250">
        <v>6</v>
      </c>
      <c r="B12" s="741" t="s">
        <v>365</v>
      </c>
      <c r="C12" s="742"/>
      <c r="D12" s="742"/>
      <c r="E12" s="742"/>
      <c r="F12" s="742"/>
      <c r="G12" s="742"/>
      <c r="H12" s="742"/>
      <c r="I12" s="742"/>
      <c r="J12" s="742"/>
      <c r="K12" s="742"/>
      <c r="L12" s="742"/>
      <c r="M12" s="742"/>
      <c r="N12" s="742"/>
      <c r="O12" s="742"/>
      <c r="P12" s="743"/>
      <c r="Q12" s="744">
        <v>77</v>
      </c>
      <c r="R12" s="745"/>
      <c r="S12" s="745"/>
      <c r="T12" s="745"/>
      <c r="U12" s="745"/>
      <c r="V12" s="745">
        <v>22</v>
      </c>
      <c r="W12" s="745"/>
      <c r="X12" s="745"/>
      <c r="Y12" s="745"/>
      <c r="Z12" s="745"/>
      <c r="AA12" s="745">
        <v>55</v>
      </c>
      <c r="AB12" s="745"/>
      <c r="AC12" s="745"/>
      <c r="AD12" s="745"/>
      <c r="AE12" s="746"/>
      <c r="AF12" s="747" t="s">
        <v>366</v>
      </c>
      <c r="AG12" s="748"/>
      <c r="AH12" s="748"/>
      <c r="AI12" s="748"/>
      <c r="AJ12" s="749"/>
      <c r="AK12" s="750">
        <v>2</v>
      </c>
      <c r="AL12" s="751"/>
      <c r="AM12" s="751"/>
      <c r="AN12" s="751"/>
      <c r="AO12" s="751"/>
      <c r="AP12" s="751">
        <v>176</v>
      </c>
      <c r="AQ12" s="751"/>
      <c r="AR12" s="751"/>
      <c r="AS12" s="751"/>
      <c r="AT12" s="751"/>
      <c r="AU12" s="752"/>
      <c r="AV12" s="752"/>
      <c r="AW12" s="752"/>
      <c r="AX12" s="752"/>
      <c r="AY12" s="753"/>
      <c r="AZ12" s="241"/>
      <c r="BA12" s="241"/>
      <c r="BB12" s="241"/>
      <c r="BC12" s="241"/>
      <c r="BD12" s="241"/>
      <c r="BE12" s="242"/>
      <c r="BF12" s="242"/>
      <c r="BG12" s="242"/>
      <c r="BH12" s="242"/>
      <c r="BI12" s="242"/>
      <c r="BJ12" s="242"/>
      <c r="BK12" s="242"/>
      <c r="BL12" s="242"/>
      <c r="BM12" s="242"/>
      <c r="BN12" s="242"/>
      <c r="BO12" s="242"/>
      <c r="BP12" s="242"/>
      <c r="BQ12" s="251">
        <v>6</v>
      </c>
      <c r="BR12" s="252"/>
      <c r="BS12" s="754" t="s">
        <v>579</v>
      </c>
      <c r="BT12" s="755"/>
      <c r="BU12" s="755"/>
      <c r="BV12" s="755"/>
      <c r="BW12" s="755"/>
      <c r="BX12" s="755"/>
      <c r="BY12" s="755"/>
      <c r="BZ12" s="755"/>
      <c r="CA12" s="755"/>
      <c r="CB12" s="755"/>
      <c r="CC12" s="755"/>
      <c r="CD12" s="755"/>
      <c r="CE12" s="755"/>
      <c r="CF12" s="755"/>
      <c r="CG12" s="756"/>
      <c r="CH12" s="767">
        <v>6</v>
      </c>
      <c r="CI12" s="768"/>
      <c r="CJ12" s="768"/>
      <c r="CK12" s="768"/>
      <c r="CL12" s="769"/>
      <c r="CM12" s="767">
        <v>35</v>
      </c>
      <c r="CN12" s="768"/>
      <c r="CO12" s="768"/>
      <c r="CP12" s="768"/>
      <c r="CQ12" s="769"/>
      <c r="CR12" s="767">
        <v>10</v>
      </c>
      <c r="CS12" s="768"/>
      <c r="CT12" s="768"/>
      <c r="CU12" s="768"/>
      <c r="CV12" s="769"/>
      <c r="CW12" s="767">
        <v>0</v>
      </c>
      <c r="CX12" s="768"/>
      <c r="CY12" s="768"/>
      <c r="CZ12" s="768"/>
      <c r="DA12" s="769"/>
      <c r="DB12" s="767" t="s">
        <v>510</v>
      </c>
      <c r="DC12" s="768"/>
      <c r="DD12" s="768"/>
      <c r="DE12" s="768"/>
      <c r="DF12" s="769"/>
      <c r="DG12" s="767" t="s">
        <v>510</v>
      </c>
      <c r="DH12" s="768"/>
      <c r="DI12" s="768"/>
      <c r="DJ12" s="768"/>
      <c r="DK12" s="769"/>
      <c r="DL12" s="767" t="s">
        <v>510</v>
      </c>
      <c r="DM12" s="768"/>
      <c r="DN12" s="768"/>
      <c r="DO12" s="768"/>
      <c r="DP12" s="769"/>
      <c r="DQ12" s="767" t="s">
        <v>510</v>
      </c>
      <c r="DR12" s="768"/>
      <c r="DS12" s="768"/>
      <c r="DT12" s="768"/>
      <c r="DU12" s="769"/>
      <c r="DV12" s="770"/>
      <c r="DW12" s="771"/>
      <c r="DX12" s="771"/>
      <c r="DY12" s="771"/>
      <c r="DZ12" s="772"/>
      <c r="EA12" s="243"/>
    </row>
    <row r="13" spans="1:131" s="244" customFormat="1" ht="26.25" customHeight="1" x14ac:dyDescent="0.2">
      <c r="A13" s="250">
        <v>7</v>
      </c>
      <c r="B13" s="741" t="s">
        <v>367</v>
      </c>
      <c r="C13" s="742"/>
      <c r="D13" s="742"/>
      <c r="E13" s="742"/>
      <c r="F13" s="742"/>
      <c r="G13" s="742"/>
      <c r="H13" s="742"/>
      <c r="I13" s="742"/>
      <c r="J13" s="742"/>
      <c r="K13" s="742"/>
      <c r="L13" s="742"/>
      <c r="M13" s="742"/>
      <c r="N13" s="742"/>
      <c r="O13" s="742"/>
      <c r="P13" s="743"/>
      <c r="Q13" s="744">
        <v>32</v>
      </c>
      <c r="R13" s="745"/>
      <c r="S13" s="745"/>
      <c r="T13" s="745"/>
      <c r="U13" s="745"/>
      <c r="V13" s="745">
        <v>30</v>
      </c>
      <c r="W13" s="745"/>
      <c r="X13" s="745"/>
      <c r="Y13" s="745"/>
      <c r="Z13" s="745"/>
      <c r="AA13" s="745">
        <v>2</v>
      </c>
      <c r="AB13" s="745"/>
      <c r="AC13" s="745"/>
      <c r="AD13" s="745"/>
      <c r="AE13" s="746"/>
      <c r="AF13" s="747" t="s">
        <v>366</v>
      </c>
      <c r="AG13" s="748"/>
      <c r="AH13" s="748"/>
      <c r="AI13" s="748"/>
      <c r="AJ13" s="749"/>
      <c r="AK13" s="750"/>
      <c r="AL13" s="751"/>
      <c r="AM13" s="751"/>
      <c r="AN13" s="751"/>
      <c r="AO13" s="751"/>
      <c r="AP13" s="751">
        <v>339</v>
      </c>
      <c r="AQ13" s="751"/>
      <c r="AR13" s="751"/>
      <c r="AS13" s="751"/>
      <c r="AT13" s="751"/>
      <c r="AU13" s="752"/>
      <c r="AV13" s="752"/>
      <c r="AW13" s="752"/>
      <c r="AX13" s="752"/>
      <c r="AY13" s="753"/>
      <c r="AZ13" s="241"/>
      <c r="BA13" s="241"/>
      <c r="BB13" s="241"/>
      <c r="BC13" s="241"/>
      <c r="BD13" s="241"/>
      <c r="BE13" s="242"/>
      <c r="BF13" s="242"/>
      <c r="BG13" s="242"/>
      <c r="BH13" s="242"/>
      <c r="BI13" s="242"/>
      <c r="BJ13" s="242"/>
      <c r="BK13" s="242"/>
      <c r="BL13" s="242"/>
      <c r="BM13" s="242"/>
      <c r="BN13" s="242"/>
      <c r="BO13" s="242"/>
      <c r="BP13" s="242"/>
      <c r="BQ13" s="251">
        <v>7</v>
      </c>
      <c r="BR13" s="252"/>
      <c r="BS13" s="754" t="s">
        <v>580</v>
      </c>
      <c r="BT13" s="755"/>
      <c r="BU13" s="755"/>
      <c r="BV13" s="755"/>
      <c r="BW13" s="755"/>
      <c r="BX13" s="755"/>
      <c r="BY13" s="755"/>
      <c r="BZ13" s="755"/>
      <c r="CA13" s="755"/>
      <c r="CB13" s="755"/>
      <c r="CC13" s="755"/>
      <c r="CD13" s="755"/>
      <c r="CE13" s="755"/>
      <c r="CF13" s="755"/>
      <c r="CG13" s="756"/>
      <c r="CH13" s="767">
        <v>3</v>
      </c>
      <c r="CI13" s="768"/>
      <c r="CJ13" s="768"/>
      <c r="CK13" s="768"/>
      <c r="CL13" s="769"/>
      <c r="CM13" s="767">
        <v>1114</v>
      </c>
      <c r="CN13" s="768"/>
      <c r="CO13" s="768"/>
      <c r="CP13" s="768"/>
      <c r="CQ13" s="769"/>
      <c r="CR13" s="767">
        <v>500</v>
      </c>
      <c r="CS13" s="768"/>
      <c r="CT13" s="768"/>
      <c r="CU13" s="768"/>
      <c r="CV13" s="769"/>
      <c r="CW13" s="767">
        <v>21</v>
      </c>
      <c r="CX13" s="768"/>
      <c r="CY13" s="768"/>
      <c r="CZ13" s="768"/>
      <c r="DA13" s="769"/>
      <c r="DB13" s="767" t="s">
        <v>510</v>
      </c>
      <c r="DC13" s="768"/>
      <c r="DD13" s="768"/>
      <c r="DE13" s="768"/>
      <c r="DF13" s="769"/>
      <c r="DG13" s="767" t="s">
        <v>510</v>
      </c>
      <c r="DH13" s="768"/>
      <c r="DI13" s="768"/>
      <c r="DJ13" s="768"/>
      <c r="DK13" s="769"/>
      <c r="DL13" s="767" t="s">
        <v>510</v>
      </c>
      <c r="DM13" s="768"/>
      <c r="DN13" s="768"/>
      <c r="DO13" s="768"/>
      <c r="DP13" s="769"/>
      <c r="DQ13" s="767" t="s">
        <v>510</v>
      </c>
      <c r="DR13" s="768"/>
      <c r="DS13" s="768"/>
      <c r="DT13" s="768"/>
      <c r="DU13" s="769"/>
      <c r="DV13" s="770"/>
      <c r="DW13" s="771"/>
      <c r="DX13" s="771"/>
      <c r="DY13" s="771"/>
      <c r="DZ13" s="772"/>
      <c r="EA13" s="243"/>
    </row>
    <row r="14" spans="1:131" s="244" customFormat="1" ht="26.25" customHeight="1" x14ac:dyDescent="0.2">
      <c r="A14" s="250">
        <v>8</v>
      </c>
      <c r="B14" s="741" t="s">
        <v>368</v>
      </c>
      <c r="C14" s="742"/>
      <c r="D14" s="742"/>
      <c r="E14" s="742"/>
      <c r="F14" s="742"/>
      <c r="G14" s="742"/>
      <c r="H14" s="742"/>
      <c r="I14" s="742"/>
      <c r="J14" s="742"/>
      <c r="K14" s="742"/>
      <c r="L14" s="742"/>
      <c r="M14" s="742"/>
      <c r="N14" s="742"/>
      <c r="O14" s="742"/>
      <c r="P14" s="743"/>
      <c r="Q14" s="744">
        <v>299</v>
      </c>
      <c r="R14" s="745"/>
      <c r="S14" s="745"/>
      <c r="T14" s="745"/>
      <c r="U14" s="745"/>
      <c r="V14" s="745">
        <v>2</v>
      </c>
      <c r="W14" s="745"/>
      <c r="X14" s="745"/>
      <c r="Y14" s="745"/>
      <c r="Z14" s="745"/>
      <c r="AA14" s="745">
        <v>297</v>
      </c>
      <c r="AB14" s="745"/>
      <c r="AC14" s="745"/>
      <c r="AD14" s="745"/>
      <c r="AE14" s="746"/>
      <c r="AF14" s="747" t="s">
        <v>369</v>
      </c>
      <c r="AG14" s="748"/>
      <c r="AH14" s="748"/>
      <c r="AI14" s="748"/>
      <c r="AJ14" s="749"/>
      <c r="AK14" s="750"/>
      <c r="AL14" s="751"/>
      <c r="AM14" s="751"/>
      <c r="AN14" s="751"/>
      <c r="AO14" s="751"/>
      <c r="AP14" s="751"/>
      <c r="AQ14" s="751"/>
      <c r="AR14" s="751"/>
      <c r="AS14" s="751"/>
      <c r="AT14" s="751"/>
      <c r="AU14" s="752"/>
      <c r="AV14" s="752"/>
      <c r="AW14" s="752"/>
      <c r="AX14" s="752"/>
      <c r="AY14" s="753"/>
      <c r="AZ14" s="241"/>
      <c r="BA14" s="241"/>
      <c r="BB14" s="241"/>
      <c r="BC14" s="241"/>
      <c r="BD14" s="241"/>
      <c r="BE14" s="242"/>
      <c r="BF14" s="242"/>
      <c r="BG14" s="242"/>
      <c r="BH14" s="242"/>
      <c r="BI14" s="242"/>
      <c r="BJ14" s="242"/>
      <c r="BK14" s="242"/>
      <c r="BL14" s="242"/>
      <c r="BM14" s="242"/>
      <c r="BN14" s="242"/>
      <c r="BO14" s="242"/>
      <c r="BP14" s="242"/>
      <c r="BQ14" s="251">
        <v>8</v>
      </c>
      <c r="BR14" s="252"/>
      <c r="BS14" s="754" t="s">
        <v>581</v>
      </c>
      <c r="BT14" s="755"/>
      <c r="BU14" s="755"/>
      <c r="BV14" s="755"/>
      <c r="BW14" s="755"/>
      <c r="BX14" s="755"/>
      <c r="BY14" s="755"/>
      <c r="BZ14" s="755"/>
      <c r="CA14" s="755"/>
      <c r="CB14" s="755"/>
      <c r="CC14" s="755"/>
      <c r="CD14" s="755"/>
      <c r="CE14" s="755"/>
      <c r="CF14" s="755"/>
      <c r="CG14" s="756"/>
      <c r="CH14" s="767">
        <v>-1</v>
      </c>
      <c r="CI14" s="768"/>
      <c r="CJ14" s="768"/>
      <c r="CK14" s="768"/>
      <c r="CL14" s="769"/>
      <c r="CM14" s="767">
        <v>100</v>
      </c>
      <c r="CN14" s="768"/>
      <c r="CO14" s="768"/>
      <c r="CP14" s="768"/>
      <c r="CQ14" s="769"/>
      <c r="CR14" s="767">
        <v>53</v>
      </c>
      <c r="CS14" s="768"/>
      <c r="CT14" s="768"/>
      <c r="CU14" s="768"/>
      <c r="CV14" s="769"/>
      <c r="CW14" s="767">
        <v>12</v>
      </c>
      <c r="CX14" s="768"/>
      <c r="CY14" s="768"/>
      <c r="CZ14" s="768"/>
      <c r="DA14" s="769"/>
      <c r="DB14" s="767" t="s">
        <v>510</v>
      </c>
      <c r="DC14" s="768"/>
      <c r="DD14" s="768"/>
      <c r="DE14" s="768"/>
      <c r="DF14" s="769"/>
      <c r="DG14" s="767" t="s">
        <v>510</v>
      </c>
      <c r="DH14" s="768"/>
      <c r="DI14" s="768"/>
      <c r="DJ14" s="768"/>
      <c r="DK14" s="769"/>
      <c r="DL14" s="767" t="s">
        <v>510</v>
      </c>
      <c r="DM14" s="768"/>
      <c r="DN14" s="768"/>
      <c r="DO14" s="768"/>
      <c r="DP14" s="769"/>
      <c r="DQ14" s="767" t="s">
        <v>510</v>
      </c>
      <c r="DR14" s="768"/>
      <c r="DS14" s="768"/>
      <c r="DT14" s="768"/>
      <c r="DU14" s="769"/>
      <c r="DV14" s="770"/>
      <c r="DW14" s="771"/>
      <c r="DX14" s="771"/>
      <c r="DY14" s="771"/>
      <c r="DZ14" s="772"/>
      <c r="EA14" s="243"/>
    </row>
    <row r="15" spans="1:131" s="244" customFormat="1" ht="26.25" customHeight="1" x14ac:dyDescent="0.2">
      <c r="A15" s="250">
        <v>9</v>
      </c>
      <c r="B15" s="741" t="s">
        <v>370</v>
      </c>
      <c r="C15" s="742"/>
      <c r="D15" s="742"/>
      <c r="E15" s="742"/>
      <c r="F15" s="742"/>
      <c r="G15" s="742"/>
      <c r="H15" s="742"/>
      <c r="I15" s="742"/>
      <c r="J15" s="742"/>
      <c r="K15" s="742"/>
      <c r="L15" s="742"/>
      <c r="M15" s="742"/>
      <c r="N15" s="742"/>
      <c r="O15" s="742"/>
      <c r="P15" s="743"/>
      <c r="Q15" s="744">
        <v>93</v>
      </c>
      <c r="R15" s="745"/>
      <c r="S15" s="745"/>
      <c r="T15" s="745"/>
      <c r="U15" s="745"/>
      <c r="V15" s="745">
        <v>89</v>
      </c>
      <c r="W15" s="745"/>
      <c r="X15" s="745"/>
      <c r="Y15" s="745"/>
      <c r="Z15" s="745"/>
      <c r="AA15" s="745">
        <v>4</v>
      </c>
      <c r="AB15" s="745"/>
      <c r="AC15" s="745"/>
      <c r="AD15" s="745"/>
      <c r="AE15" s="746"/>
      <c r="AF15" s="747">
        <v>4</v>
      </c>
      <c r="AG15" s="748"/>
      <c r="AH15" s="748"/>
      <c r="AI15" s="748"/>
      <c r="AJ15" s="749"/>
      <c r="AK15" s="750">
        <v>86</v>
      </c>
      <c r="AL15" s="751"/>
      <c r="AM15" s="751"/>
      <c r="AN15" s="751"/>
      <c r="AO15" s="751"/>
      <c r="AP15" s="751">
        <v>999</v>
      </c>
      <c r="AQ15" s="751"/>
      <c r="AR15" s="751"/>
      <c r="AS15" s="751"/>
      <c r="AT15" s="751"/>
      <c r="AU15" s="752"/>
      <c r="AV15" s="752"/>
      <c r="AW15" s="752"/>
      <c r="AX15" s="752"/>
      <c r="AY15" s="753"/>
      <c r="AZ15" s="241"/>
      <c r="BA15" s="241"/>
      <c r="BB15" s="241"/>
      <c r="BC15" s="241"/>
      <c r="BD15" s="241"/>
      <c r="BE15" s="242"/>
      <c r="BF15" s="242"/>
      <c r="BG15" s="242"/>
      <c r="BH15" s="242"/>
      <c r="BI15" s="242"/>
      <c r="BJ15" s="242"/>
      <c r="BK15" s="242"/>
      <c r="BL15" s="242"/>
      <c r="BM15" s="242"/>
      <c r="BN15" s="242"/>
      <c r="BO15" s="242"/>
      <c r="BP15" s="242"/>
      <c r="BQ15" s="251">
        <v>9</v>
      </c>
      <c r="BR15" s="252"/>
      <c r="BS15" s="754" t="s">
        <v>582</v>
      </c>
      <c r="BT15" s="755"/>
      <c r="BU15" s="755"/>
      <c r="BV15" s="755"/>
      <c r="BW15" s="755"/>
      <c r="BX15" s="755"/>
      <c r="BY15" s="755"/>
      <c r="BZ15" s="755"/>
      <c r="CA15" s="755"/>
      <c r="CB15" s="755"/>
      <c r="CC15" s="755"/>
      <c r="CD15" s="755"/>
      <c r="CE15" s="755"/>
      <c r="CF15" s="755"/>
      <c r="CG15" s="756"/>
      <c r="CH15" s="767">
        <v>-10</v>
      </c>
      <c r="CI15" s="768"/>
      <c r="CJ15" s="768"/>
      <c r="CK15" s="768"/>
      <c r="CL15" s="769"/>
      <c r="CM15" s="767">
        <v>224</v>
      </c>
      <c r="CN15" s="768"/>
      <c r="CO15" s="768"/>
      <c r="CP15" s="768"/>
      <c r="CQ15" s="769"/>
      <c r="CR15" s="767">
        <v>7</v>
      </c>
      <c r="CS15" s="768"/>
      <c r="CT15" s="768"/>
      <c r="CU15" s="768"/>
      <c r="CV15" s="769"/>
      <c r="CW15" s="767">
        <v>72</v>
      </c>
      <c r="CX15" s="768"/>
      <c r="CY15" s="768"/>
      <c r="CZ15" s="768"/>
      <c r="DA15" s="769"/>
      <c r="DB15" s="767">
        <v>181</v>
      </c>
      <c r="DC15" s="768"/>
      <c r="DD15" s="768"/>
      <c r="DE15" s="768"/>
      <c r="DF15" s="769"/>
      <c r="DG15" s="767" t="s">
        <v>510</v>
      </c>
      <c r="DH15" s="768"/>
      <c r="DI15" s="768"/>
      <c r="DJ15" s="768"/>
      <c r="DK15" s="769"/>
      <c r="DL15" s="767" t="s">
        <v>510</v>
      </c>
      <c r="DM15" s="768"/>
      <c r="DN15" s="768"/>
      <c r="DO15" s="768"/>
      <c r="DP15" s="769"/>
      <c r="DQ15" s="767" t="s">
        <v>510</v>
      </c>
      <c r="DR15" s="768"/>
      <c r="DS15" s="768"/>
      <c r="DT15" s="768"/>
      <c r="DU15" s="769"/>
      <c r="DV15" s="770"/>
      <c r="DW15" s="771"/>
      <c r="DX15" s="771"/>
      <c r="DY15" s="771"/>
      <c r="DZ15" s="772"/>
      <c r="EA15" s="243"/>
    </row>
    <row r="16" spans="1:131" s="244" customFormat="1" ht="26.25" customHeight="1" x14ac:dyDescent="0.2">
      <c r="A16" s="250">
        <v>10</v>
      </c>
      <c r="B16" s="741" t="s">
        <v>371</v>
      </c>
      <c r="C16" s="742"/>
      <c r="D16" s="742"/>
      <c r="E16" s="742"/>
      <c r="F16" s="742"/>
      <c r="G16" s="742"/>
      <c r="H16" s="742"/>
      <c r="I16" s="742"/>
      <c r="J16" s="742"/>
      <c r="K16" s="742"/>
      <c r="L16" s="742"/>
      <c r="M16" s="742"/>
      <c r="N16" s="742"/>
      <c r="O16" s="742"/>
      <c r="P16" s="743"/>
      <c r="Q16" s="744">
        <v>174</v>
      </c>
      <c r="R16" s="745"/>
      <c r="S16" s="745"/>
      <c r="T16" s="745"/>
      <c r="U16" s="745"/>
      <c r="V16" s="745">
        <v>47</v>
      </c>
      <c r="W16" s="745"/>
      <c r="X16" s="745"/>
      <c r="Y16" s="745"/>
      <c r="Z16" s="745"/>
      <c r="AA16" s="745">
        <v>127</v>
      </c>
      <c r="AB16" s="745"/>
      <c r="AC16" s="745"/>
      <c r="AD16" s="745"/>
      <c r="AE16" s="746"/>
      <c r="AF16" s="747" t="s">
        <v>363</v>
      </c>
      <c r="AG16" s="748"/>
      <c r="AH16" s="748"/>
      <c r="AI16" s="748"/>
      <c r="AJ16" s="749"/>
      <c r="AK16" s="750">
        <v>1</v>
      </c>
      <c r="AL16" s="751"/>
      <c r="AM16" s="751"/>
      <c r="AN16" s="751"/>
      <c r="AO16" s="751"/>
      <c r="AP16" s="751"/>
      <c r="AQ16" s="751"/>
      <c r="AR16" s="751"/>
      <c r="AS16" s="751"/>
      <c r="AT16" s="751"/>
      <c r="AU16" s="752"/>
      <c r="AV16" s="752"/>
      <c r="AW16" s="752"/>
      <c r="AX16" s="752"/>
      <c r="AY16" s="753"/>
      <c r="AZ16" s="241"/>
      <c r="BA16" s="241"/>
      <c r="BB16" s="241"/>
      <c r="BC16" s="241"/>
      <c r="BD16" s="241"/>
      <c r="BE16" s="242"/>
      <c r="BF16" s="242"/>
      <c r="BG16" s="242"/>
      <c r="BH16" s="242"/>
      <c r="BI16" s="242"/>
      <c r="BJ16" s="242"/>
      <c r="BK16" s="242"/>
      <c r="BL16" s="242"/>
      <c r="BM16" s="242"/>
      <c r="BN16" s="242"/>
      <c r="BO16" s="242"/>
      <c r="BP16" s="242"/>
      <c r="BQ16" s="251">
        <v>10</v>
      </c>
      <c r="BR16" s="252"/>
      <c r="BS16" s="754" t="s">
        <v>583</v>
      </c>
      <c r="BT16" s="755"/>
      <c r="BU16" s="755"/>
      <c r="BV16" s="755"/>
      <c r="BW16" s="755"/>
      <c r="BX16" s="755"/>
      <c r="BY16" s="755"/>
      <c r="BZ16" s="755"/>
      <c r="CA16" s="755"/>
      <c r="CB16" s="755"/>
      <c r="CC16" s="755"/>
      <c r="CD16" s="755"/>
      <c r="CE16" s="755"/>
      <c r="CF16" s="755"/>
      <c r="CG16" s="756"/>
      <c r="CH16" s="767">
        <v>1</v>
      </c>
      <c r="CI16" s="768"/>
      <c r="CJ16" s="768"/>
      <c r="CK16" s="768"/>
      <c r="CL16" s="769"/>
      <c r="CM16" s="767">
        <v>747</v>
      </c>
      <c r="CN16" s="768"/>
      <c r="CO16" s="768"/>
      <c r="CP16" s="768"/>
      <c r="CQ16" s="769"/>
      <c r="CR16" s="767">
        <v>600</v>
      </c>
      <c r="CS16" s="768"/>
      <c r="CT16" s="768"/>
      <c r="CU16" s="768"/>
      <c r="CV16" s="769"/>
      <c r="CW16" s="767" t="s">
        <v>510</v>
      </c>
      <c r="CX16" s="768"/>
      <c r="CY16" s="768"/>
      <c r="CZ16" s="768"/>
      <c r="DA16" s="769"/>
      <c r="DB16" s="767" t="s">
        <v>510</v>
      </c>
      <c r="DC16" s="768"/>
      <c r="DD16" s="768"/>
      <c r="DE16" s="768"/>
      <c r="DF16" s="769"/>
      <c r="DG16" s="767" t="s">
        <v>510</v>
      </c>
      <c r="DH16" s="768"/>
      <c r="DI16" s="768"/>
      <c r="DJ16" s="768"/>
      <c r="DK16" s="769"/>
      <c r="DL16" s="767" t="s">
        <v>510</v>
      </c>
      <c r="DM16" s="768"/>
      <c r="DN16" s="768"/>
      <c r="DO16" s="768"/>
      <c r="DP16" s="769"/>
      <c r="DQ16" s="767" t="s">
        <v>510</v>
      </c>
      <c r="DR16" s="768"/>
      <c r="DS16" s="768"/>
      <c r="DT16" s="768"/>
      <c r="DU16" s="769"/>
      <c r="DV16" s="770"/>
      <c r="DW16" s="771"/>
      <c r="DX16" s="771"/>
      <c r="DY16" s="771"/>
      <c r="DZ16" s="772"/>
      <c r="EA16" s="243"/>
    </row>
    <row r="17" spans="1:131" s="244" customFormat="1" ht="26.25" customHeight="1" x14ac:dyDescent="0.2">
      <c r="A17" s="250">
        <v>11</v>
      </c>
      <c r="B17" s="741" t="s">
        <v>372</v>
      </c>
      <c r="C17" s="742"/>
      <c r="D17" s="742"/>
      <c r="E17" s="742"/>
      <c r="F17" s="742"/>
      <c r="G17" s="742"/>
      <c r="H17" s="742"/>
      <c r="I17" s="742"/>
      <c r="J17" s="742"/>
      <c r="K17" s="742"/>
      <c r="L17" s="742"/>
      <c r="M17" s="742"/>
      <c r="N17" s="742"/>
      <c r="O17" s="742"/>
      <c r="P17" s="743"/>
      <c r="Q17" s="744">
        <v>197</v>
      </c>
      <c r="R17" s="745"/>
      <c r="S17" s="745"/>
      <c r="T17" s="745"/>
      <c r="U17" s="745"/>
      <c r="V17" s="745">
        <v>22</v>
      </c>
      <c r="W17" s="745"/>
      <c r="X17" s="745"/>
      <c r="Y17" s="745"/>
      <c r="Z17" s="745"/>
      <c r="AA17" s="745">
        <v>175</v>
      </c>
      <c r="AB17" s="745"/>
      <c r="AC17" s="745"/>
      <c r="AD17" s="745"/>
      <c r="AE17" s="746"/>
      <c r="AF17" s="747" t="s">
        <v>373</v>
      </c>
      <c r="AG17" s="748"/>
      <c r="AH17" s="748"/>
      <c r="AI17" s="748"/>
      <c r="AJ17" s="749"/>
      <c r="AK17" s="750"/>
      <c r="AL17" s="751"/>
      <c r="AM17" s="751"/>
      <c r="AN17" s="751"/>
      <c r="AO17" s="751"/>
      <c r="AP17" s="751">
        <v>200</v>
      </c>
      <c r="AQ17" s="751"/>
      <c r="AR17" s="751"/>
      <c r="AS17" s="751"/>
      <c r="AT17" s="751"/>
      <c r="AU17" s="752"/>
      <c r="AV17" s="752"/>
      <c r="AW17" s="752"/>
      <c r="AX17" s="752"/>
      <c r="AY17" s="753"/>
      <c r="AZ17" s="241"/>
      <c r="BA17" s="241"/>
      <c r="BB17" s="241"/>
      <c r="BC17" s="241"/>
      <c r="BD17" s="241"/>
      <c r="BE17" s="242"/>
      <c r="BF17" s="242"/>
      <c r="BG17" s="242"/>
      <c r="BH17" s="242"/>
      <c r="BI17" s="242"/>
      <c r="BJ17" s="242"/>
      <c r="BK17" s="242"/>
      <c r="BL17" s="242"/>
      <c r="BM17" s="242"/>
      <c r="BN17" s="242"/>
      <c r="BO17" s="242"/>
      <c r="BP17" s="242"/>
      <c r="BQ17" s="251">
        <v>11</v>
      </c>
      <c r="BR17" s="252"/>
      <c r="BS17" s="754" t="s">
        <v>584</v>
      </c>
      <c r="BT17" s="755"/>
      <c r="BU17" s="755"/>
      <c r="BV17" s="755"/>
      <c r="BW17" s="755"/>
      <c r="BX17" s="755"/>
      <c r="BY17" s="755"/>
      <c r="BZ17" s="755"/>
      <c r="CA17" s="755"/>
      <c r="CB17" s="755"/>
      <c r="CC17" s="755"/>
      <c r="CD17" s="755"/>
      <c r="CE17" s="755"/>
      <c r="CF17" s="755"/>
      <c r="CG17" s="756"/>
      <c r="CH17" s="767">
        <v>0</v>
      </c>
      <c r="CI17" s="768"/>
      <c r="CJ17" s="768"/>
      <c r="CK17" s="768"/>
      <c r="CL17" s="769"/>
      <c r="CM17" s="767">
        <v>11</v>
      </c>
      <c r="CN17" s="768"/>
      <c r="CO17" s="768"/>
      <c r="CP17" s="768"/>
      <c r="CQ17" s="769"/>
      <c r="CR17" s="767">
        <v>2</v>
      </c>
      <c r="CS17" s="768"/>
      <c r="CT17" s="768"/>
      <c r="CU17" s="768"/>
      <c r="CV17" s="769"/>
      <c r="CW17" s="767">
        <v>15</v>
      </c>
      <c r="CX17" s="768"/>
      <c r="CY17" s="768"/>
      <c r="CZ17" s="768"/>
      <c r="DA17" s="769"/>
      <c r="DB17" s="767" t="s">
        <v>510</v>
      </c>
      <c r="DC17" s="768"/>
      <c r="DD17" s="768"/>
      <c r="DE17" s="768"/>
      <c r="DF17" s="769"/>
      <c r="DG17" s="767" t="s">
        <v>510</v>
      </c>
      <c r="DH17" s="768"/>
      <c r="DI17" s="768"/>
      <c r="DJ17" s="768"/>
      <c r="DK17" s="769"/>
      <c r="DL17" s="767" t="s">
        <v>510</v>
      </c>
      <c r="DM17" s="768"/>
      <c r="DN17" s="768"/>
      <c r="DO17" s="768"/>
      <c r="DP17" s="769"/>
      <c r="DQ17" s="767" t="s">
        <v>510</v>
      </c>
      <c r="DR17" s="768"/>
      <c r="DS17" s="768"/>
      <c r="DT17" s="768"/>
      <c r="DU17" s="769"/>
      <c r="DV17" s="770"/>
      <c r="DW17" s="771"/>
      <c r="DX17" s="771"/>
      <c r="DY17" s="771"/>
      <c r="DZ17" s="772"/>
      <c r="EA17" s="243"/>
    </row>
    <row r="18" spans="1:131" s="244" customFormat="1" ht="26.25" customHeight="1" x14ac:dyDescent="0.2">
      <c r="A18" s="250">
        <v>12</v>
      </c>
      <c r="B18" s="741" t="s">
        <v>374</v>
      </c>
      <c r="C18" s="742"/>
      <c r="D18" s="742"/>
      <c r="E18" s="742"/>
      <c r="F18" s="742"/>
      <c r="G18" s="742"/>
      <c r="H18" s="742"/>
      <c r="I18" s="742"/>
      <c r="J18" s="742"/>
      <c r="K18" s="742"/>
      <c r="L18" s="742"/>
      <c r="M18" s="742"/>
      <c r="N18" s="742"/>
      <c r="O18" s="742"/>
      <c r="P18" s="743"/>
      <c r="Q18" s="744">
        <v>62</v>
      </c>
      <c r="R18" s="745"/>
      <c r="S18" s="745"/>
      <c r="T18" s="745"/>
      <c r="U18" s="745"/>
      <c r="V18" s="745">
        <v>42</v>
      </c>
      <c r="W18" s="745"/>
      <c r="X18" s="745"/>
      <c r="Y18" s="745"/>
      <c r="Z18" s="745"/>
      <c r="AA18" s="745">
        <v>20</v>
      </c>
      <c r="AB18" s="745"/>
      <c r="AC18" s="745"/>
      <c r="AD18" s="745"/>
      <c r="AE18" s="746"/>
      <c r="AF18" s="747">
        <v>20</v>
      </c>
      <c r="AG18" s="748"/>
      <c r="AH18" s="748"/>
      <c r="AI18" s="748"/>
      <c r="AJ18" s="749"/>
      <c r="AK18" s="750"/>
      <c r="AL18" s="751"/>
      <c r="AM18" s="751"/>
      <c r="AN18" s="751"/>
      <c r="AO18" s="751"/>
      <c r="AP18" s="751"/>
      <c r="AQ18" s="751"/>
      <c r="AR18" s="751"/>
      <c r="AS18" s="751"/>
      <c r="AT18" s="751"/>
      <c r="AU18" s="752"/>
      <c r="AV18" s="752"/>
      <c r="AW18" s="752"/>
      <c r="AX18" s="752"/>
      <c r="AY18" s="753"/>
      <c r="AZ18" s="241"/>
      <c r="BA18" s="241"/>
      <c r="BB18" s="241"/>
      <c r="BC18" s="241"/>
      <c r="BD18" s="241"/>
      <c r="BE18" s="242"/>
      <c r="BF18" s="242"/>
      <c r="BG18" s="242"/>
      <c r="BH18" s="242"/>
      <c r="BI18" s="242"/>
      <c r="BJ18" s="242"/>
      <c r="BK18" s="242"/>
      <c r="BL18" s="242"/>
      <c r="BM18" s="242"/>
      <c r="BN18" s="242"/>
      <c r="BO18" s="242"/>
      <c r="BP18" s="242"/>
      <c r="BQ18" s="251">
        <v>12</v>
      </c>
      <c r="BR18" s="252"/>
      <c r="BS18" s="754" t="s">
        <v>585</v>
      </c>
      <c r="BT18" s="755"/>
      <c r="BU18" s="755"/>
      <c r="BV18" s="755"/>
      <c r="BW18" s="755"/>
      <c r="BX18" s="755"/>
      <c r="BY18" s="755"/>
      <c r="BZ18" s="755"/>
      <c r="CA18" s="755"/>
      <c r="CB18" s="755"/>
      <c r="CC18" s="755"/>
      <c r="CD18" s="755"/>
      <c r="CE18" s="755"/>
      <c r="CF18" s="755"/>
      <c r="CG18" s="756"/>
      <c r="CH18" s="767">
        <v>0</v>
      </c>
      <c r="CI18" s="768"/>
      <c r="CJ18" s="768"/>
      <c r="CK18" s="768"/>
      <c r="CL18" s="769"/>
      <c r="CM18" s="767">
        <v>33</v>
      </c>
      <c r="CN18" s="768"/>
      <c r="CO18" s="768"/>
      <c r="CP18" s="768"/>
      <c r="CQ18" s="769"/>
      <c r="CR18" s="767">
        <v>2</v>
      </c>
      <c r="CS18" s="768"/>
      <c r="CT18" s="768"/>
      <c r="CU18" s="768"/>
      <c r="CV18" s="769"/>
      <c r="CW18" s="767" t="s">
        <v>510</v>
      </c>
      <c r="CX18" s="768"/>
      <c r="CY18" s="768"/>
      <c r="CZ18" s="768"/>
      <c r="DA18" s="769"/>
      <c r="DB18" s="767" t="s">
        <v>510</v>
      </c>
      <c r="DC18" s="768"/>
      <c r="DD18" s="768"/>
      <c r="DE18" s="768"/>
      <c r="DF18" s="769"/>
      <c r="DG18" s="767" t="s">
        <v>510</v>
      </c>
      <c r="DH18" s="768"/>
      <c r="DI18" s="768"/>
      <c r="DJ18" s="768"/>
      <c r="DK18" s="769"/>
      <c r="DL18" s="767" t="s">
        <v>510</v>
      </c>
      <c r="DM18" s="768"/>
      <c r="DN18" s="768"/>
      <c r="DO18" s="768"/>
      <c r="DP18" s="769"/>
      <c r="DQ18" s="767" t="s">
        <v>510</v>
      </c>
      <c r="DR18" s="768"/>
      <c r="DS18" s="768"/>
      <c r="DT18" s="768"/>
      <c r="DU18" s="769"/>
      <c r="DV18" s="770"/>
      <c r="DW18" s="771"/>
      <c r="DX18" s="771"/>
      <c r="DY18" s="771"/>
      <c r="DZ18" s="772"/>
      <c r="EA18" s="243"/>
    </row>
    <row r="19" spans="1:131" s="244" customFormat="1" ht="26.25" customHeight="1" x14ac:dyDescent="0.2">
      <c r="A19" s="250">
        <v>13</v>
      </c>
      <c r="B19" s="741" t="s">
        <v>375</v>
      </c>
      <c r="C19" s="742"/>
      <c r="D19" s="742"/>
      <c r="E19" s="742"/>
      <c r="F19" s="742"/>
      <c r="G19" s="742"/>
      <c r="H19" s="742"/>
      <c r="I19" s="742"/>
      <c r="J19" s="742"/>
      <c r="K19" s="742"/>
      <c r="L19" s="742"/>
      <c r="M19" s="742"/>
      <c r="N19" s="742"/>
      <c r="O19" s="742"/>
      <c r="P19" s="743"/>
      <c r="Q19" s="744">
        <v>834</v>
      </c>
      <c r="R19" s="745"/>
      <c r="S19" s="745"/>
      <c r="T19" s="745"/>
      <c r="U19" s="745"/>
      <c r="V19" s="745">
        <v>557</v>
      </c>
      <c r="W19" s="745"/>
      <c r="X19" s="745"/>
      <c r="Y19" s="745"/>
      <c r="Z19" s="745"/>
      <c r="AA19" s="745">
        <v>277</v>
      </c>
      <c r="AB19" s="745"/>
      <c r="AC19" s="745"/>
      <c r="AD19" s="745"/>
      <c r="AE19" s="746"/>
      <c r="AF19" s="747" t="s">
        <v>376</v>
      </c>
      <c r="AG19" s="748"/>
      <c r="AH19" s="748"/>
      <c r="AI19" s="748"/>
      <c r="AJ19" s="749"/>
      <c r="AK19" s="750"/>
      <c r="AL19" s="751"/>
      <c r="AM19" s="751"/>
      <c r="AN19" s="751"/>
      <c r="AO19" s="751"/>
      <c r="AP19" s="751"/>
      <c r="AQ19" s="751"/>
      <c r="AR19" s="751"/>
      <c r="AS19" s="751"/>
      <c r="AT19" s="751"/>
      <c r="AU19" s="752"/>
      <c r="AV19" s="752"/>
      <c r="AW19" s="752"/>
      <c r="AX19" s="752"/>
      <c r="AY19" s="753"/>
      <c r="AZ19" s="241"/>
      <c r="BA19" s="241"/>
      <c r="BB19" s="241"/>
      <c r="BC19" s="241"/>
      <c r="BD19" s="241"/>
      <c r="BE19" s="242"/>
      <c r="BF19" s="242"/>
      <c r="BG19" s="242"/>
      <c r="BH19" s="242"/>
      <c r="BI19" s="242"/>
      <c r="BJ19" s="242"/>
      <c r="BK19" s="242"/>
      <c r="BL19" s="242"/>
      <c r="BM19" s="242"/>
      <c r="BN19" s="242"/>
      <c r="BO19" s="242"/>
      <c r="BP19" s="242"/>
      <c r="BQ19" s="251">
        <v>13</v>
      </c>
      <c r="BR19" s="252" t="s">
        <v>609</v>
      </c>
      <c r="BS19" s="754" t="s">
        <v>586</v>
      </c>
      <c r="BT19" s="755"/>
      <c r="BU19" s="755"/>
      <c r="BV19" s="755"/>
      <c r="BW19" s="755"/>
      <c r="BX19" s="755"/>
      <c r="BY19" s="755"/>
      <c r="BZ19" s="755"/>
      <c r="CA19" s="755"/>
      <c r="CB19" s="755"/>
      <c r="CC19" s="755"/>
      <c r="CD19" s="755"/>
      <c r="CE19" s="755"/>
      <c r="CF19" s="755"/>
      <c r="CG19" s="756"/>
      <c r="CH19" s="767">
        <v>11</v>
      </c>
      <c r="CI19" s="768"/>
      <c r="CJ19" s="768"/>
      <c r="CK19" s="768"/>
      <c r="CL19" s="769"/>
      <c r="CM19" s="767">
        <v>9461</v>
      </c>
      <c r="CN19" s="768"/>
      <c r="CO19" s="768"/>
      <c r="CP19" s="768"/>
      <c r="CQ19" s="769"/>
      <c r="CR19" s="767">
        <v>15</v>
      </c>
      <c r="CS19" s="768"/>
      <c r="CT19" s="768"/>
      <c r="CU19" s="768"/>
      <c r="CV19" s="769"/>
      <c r="CW19" s="767">
        <v>327</v>
      </c>
      <c r="CX19" s="768"/>
      <c r="CY19" s="768"/>
      <c r="CZ19" s="768"/>
      <c r="DA19" s="769"/>
      <c r="DB19" s="767">
        <v>7000</v>
      </c>
      <c r="DC19" s="768"/>
      <c r="DD19" s="768"/>
      <c r="DE19" s="768"/>
      <c r="DF19" s="769"/>
      <c r="DG19" s="767" t="s">
        <v>619</v>
      </c>
      <c r="DH19" s="768"/>
      <c r="DI19" s="768"/>
      <c r="DJ19" s="768"/>
      <c r="DK19" s="769"/>
      <c r="DL19" s="767">
        <v>8100</v>
      </c>
      <c r="DM19" s="768"/>
      <c r="DN19" s="768"/>
      <c r="DO19" s="768"/>
      <c r="DP19" s="769"/>
      <c r="DQ19" s="767" t="s">
        <v>510</v>
      </c>
      <c r="DR19" s="768"/>
      <c r="DS19" s="768"/>
      <c r="DT19" s="768"/>
      <c r="DU19" s="769"/>
      <c r="DV19" s="770"/>
      <c r="DW19" s="771"/>
      <c r="DX19" s="771"/>
      <c r="DY19" s="771"/>
      <c r="DZ19" s="772"/>
      <c r="EA19" s="243"/>
    </row>
    <row r="20" spans="1:131" s="244" customFormat="1" ht="26.25" customHeight="1" x14ac:dyDescent="0.2">
      <c r="A20" s="250">
        <v>14</v>
      </c>
      <c r="B20" s="741"/>
      <c r="C20" s="742"/>
      <c r="D20" s="742"/>
      <c r="E20" s="742"/>
      <c r="F20" s="742"/>
      <c r="G20" s="742"/>
      <c r="H20" s="742"/>
      <c r="I20" s="742"/>
      <c r="J20" s="742"/>
      <c r="K20" s="742"/>
      <c r="L20" s="742"/>
      <c r="M20" s="742"/>
      <c r="N20" s="742"/>
      <c r="O20" s="742"/>
      <c r="P20" s="743"/>
      <c r="Q20" s="744"/>
      <c r="R20" s="745"/>
      <c r="S20" s="745"/>
      <c r="T20" s="745"/>
      <c r="U20" s="745"/>
      <c r="V20" s="745"/>
      <c r="W20" s="745"/>
      <c r="X20" s="745"/>
      <c r="Y20" s="745"/>
      <c r="Z20" s="745"/>
      <c r="AA20" s="745"/>
      <c r="AB20" s="745"/>
      <c r="AC20" s="745"/>
      <c r="AD20" s="745"/>
      <c r="AE20" s="746"/>
      <c r="AF20" s="747"/>
      <c r="AG20" s="748"/>
      <c r="AH20" s="748"/>
      <c r="AI20" s="748"/>
      <c r="AJ20" s="749"/>
      <c r="AK20" s="750"/>
      <c r="AL20" s="751"/>
      <c r="AM20" s="751"/>
      <c r="AN20" s="751"/>
      <c r="AO20" s="751"/>
      <c r="AP20" s="751"/>
      <c r="AQ20" s="751"/>
      <c r="AR20" s="751"/>
      <c r="AS20" s="751"/>
      <c r="AT20" s="751"/>
      <c r="AU20" s="752"/>
      <c r="AV20" s="752"/>
      <c r="AW20" s="752"/>
      <c r="AX20" s="752"/>
      <c r="AY20" s="753"/>
      <c r="AZ20" s="241"/>
      <c r="BA20" s="241"/>
      <c r="BB20" s="241"/>
      <c r="BC20" s="241"/>
      <c r="BD20" s="241"/>
      <c r="BE20" s="242"/>
      <c r="BF20" s="242"/>
      <c r="BG20" s="242"/>
      <c r="BH20" s="242"/>
      <c r="BI20" s="242"/>
      <c r="BJ20" s="242"/>
      <c r="BK20" s="242"/>
      <c r="BL20" s="242"/>
      <c r="BM20" s="242"/>
      <c r="BN20" s="242"/>
      <c r="BO20" s="242"/>
      <c r="BP20" s="242"/>
      <c r="BQ20" s="251">
        <v>14</v>
      </c>
      <c r="BR20" s="252"/>
      <c r="BS20" s="754" t="s">
        <v>587</v>
      </c>
      <c r="BT20" s="755"/>
      <c r="BU20" s="755"/>
      <c r="BV20" s="755"/>
      <c r="BW20" s="755"/>
      <c r="BX20" s="755"/>
      <c r="BY20" s="755"/>
      <c r="BZ20" s="755"/>
      <c r="CA20" s="755"/>
      <c r="CB20" s="755"/>
      <c r="CC20" s="755"/>
      <c r="CD20" s="755"/>
      <c r="CE20" s="755"/>
      <c r="CF20" s="755"/>
      <c r="CG20" s="756"/>
      <c r="CH20" s="767">
        <v>0</v>
      </c>
      <c r="CI20" s="768"/>
      <c r="CJ20" s="768"/>
      <c r="CK20" s="768"/>
      <c r="CL20" s="769"/>
      <c r="CM20" s="767">
        <v>1007</v>
      </c>
      <c r="CN20" s="768"/>
      <c r="CO20" s="768"/>
      <c r="CP20" s="768"/>
      <c r="CQ20" s="769"/>
      <c r="CR20" s="767">
        <v>1</v>
      </c>
      <c r="CS20" s="768"/>
      <c r="CT20" s="768"/>
      <c r="CU20" s="768"/>
      <c r="CV20" s="769"/>
      <c r="CW20" s="767">
        <v>148</v>
      </c>
      <c r="CX20" s="768"/>
      <c r="CY20" s="768"/>
      <c r="CZ20" s="768"/>
      <c r="DA20" s="769"/>
      <c r="DB20" s="767" t="s">
        <v>510</v>
      </c>
      <c r="DC20" s="768"/>
      <c r="DD20" s="768"/>
      <c r="DE20" s="768"/>
      <c r="DF20" s="769"/>
      <c r="DG20" s="767" t="s">
        <v>510</v>
      </c>
      <c r="DH20" s="768"/>
      <c r="DI20" s="768"/>
      <c r="DJ20" s="768"/>
      <c r="DK20" s="769"/>
      <c r="DL20" s="767" t="s">
        <v>510</v>
      </c>
      <c r="DM20" s="768"/>
      <c r="DN20" s="768"/>
      <c r="DO20" s="768"/>
      <c r="DP20" s="769"/>
      <c r="DQ20" s="767" t="s">
        <v>510</v>
      </c>
      <c r="DR20" s="768"/>
      <c r="DS20" s="768"/>
      <c r="DT20" s="768"/>
      <c r="DU20" s="769"/>
      <c r="DV20" s="770"/>
      <c r="DW20" s="771"/>
      <c r="DX20" s="771"/>
      <c r="DY20" s="771"/>
      <c r="DZ20" s="772"/>
      <c r="EA20" s="243"/>
    </row>
    <row r="21" spans="1:131" s="244" customFormat="1" ht="26.25" customHeight="1" thickBot="1" x14ac:dyDescent="0.25">
      <c r="A21" s="250">
        <v>15</v>
      </c>
      <c r="B21" s="741"/>
      <c r="C21" s="742"/>
      <c r="D21" s="742"/>
      <c r="E21" s="742"/>
      <c r="F21" s="742"/>
      <c r="G21" s="742"/>
      <c r="H21" s="742"/>
      <c r="I21" s="742"/>
      <c r="J21" s="742"/>
      <c r="K21" s="742"/>
      <c r="L21" s="742"/>
      <c r="M21" s="742"/>
      <c r="N21" s="742"/>
      <c r="O21" s="742"/>
      <c r="P21" s="743"/>
      <c r="Q21" s="744"/>
      <c r="R21" s="745"/>
      <c r="S21" s="745"/>
      <c r="T21" s="745"/>
      <c r="U21" s="745"/>
      <c r="V21" s="745"/>
      <c r="W21" s="745"/>
      <c r="X21" s="745"/>
      <c r="Y21" s="745"/>
      <c r="Z21" s="745"/>
      <c r="AA21" s="745"/>
      <c r="AB21" s="745"/>
      <c r="AC21" s="745"/>
      <c r="AD21" s="745"/>
      <c r="AE21" s="746"/>
      <c r="AF21" s="747"/>
      <c r="AG21" s="748"/>
      <c r="AH21" s="748"/>
      <c r="AI21" s="748"/>
      <c r="AJ21" s="749"/>
      <c r="AK21" s="750"/>
      <c r="AL21" s="751"/>
      <c r="AM21" s="751"/>
      <c r="AN21" s="751"/>
      <c r="AO21" s="751"/>
      <c r="AP21" s="751"/>
      <c r="AQ21" s="751"/>
      <c r="AR21" s="751"/>
      <c r="AS21" s="751"/>
      <c r="AT21" s="751"/>
      <c r="AU21" s="752"/>
      <c r="AV21" s="752"/>
      <c r="AW21" s="752"/>
      <c r="AX21" s="752"/>
      <c r="AY21" s="753"/>
      <c r="AZ21" s="241"/>
      <c r="BA21" s="241"/>
      <c r="BB21" s="241"/>
      <c r="BC21" s="241"/>
      <c r="BD21" s="241"/>
      <c r="BE21" s="242"/>
      <c r="BF21" s="242"/>
      <c r="BG21" s="242"/>
      <c r="BH21" s="242"/>
      <c r="BI21" s="242"/>
      <c r="BJ21" s="242"/>
      <c r="BK21" s="242"/>
      <c r="BL21" s="242"/>
      <c r="BM21" s="242"/>
      <c r="BN21" s="242"/>
      <c r="BO21" s="242"/>
      <c r="BP21" s="242"/>
      <c r="BQ21" s="251">
        <v>15</v>
      </c>
      <c r="BR21" s="252"/>
      <c r="BS21" s="754" t="s">
        <v>588</v>
      </c>
      <c r="BT21" s="755"/>
      <c r="BU21" s="755"/>
      <c r="BV21" s="755"/>
      <c r="BW21" s="755"/>
      <c r="BX21" s="755"/>
      <c r="BY21" s="755"/>
      <c r="BZ21" s="755"/>
      <c r="CA21" s="755"/>
      <c r="CB21" s="755"/>
      <c r="CC21" s="755"/>
      <c r="CD21" s="755"/>
      <c r="CE21" s="755"/>
      <c r="CF21" s="755"/>
      <c r="CG21" s="756"/>
      <c r="CH21" s="767">
        <v>-10</v>
      </c>
      <c r="CI21" s="768"/>
      <c r="CJ21" s="768"/>
      <c r="CK21" s="768"/>
      <c r="CL21" s="769"/>
      <c r="CM21" s="767">
        <v>617</v>
      </c>
      <c r="CN21" s="768"/>
      <c r="CO21" s="768"/>
      <c r="CP21" s="768"/>
      <c r="CQ21" s="769"/>
      <c r="CR21" s="767">
        <v>1</v>
      </c>
      <c r="CS21" s="768"/>
      <c r="CT21" s="768"/>
      <c r="CU21" s="768"/>
      <c r="CV21" s="769"/>
      <c r="CW21" s="767">
        <v>248</v>
      </c>
      <c r="CX21" s="768"/>
      <c r="CY21" s="768"/>
      <c r="CZ21" s="768"/>
      <c r="DA21" s="769"/>
      <c r="DB21" s="767">
        <v>6</v>
      </c>
      <c r="DC21" s="768"/>
      <c r="DD21" s="768"/>
      <c r="DE21" s="768"/>
      <c r="DF21" s="769"/>
      <c r="DG21" s="767" t="s">
        <v>510</v>
      </c>
      <c r="DH21" s="768"/>
      <c r="DI21" s="768"/>
      <c r="DJ21" s="768"/>
      <c r="DK21" s="769"/>
      <c r="DL21" s="767">
        <v>12</v>
      </c>
      <c r="DM21" s="768"/>
      <c r="DN21" s="768"/>
      <c r="DO21" s="768"/>
      <c r="DP21" s="769"/>
      <c r="DQ21" s="767">
        <v>8</v>
      </c>
      <c r="DR21" s="768"/>
      <c r="DS21" s="768"/>
      <c r="DT21" s="768"/>
      <c r="DU21" s="769"/>
      <c r="DV21" s="770"/>
      <c r="DW21" s="771"/>
      <c r="DX21" s="771"/>
      <c r="DY21" s="771"/>
      <c r="DZ21" s="772"/>
      <c r="EA21" s="243"/>
    </row>
    <row r="22" spans="1:131" s="244" customFormat="1" ht="26.25" customHeight="1" x14ac:dyDescent="0.2">
      <c r="A22" s="250">
        <v>16</v>
      </c>
      <c r="B22" s="773"/>
      <c r="C22" s="774"/>
      <c r="D22" s="774"/>
      <c r="E22" s="774"/>
      <c r="F22" s="774"/>
      <c r="G22" s="774"/>
      <c r="H22" s="774"/>
      <c r="I22" s="774"/>
      <c r="J22" s="774"/>
      <c r="K22" s="774"/>
      <c r="L22" s="774"/>
      <c r="M22" s="774"/>
      <c r="N22" s="774"/>
      <c r="O22" s="774"/>
      <c r="P22" s="775"/>
      <c r="Q22" s="776"/>
      <c r="R22" s="777"/>
      <c r="S22" s="777"/>
      <c r="T22" s="777"/>
      <c r="U22" s="777"/>
      <c r="V22" s="777"/>
      <c r="W22" s="777"/>
      <c r="X22" s="777"/>
      <c r="Y22" s="777"/>
      <c r="Z22" s="777"/>
      <c r="AA22" s="777"/>
      <c r="AB22" s="777"/>
      <c r="AC22" s="777"/>
      <c r="AD22" s="777"/>
      <c r="AE22" s="778"/>
      <c r="AF22" s="779"/>
      <c r="AG22" s="780"/>
      <c r="AH22" s="780"/>
      <c r="AI22" s="780"/>
      <c r="AJ22" s="781"/>
      <c r="AK22" s="794"/>
      <c r="AL22" s="795"/>
      <c r="AM22" s="795"/>
      <c r="AN22" s="795"/>
      <c r="AO22" s="795"/>
      <c r="AP22" s="795"/>
      <c r="AQ22" s="795"/>
      <c r="AR22" s="795"/>
      <c r="AS22" s="795"/>
      <c r="AT22" s="795"/>
      <c r="AU22" s="796"/>
      <c r="AV22" s="796"/>
      <c r="AW22" s="796"/>
      <c r="AX22" s="796"/>
      <c r="AY22" s="797"/>
      <c r="AZ22" s="798" t="s">
        <v>377</v>
      </c>
      <c r="BA22" s="798"/>
      <c r="BB22" s="798"/>
      <c r="BC22" s="798"/>
      <c r="BD22" s="799"/>
      <c r="BE22" s="242"/>
      <c r="BF22" s="242"/>
      <c r="BG22" s="242"/>
      <c r="BH22" s="242"/>
      <c r="BI22" s="242"/>
      <c r="BJ22" s="242"/>
      <c r="BK22" s="242"/>
      <c r="BL22" s="242"/>
      <c r="BM22" s="242"/>
      <c r="BN22" s="242"/>
      <c r="BO22" s="242"/>
      <c r="BP22" s="242"/>
      <c r="BQ22" s="251">
        <v>16</v>
      </c>
      <c r="BR22" s="252"/>
      <c r="BS22" s="754" t="s">
        <v>589</v>
      </c>
      <c r="BT22" s="755"/>
      <c r="BU22" s="755"/>
      <c r="BV22" s="755"/>
      <c r="BW22" s="755"/>
      <c r="BX22" s="755"/>
      <c r="BY22" s="755"/>
      <c r="BZ22" s="755"/>
      <c r="CA22" s="755"/>
      <c r="CB22" s="755"/>
      <c r="CC22" s="755"/>
      <c r="CD22" s="755"/>
      <c r="CE22" s="755"/>
      <c r="CF22" s="755"/>
      <c r="CG22" s="756"/>
      <c r="CH22" s="767">
        <v>-2</v>
      </c>
      <c r="CI22" s="768"/>
      <c r="CJ22" s="768"/>
      <c r="CK22" s="768"/>
      <c r="CL22" s="769"/>
      <c r="CM22" s="767">
        <v>407</v>
      </c>
      <c r="CN22" s="768"/>
      <c r="CO22" s="768"/>
      <c r="CP22" s="768"/>
      <c r="CQ22" s="769"/>
      <c r="CR22" s="767">
        <v>15</v>
      </c>
      <c r="CS22" s="768"/>
      <c r="CT22" s="768"/>
      <c r="CU22" s="768"/>
      <c r="CV22" s="769"/>
      <c r="CW22" s="767">
        <v>5</v>
      </c>
      <c r="CX22" s="768"/>
      <c r="CY22" s="768"/>
      <c r="CZ22" s="768"/>
      <c r="DA22" s="769"/>
      <c r="DB22" s="767" t="s">
        <v>510</v>
      </c>
      <c r="DC22" s="768"/>
      <c r="DD22" s="768"/>
      <c r="DE22" s="768"/>
      <c r="DF22" s="769"/>
      <c r="DG22" s="767" t="s">
        <v>510</v>
      </c>
      <c r="DH22" s="768"/>
      <c r="DI22" s="768"/>
      <c r="DJ22" s="768"/>
      <c r="DK22" s="769"/>
      <c r="DL22" s="767" t="s">
        <v>510</v>
      </c>
      <c r="DM22" s="768"/>
      <c r="DN22" s="768"/>
      <c r="DO22" s="768"/>
      <c r="DP22" s="769"/>
      <c r="DQ22" s="767" t="s">
        <v>510</v>
      </c>
      <c r="DR22" s="768"/>
      <c r="DS22" s="768"/>
      <c r="DT22" s="768"/>
      <c r="DU22" s="769"/>
      <c r="DV22" s="770"/>
      <c r="DW22" s="771"/>
      <c r="DX22" s="771"/>
      <c r="DY22" s="771"/>
      <c r="DZ22" s="772"/>
      <c r="EA22" s="243"/>
    </row>
    <row r="23" spans="1:131" s="244" customFormat="1" ht="26.25" customHeight="1" thickBot="1" x14ac:dyDescent="0.25">
      <c r="A23" s="253" t="s">
        <v>378</v>
      </c>
      <c r="B23" s="782" t="s">
        <v>379</v>
      </c>
      <c r="C23" s="783"/>
      <c r="D23" s="783"/>
      <c r="E23" s="783"/>
      <c r="F23" s="783"/>
      <c r="G23" s="783"/>
      <c r="H23" s="783"/>
      <c r="I23" s="783"/>
      <c r="J23" s="783"/>
      <c r="K23" s="783"/>
      <c r="L23" s="783"/>
      <c r="M23" s="783"/>
      <c r="N23" s="783"/>
      <c r="O23" s="783"/>
      <c r="P23" s="784"/>
      <c r="Q23" s="785">
        <v>415244</v>
      </c>
      <c r="R23" s="786"/>
      <c r="S23" s="786"/>
      <c r="T23" s="786"/>
      <c r="U23" s="786"/>
      <c r="V23" s="786">
        <v>401011</v>
      </c>
      <c r="W23" s="786"/>
      <c r="X23" s="786"/>
      <c r="Y23" s="786"/>
      <c r="Z23" s="786"/>
      <c r="AA23" s="786">
        <v>14233</v>
      </c>
      <c r="AB23" s="786"/>
      <c r="AC23" s="786"/>
      <c r="AD23" s="786"/>
      <c r="AE23" s="787"/>
      <c r="AF23" s="788">
        <v>10116</v>
      </c>
      <c r="AG23" s="786"/>
      <c r="AH23" s="786"/>
      <c r="AI23" s="786"/>
      <c r="AJ23" s="789"/>
      <c r="AK23" s="790"/>
      <c r="AL23" s="791"/>
      <c r="AM23" s="791"/>
      <c r="AN23" s="791"/>
      <c r="AO23" s="791"/>
      <c r="AP23" s="786">
        <v>634894</v>
      </c>
      <c r="AQ23" s="786"/>
      <c r="AR23" s="786"/>
      <c r="AS23" s="786"/>
      <c r="AT23" s="786"/>
      <c r="AU23" s="792"/>
      <c r="AV23" s="792"/>
      <c r="AW23" s="792"/>
      <c r="AX23" s="792"/>
      <c r="AY23" s="793"/>
      <c r="AZ23" s="801" t="s">
        <v>373</v>
      </c>
      <c r="BA23" s="802"/>
      <c r="BB23" s="802"/>
      <c r="BC23" s="802"/>
      <c r="BD23" s="803"/>
      <c r="BE23" s="242"/>
      <c r="BF23" s="242"/>
      <c r="BG23" s="242"/>
      <c r="BH23" s="242"/>
      <c r="BI23" s="242"/>
      <c r="BJ23" s="242"/>
      <c r="BK23" s="242"/>
      <c r="BL23" s="242"/>
      <c r="BM23" s="242"/>
      <c r="BN23" s="242"/>
      <c r="BO23" s="242"/>
      <c r="BP23" s="242"/>
      <c r="BQ23" s="251">
        <v>17</v>
      </c>
      <c r="BR23" s="252"/>
      <c r="BS23" s="754" t="s">
        <v>590</v>
      </c>
      <c r="BT23" s="755"/>
      <c r="BU23" s="755"/>
      <c r="BV23" s="755"/>
      <c r="BW23" s="755"/>
      <c r="BX23" s="755"/>
      <c r="BY23" s="755"/>
      <c r="BZ23" s="755"/>
      <c r="CA23" s="755"/>
      <c r="CB23" s="755"/>
      <c r="CC23" s="755"/>
      <c r="CD23" s="755"/>
      <c r="CE23" s="755"/>
      <c r="CF23" s="755"/>
      <c r="CG23" s="756"/>
      <c r="CH23" s="767">
        <v>0</v>
      </c>
      <c r="CI23" s="768"/>
      <c r="CJ23" s="768"/>
      <c r="CK23" s="768"/>
      <c r="CL23" s="769"/>
      <c r="CM23" s="767">
        <v>53</v>
      </c>
      <c r="CN23" s="768"/>
      <c r="CO23" s="768"/>
      <c r="CP23" s="768"/>
      <c r="CQ23" s="769"/>
      <c r="CR23" s="767">
        <v>8</v>
      </c>
      <c r="CS23" s="768"/>
      <c r="CT23" s="768"/>
      <c r="CU23" s="768"/>
      <c r="CV23" s="769"/>
      <c r="CW23" s="767">
        <v>5</v>
      </c>
      <c r="CX23" s="768"/>
      <c r="CY23" s="768"/>
      <c r="CZ23" s="768"/>
      <c r="DA23" s="769"/>
      <c r="DB23" s="767" t="s">
        <v>510</v>
      </c>
      <c r="DC23" s="768"/>
      <c r="DD23" s="768"/>
      <c r="DE23" s="768"/>
      <c r="DF23" s="769"/>
      <c r="DG23" s="767" t="s">
        <v>510</v>
      </c>
      <c r="DH23" s="768"/>
      <c r="DI23" s="768"/>
      <c r="DJ23" s="768"/>
      <c r="DK23" s="769"/>
      <c r="DL23" s="767" t="s">
        <v>510</v>
      </c>
      <c r="DM23" s="768"/>
      <c r="DN23" s="768"/>
      <c r="DO23" s="768"/>
      <c r="DP23" s="769"/>
      <c r="DQ23" s="767" t="s">
        <v>510</v>
      </c>
      <c r="DR23" s="768"/>
      <c r="DS23" s="768"/>
      <c r="DT23" s="768"/>
      <c r="DU23" s="769"/>
      <c r="DV23" s="770"/>
      <c r="DW23" s="771"/>
      <c r="DX23" s="771"/>
      <c r="DY23" s="771"/>
      <c r="DZ23" s="772"/>
      <c r="EA23" s="243"/>
    </row>
    <row r="24" spans="1:131" s="244" customFormat="1" ht="26.25" customHeight="1" x14ac:dyDescent="0.2">
      <c r="A24" s="800" t="s">
        <v>380</v>
      </c>
      <c r="B24" s="800"/>
      <c r="C24" s="800"/>
      <c r="D24" s="800"/>
      <c r="E24" s="800"/>
      <c r="F24" s="800"/>
      <c r="G24" s="800"/>
      <c r="H24" s="800"/>
      <c r="I24" s="800"/>
      <c r="J24" s="800"/>
      <c r="K24" s="800"/>
      <c r="L24" s="800"/>
      <c r="M24" s="800"/>
      <c r="N24" s="800"/>
      <c r="O24" s="800"/>
      <c r="P24" s="800"/>
      <c r="Q24" s="800"/>
      <c r="R24" s="800"/>
      <c r="S24" s="800"/>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c r="AT24" s="800"/>
      <c r="AU24" s="800"/>
      <c r="AV24" s="800"/>
      <c r="AW24" s="800"/>
      <c r="AX24" s="800"/>
      <c r="AY24" s="800"/>
      <c r="AZ24" s="241"/>
      <c r="BA24" s="241"/>
      <c r="BB24" s="241"/>
      <c r="BC24" s="241"/>
      <c r="BD24" s="241"/>
      <c r="BE24" s="242"/>
      <c r="BF24" s="242"/>
      <c r="BG24" s="242"/>
      <c r="BH24" s="242"/>
      <c r="BI24" s="242"/>
      <c r="BJ24" s="242"/>
      <c r="BK24" s="242"/>
      <c r="BL24" s="242"/>
      <c r="BM24" s="242"/>
      <c r="BN24" s="242"/>
      <c r="BO24" s="242"/>
      <c r="BP24" s="242"/>
      <c r="BQ24" s="251">
        <v>18</v>
      </c>
      <c r="BR24" s="252"/>
      <c r="BS24" s="754" t="s">
        <v>591</v>
      </c>
      <c r="BT24" s="755"/>
      <c r="BU24" s="755"/>
      <c r="BV24" s="755"/>
      <c r="BW24" s="755"/>
      <c r="BX24" s="755"/>
      <c r="BY24" s="755"/>
      <c r="BZ24" s="755"/>
      <c r="CA24" s="755"/>
      <c r="CB24" s="755"/>
      <c r="CC24" s="755"/>
      <c r="CD24" s="755"/>
      <c r="CE24" s="755"/>
      <c r="CF24" s="755"/>
      <c r="CG24" s="756"/>
      <c r="CH24" s="767">
        <v>7</v>
      </c>
      <c r="CI24" s="768"/>
      <c r="CJ24" s="768"/>
      <c r="CK24" s="768"/>
      <c r="CL24" s="769"/>
      <c r="CM24" s="767">
        <v>969</v>
      </c>
      <c r="CN24" s="768"/>
      <c r="CO24" s="768"/>
      <c r="CP24" s="768"/>
      <c r="CQ24" s="769"/>
      <c r="CR24" s="767">
        <v>55</v>
      </c>
      <c r="CS24" s="768"/>
      <c r="CT24" s="768"/>
      <c r="CU24" s="768"/>
      <c r="CV24" s="769"/>
      <c r="CW24" s="767">
        <v>100</v>
      </c>
      <c r="CX24" s="768"/>
      <c r="CY24" s="768"/>
      <c r="CZ24" s="768"/>
      <c r="DA24" s="769"/>
      <c r="DB24" s="767" t="s">
        <v>510</v>
      </c>
      <c r="DC24" s="768"/>
      <c r="DD24" s="768"/>
      <c r="DE24" s="768"/>
      <c r="DF24" s="769"/>
      <c r="DG24" s="767" t="s">
        <v>510</v>
      </c>
      <c r="DH24" s="768"/>
      <c r="DI24" s="768"/>
      <c r="DJ24" s="768"/>
      <c r="DK24" s="769"/>
      <c r="DL24" s="767" t="s">
        <v>510</v>
      </c>
      <c r="DM24" s="768"/>
      <c r="DN24" s="768"/>
      <c r="DO24" s="768"/>
      <c r="DP24" s="769"/>
      <c r="DQ24" s="767" t="s">
        <v>510</v>
      </c>
      <c r="DR24" s="768"/>
      <c r="DS24" s="768"/>
      <c r="DT24" s="768"/>
      <c r="DU24" s="769"/>
      <c r="DV24" s="770"/>
      <c r="DW24" s="771"/>
      <c r="DX24" s="771"/>
      <c r="DY24" s="771"/>
      <c r="DZ24" s="772"/>
      <c r="EA24" s="243"/>
    </row>
    <row r="25" spans="1:131" s="236" customFormat="1" ht="26.25" customHeight="1" thickBot="1" x14ac:dyDescent="0.25">
      <c r="A25" s="735" t="s">
        <v>381</v>
      </c>
      <c r="B25" s="735"/>
      <c r="C25" s="735"/>
      <c r="D25" s="735"/>
      <c r="E25" s="735"/>
      <c r="F25" s="735"/>
      <c r="G25" s="735"/>
      <c r="H25" s="735"/>
      <c r="I25" s="735"/>
      <c r="J25" s="735"/>
      <c r="K25" s="735"/>
      <c r="L25" s="73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c r="AT25" s="735"/>
      <c r="AU25" s="735"/>
      <c r="AV25" s="735"/>
      <c r="AW25" s="735"/>
      <c r="AX25" s="735"/>
      <c r="AY25" s="735"/>
      <c r="AZ25" s="735"/>
      <c r="BA25" s="735"/>
      <c r="BB25" s="735"/>
      <c r="BC25" s="735"/>
      <c r="BD25" s="735"/>
      <c r="BE25" s="735"/>
      <c r="BF25" s="735"/>
      <c r="BG25" s="735"/>
      <c r="BH25" s="735"/>
      <c r="BI25" s="735"/>
      <c r="BJ25" s="241"/>
      <c r="BK25" s="241"/>
      <c r="BL25" s="241"/>
      <c r="BM25" s="241"/>
      <c r="BN25" s="241"/>
      <c r="BO25" s="254"/>
      <c r="BP25" s="254"/>
      <c r="BQ25" s="251">
        <v>19</v>
      </c>
      <c r="BR25" s="252"/>
      <c r="BS25" s="754" t="s">
        <v>592</v>
      </c>
      <c r="BT25" s="755"/>
      <c r="BU25" s="755"/>
      <c r="BV25" s="755"/>
      <c r="BW25" s="755"/>
      <c r="BX25" s="755"/>
      <c r="BY25" s="755"/>
      <c r="BZ25" s="755"/>
      <c r="CA25" s="755"/>
      <c r="CB25" s="755"/>
      <c r="CC25" s="755"/>
      <c r="CD25" s="755"/>
      <c r="CE25" s="755"/>
      <c r="CF25" s="755"/>
      <c r="CG25" s="756"/>
      <c r="CH25" s="767">
        <v>-3</v>
      </c>
      <c r="CI25" s="768"/>
      <c r="CJ25" s="768"/>
      <c r="CK25" s="768"/>
      <c r="CL25" s="769"/>
      <c r="CM25" s="767">
        <v>562</v>
      </c>
      <c r="CN25" s="768"/>
      <c r="CO25" s="768"/>
      <c r="CP25" s="768"/>
      <c r="CQ25" s="769"/>
      <c r="CR25" s="767">
        <v>101</v>
      </c>
      <c r="CS25" s="768"/>
      <c r="CT25" s="768"/>
      <c r="CU25" s="768"/>
      <c r="CV25" s="769"/>
      <c r="CW25" s="767">
        <v>2</v>
      </c>
      <c r="CX25" s="768"/>
      <c r="CY25" s="768"/>
      <c r="CZ25" s="768"/>
      <c r="DA25" s="769"/>
      <c r="DB25" s="767" t="s">
        <v>510</v>
      </c>
      <c r="DC25" s="768"/>
      <c r="DD25" s="768"/>
      <c r="DE25" s="768"/>
      <c r="DF25" s="769"/>
      <c r="DG25" s="767" t="s">
        <v>510</v>
      </c>
      <c r="DH25" s="768"/>
      <c r="DI25" s="768"/>
      <c r="DJ25" s="768"/>
      <c r="DK25" s="769"/>
      <c r="DL25" s="767" t="s">
        <v>510</v>
      </c>
      <c r="DM25" s="768"/>
      <c r="DN25" s="768"/>
      <c r="DO25" s="768"/>
      <c r="DP25" s="769"/>
      <c r="DQ25" s="767" t="s">
        <v>510</v>
      </c>
      <c r="DR25" s="768"/>
      <c r="DS25" s="768"/>
      <c r="DT25" s="768"/>
      <c r="DU25" s="769"/>
      <c r="DV25" s="770"/>
      <c r="DW25" s="771"/>
      <c r="DX25" s="771"/>
      <c r="DY25" s="771"/>
      <c r="DZ25" s="772"/>
      <c r="EA25" s="235"/>
    </row>
    <row r="26" spans="1:131" s="236" customFormat="1" ht="26.25" customHeight="1" x14ac:dyDescent="0.2">
      <c r="A26" s="726" t="s">
        <v>342</v>
      </c>
      <c r="B26" s="727"/>
      <c r="C26" s="727"/>
      <c r="D26" s="727"/>
      <c r="E26" s="727"/>
      <c r="F26" s="727"/>
      <c r="G26" s="727"/>
      <c r="H26" s="727"/>
      <c r="I26" s="727"/>
      <c r="J26" s="727"/>
      <c r="K26" s="727"/>
      <c r="L26" s="727"/>
      <c r="M26" s="727"/>
      <c r="N26" s="727"/>
      <c r="O26" s="727"/>
      <c r="P26" s="728"/>
      <c r="Q26" s="703" t="s">
        <v>382</v>
      </c>
      <c r="R26" s="704"/>
      <c r="S26" s="704"/>
      <c r="T26" s="704"/>
      <c r="U26" s="705"/>
      <c r="V26" s="703" t="s">
        <v>383</v>
      </c>
      <c r="W26" s="704"/>
      <c r="X26" s="704"/>
      <c r="Y26" s="704"/>
      <c r="Z26" s="705"/>
      <c r="AA26" s="703" t="s">
        <v>384</v>
      </c>
      <c r="AB26" s="704"/>
      <c r="AC26" s="704"/>
      <c r="AD26" s="704"/>
      <c r="AE26" s="704"/>
      <c r="AF26" s="804" t="s">
        <v>385</v>
      </c>
      <c r="AG26" s="805"/>
      <c r="AH26" s="805"/>
      <c r="AI26" s="805"/>
      <c r="AJ26" s="806"/>
      <c r="AK26" s="704" t="s">
        <v>386</v>
      </c>
      <c r="AL26" s="704"/>
      <c r="AM26" s="704"/>
      <c r="AN26" s="704"/>
      <c r="AO26" s="705"/>
      <c r="AP26" s="703" t="s">
        <v>387</v>
      </c>
      <c r="AQ26" s="704"/>
      <c r="AR26" s="704"/>
      <c r="AS26" s="704"/>
      <c r="AT26" s="705"/>
      <c r="AU26" s="703" t="s">
        <v>388</v>
      </c>
      <c r="AV26" s="704"/>
      <c r="AW26" s="704"/>
      <c r="AX26" s="704"/>
      <c r="AY26" s="705"/>
      <c r="AZ26" s="703" t="s">
        <v>389</v>
      </c>
      <c r="BA26" s="704"/>
      <c r="BB26" s="704"/>
      <c r="BC26" s="704"/>
      <c r="BD26" s="705"/>
      <c r="BE26" s="703" t="s">
        <v>349</v>
      </c>
      <c r="BF26" s="704"/>
      <c r="BG26" s="704"/>
      <c r="BH26" s="704"/>
      <c r="BI26" s="715"/>
      <c r="BJ26" s="241"/>
      <c r="BK26" s="241"/>
      <c r="BL26" s="241"/>
      <c r="BM26" s="241"/>
      <c r="BN26" s="241"/>
      <c r="BO26" s="254"/>
      <c r="BP26" s="254"/>
      <c r="BQ26" s="251">
        <v>20</v>
      </c>
      <c r="BR26" s="252"/>
      <c r="BS26" s="754" t="s">
        <v>593</v>
      </c>
      <c r="BT26" s="755"/>
      <c r="BU26" s="755"/>
      <c r="BV26" s="755"/>
      <c r="BW26" s="755"/>
      <c r="BX26" s="755"/>
      <c r="BY26" s="755"/>
      <c r="BZ26" s="755"/>
      <c r="CA26" s="755"/>
      <c r="CB26" s="755"/>
      <c r="CC26" s="755"/>
      <c r="CD26" s="755"/>
      <c r="CE26" s="755"/>
      <c r="CF26" s="755"/>
      <c r="CG26" s="756"/>
      <c r="CH26" s="767">
        <v>0</v>
      </c>
      <c r="CI26" s="768"/>
      <c r="CJ26" s="768"/>
      <c r="CK26" s="768"/>
      <c r="CL26" s="769"/>
      <c r="CM26" s="767">
        <v>48471</v>
      </c>
      <c r="CN26" s="768"/>
      <c r="CO26" s="768"/>
      <c r="CP26" s="768"/>
      <c r="CQ26" s="769"/>
      <c r="CR26" s="767">
        <v>1</v>
      </c>
      <c r="CS26" s="768"/>
      <c r="CT26" s="768"/>
      <c r="CU26" s="768"/>
      <c r="CV26" s="769"/>
      <c r="CW26" s="767">
        <v>129</v>
      </c>
      <c r="CX26" s="768"/>
      <c r="CY26" s="768"/>
      <c r="CZ26" s="768"/>
      <c r="DA26" s="769"/>
      <c r="DB26" s="767">
        <v>25140</v>
      </c>
      <c r="DC26" s="768"/>
      <c r="DD26" s="768"/>
      <c r="DE26" s="768"/>
      <c r="DF26" s="769"/>
      <c r="DG26" s="767" t="s">
        <v>510</v>
      </c>
      <c r="DH26" s="768"/>
      <c r="DI26" s="768"/>
      <c r="DJ26" s="768"/>
      <c r="DK26" s="769"/>
      <c r="DL26" s="767">
        <v>5745</v>
      </c>
      <c r="DM26" s="768"/>
      <c r="DN26" s="768"/>
      <c r="DO26" s="768"/>
      <c r="DP26" s="769"/>
      <c r="DQ26" s="767">
        <v>5171</v>
      </c>
      <c r="DR26" s="768"/>
      <c r="DS26" s="768"/>
      <c r="DT26" s="768"/>
      <c r="DU26" s="769"/>
      <c r="DV26" s="770"/>
      <c r="DW26" s="771"/>
      <c r="DX26" s="771"/>
      <c r="DY26" s="771"/>
      <c r="DZ26" s="772"/>
      <c r="EA26" s="235"/>
    </row>
    <row r="27" spans="1:131" s="236" customFormat="1" ht="26.25" customHeight="1" thickBot="1" x14ac:dyDescent="0.25">
      <c r="A27" s="729"/>
      <c r="B27" s="730"/>
      <c r="C27" s="730"/>
      <c r="D27" s="730"/>
      <c r="E27" s="730"/>
      <c r="F27" s="730"/>
      <c r="G27" s="730"/>
      <c r="H27" s="730"/>
      <c r="I27" s="730"/>
      <c r="J27" s="730"/>
      <c r="K27" s="730"/>
      <c r="L27" s="730"/>
      <c r="M27" s="730"/>
      <c r="N27" s="730"/>
      <c r="O27" s="730"/>
      <c r="P27" s="731"/>
      <c r="Q27" s="706"/>
      <c r="R27" s="707"/>
      <c r="S27" s="707"/>
      <c r="T27" s="707"/>
      <c r="U27" s="708"/>
      <c r="V27" s="706"/>
      <c r="W27" s="707"/>
      <c r="X27" s="707"/>
      <c r="Y27" s="707"/>
      <c r="Z27" s="708"/>
      <c r="AA27" s="706"/>
      <c r="AB27" s="707"/>
      <c r="AC27" s="707"/>
      <c r="AD27" s="707"/>
      <c r="AE27" s="707"/>
      <c r="AF27" s="807"/>
      <c r="AG27" s="808"/>
      <c r="AH27" s="808"/>
      <c r="AI27" s="808"/>
      <c r="AJ27" s="809"/>
      <c r="AK27" s="707"/>
      <c r="AL27" s="707"/>
      <c r="AM27" s="707"/>
      <c r="AN27" s="707"/>
      <c r="AO27" s="708"/>
      <c r="AP27" s="706"/>
      <c r="AQ27" s="707"/>
      <c r="AR27" s="707"/>
      <c r="AS27" s="707"/>
      <c r="AT27" s="708"/>
      <c r="AU27" s="706"/>
      <c r="AV27" s="707"/>
      <c r="AW27" s="707"/>
      <c r="AX27" s="707"/>
      <c r="AY27" s="708"/>
      <c r="AZ27" s="706"/>
      <c r="BA27" s="707"/>
      <c r="BB27" s="707"/>
      <c r="BC27" s="707"/>
      <c r="BD27" s="708"/>
      <c r="BE27" s="706"/>
      <c r="BF27" s="707"/>
      <c r="BG27" s="707"/>
      <c r="BH27" s="707"/>
      <c r="BI27" s="716"/>
      <c r="BJ27" s="241"/>
      <c r="BK27" s="241"/>
      <c r="BL27" s="241"/>
      <c r="BM27" s="241"/>
      <c r="BN27" s="241"/>
      <c r="BO27" s="254"/>
      <c r="BP27" s="254"/>
      <c r="BQ27" s="251">
        <v>21</v>
      </c>
      <c r="BR27" s="252"/>
      <c r="BS27" s="754" t="s">
        <v>594</v>
      </c>
      <c r="BT27" s="755"/>
      <c r="BU27" s="755"/>
      <c r="BV27" s="755"/>
      <c r="BW27" s="755"/>
      <c r="BX27" s="755"/>
      <c r="BY27" s="755"/>
      <c r="BZ27" s="755"/>
      <c r="CA27" s="755"/>
      <c r="CB27" s="755"/>
      <c r="CC27" s="755"/>
      <c r="CD27" s="755"/>
      <c r="CE27" s="755"/>
      <c r="CF27" s="755"/>
      <c r="CG27" s="756"/>
      <c r="CH27" s="767">
        <v>0</v>
      </c>
      <c r="CI27" s="768"/>
      <c r="CJ27" s="768"/>
      <c r="CK27" s="768"/>
      <c r="CL27" s="769"/>
      <c r="CM27" s="767">
        <v>740</v>
      </c>
      <c r="CN27" s="768"/>
      <c r="CO27" s="768"/>
      <c r="CP27" s="768"/>
      <c r="CQ27" s="769"/>
      <c r="CR27" s="767">
        <v>271</v>
      </c>
      <c r="CS27" s="768"/>
      <c r="CT27" s="768"/>
      <c r="CU27" s="768"/>
      <c r="CV27" s="769"/>
      <c r="CW27" s="767">
        <v>23</v>
      </c>
      <c r="CX27" s="768"/>
      <c r="CY27" s="768"/>
      <c r="CZ27" s="768"/>
      <c r="DA27" s="769"/>
      <c r="DB27" s="767" t="s">
        <v>510</v>
      </c>
      <c r="DC27" s="768"/>
      <c r="DD27" s="768"/>
      <c r="DE27" s="768"/>
      <c r="DF27" s="769"/>
      <c r="DG27" s="767" t="s">
        <v>510</v>
      </c>
      <c r="DH27" s="768"/>
      <c r="DI27" s="768"/>
      <c r="DJ27" s="768"/>
      <c r="DK27" s="769"/>
      <c r="DL27" s="767" t="s">
        <v>510</v>
      </c>
      <c r="DM27" s="768"/>
      <c r="DN27" s="768"/>
      <c r="DO27" s="768"/>
      <c r="DP27" s="769"/>
      <c r="DQ27" s="767" t="s">
        <v>510</v>
      </c>
      <c r="DR27" s="768"/>
      <c r="DS27" s="768"/>
      <c r="DT27" s="768"/>
      <c r="DU27" s="769"/>
      <c r="DV27" s="770"/>
      <c r="DW27" s="771"/>
      <c r="DX27" s="771"/>
      <c r="DY27" s="771"/>
      <c r="DZ27" s="772"/>
      <c r="EA27" s="235"/>
    </row>
    <row r="28" spans="1:131" s="236" customFormat="1" ht="26.25" customHeight="1" thickTop="1" x14ac:dyDescent="0.2">
      <c r="A28" s="255">
        <v>1</v>
      </c>
      <c r="B28" s="717" t="s">
        <v>390</v>
      </c>
      <c r="C28" s="718"/>
      <c r="D28" s="718"/>
      <c r="E28" s="718"/>
      <c r="F28" s="718"/>
      <c r="G28" s="718"/>
      <c r="H28" s="718"/>
      <c r="I28" s="718"/>
      <c r="J28" s="718"/>
      <c r="K28" s="718"/>
      <c r="L28" s="718"/>
      <c r="M28" s="718"/>
      <c r="N28" s="718"/>
      <c r="O28" s="718"/>
      <c r="P28" s="719"/>
      <c r="Q28" s="814">
        <v>54639</v>
      </c>
      <c r="R28" s="815"/>
      <c r="S28" s="815"/>
      <c r="T28" s="815"/>
      <c r="U28" s="815"/>
      <c r="V28" s="815">
        <v>51485</v>
      </c>
      <c r="W28" s="815"/>
      <c r="X28" s="815"/>
      <c r="Y28" s="815"/>
      <c r="Z28" s="815"/>
      <c r="AA28" s="815">
        <v>3154</v>
      </c>
      <c r="AB28" s="815"/>
      <c r="AC28" s="815"/>
      <c r="AD28" s="815"/>
      <c r="AE28" s="816"/>
      <c r="AF28" s="817">
        <v>3154</v>
      </c>
      <c r="AG28" s="815"/>
      <c r="AH28" s="815"/>
      <c r="AI28" s="815"/>
      <c r="AJ28" s="818"/>
      <c r="AK28" s="819">
        <v>2948</v>
      </c>
      <c r="AL28" s="810"/>
      <c r="AM28" s="810"/>
      <c r="AN28" s="810"/>
      <c r="AO28" s="810"/>
      <c r="AP28" s="810"/>
      <c r="AQ28" s="810"/>
      <c r="AR28" s="810"/>
      <c r="AS28" s="810"/>
      <c r="AT28" s="810"/>
      <c r="AU28" s="810"/>
      <c r="AV28" s="810"/>
      <c r="AW28" s="810"/>
      <c r="AX28" s="810"/>
      <c r="AY28" s="810"/>
      <c r="AZ28" s="811"/>
      <c r="BA28" s="811"/>
      <c r="BB28" s="811"/>
      <c r="BC28" s="811"/>
      <c r="BD28" s="811"/>
      <c r="BE28" s="812"/>
      <c r="BF28" s="812"/>
      <c r="BG28" s="812"/>
      <c r="BH28" s="812"/>
      <c r="BI28" s="813"/>
      <c r="BJ28" s="241"/>
      <c r="BK28" s="241"/>
      <c r="BL28" s="241"/>
      <c r="BM28" s="241"/>
      <c r="BN28" s="241"/>
      <c r="BO28" s="254"/>
      <c r="BP28" s="254"/>
      <c r="BQ28" s="251">
        <v>22</v>
      </c>
      <c r="BR28" s="252"/>
      <c r="BS28" s="754" t="s">
        <v>595</v>
      </c>
      <c r="BT28" s="755"/>
      <c r="BU28" s="755"/>
      <c r="BV28" s="755"/>
      <c r="BW28" s="755"/>
      <c r="BX28" s="755"/>
      <c r="BY28" s="755"/>
      <c r="BZ28" s="755"/>
      <c r="CA28" s="755"/>
      <c r="CB28" s="755"/>
      <c r="CC28" s="755"/>
      <c r="CD28" s="755"/>
      <c r="CE28" s="755"/>
      <c r="CF28" s="755"/>
      <c r="CG28" s="756"/>
      <c r="CH28" s="767">
        <v>0</v>
      </c>
      <c r="CI28" s="768"/>
      <c r="CJ28" s="768"/>
      <c r="CK28" s="768"/>
      <c r="CL28" s="769"/>
      <c r="CM28" s="767">
        <v>302</v>
      </c>
      <c r="CN28" s="768"/>
      <c r="CO28" s="768"/>
      <c r="CP28" s="768"/>
      <c r="CQ28" s="769"/>
      <c r="CR28" s="767">
        <v>218</v>
      </c>
      <c r="CS28" s="768"/>
      <c r="CT28" s="768"/>
      <c r="CU28" s="768"/>
      <c r="CV28" s="769"/>
      <c r="CW28" s="767">
        <v>20</v>
      </c>
      <c r="CX28" s="768"/>
      <c r="CY28" s="768"/>
      <c r="CZ28" s="768"/>
      <c r="DA28" s="769"/>
      <c r="DB28" s="767" t="s">
        <v>510</v>
      </c>
      <c r="DC28" s="768"/>
      <c r="DD28" s="768"/>
      <c r="DE28" s="768"/>
      <c r="DF28" s="769"/>
      <c r="DG28" s="767" t="s">
        <v>510</v>
      </c>
      <c r="DH28" s="768"/>
      <c r="DI28" s="768"/>
      <c r="DJ28" s="768"/>
      <c r="DK28" s="769"/>
      <c r="DL28" s="767" t="s">
        <v>510</v>
      </c>
      <c r="DM28" s="768"/>
      <c r="DN28" s="768"/>
      <c r="DO28" s="768"/>
      <c r="DP28" s="769"/>
      <c r="DQ28" s="767" t="s">
        <v>510</v>
      </c>
      <c r="DR28" s="768"/>
      <c r="DS28" s="768"/>
      <c r="DT28" s="768"/>
      <c r="DU28" s="769"/>
      <c r="DV28" s="770"/>
      <c r="DW28" s="771"/>
      <c r="DX28" s="771"/>
      <c r="DY28" s="771"/>
      <c r="DZ28" s="772"/>
      <c r="EA28" s="235"/>
    </row>
    <row r="29" spans="1:131" s="236" customFormat="1" ht="26.25" customHeight="1" x14ac:dyDescent="0.2">
      <c r="A29" s="255">
        <v>2</v>
      </c>
      <c r="B29" s="741" t="s">
        <v>391</v>
      </c>
      <c r="C29" s="742"/>
      <c r="D29" s="742"/>
      <c r="E29" s="742"/>
      <c r="F29" s="742"/>
      <c r="G29" s="742"/>
      <c r="H29" s="742"/>
      <c r="I29" s="742"/>
      <c r="J29" s="742"/>
      <c r="K29" s="742"/>
      <c r="L29" s="742"/>
      <c r="M29" s="742"/>
      <c r="N29" s="742"/>
      <c r="O29" s="742"/>
      <c r="P29" s="743"/>
      <c r="Q29" s="744">
        <v>2045</v>
      </c>
      <c r="R29" s="745"/>
      <c r="S29" s="745"/>
      <c r="T29" s="745"/>
      <c r="U29" s="745"/>
      <c r="V29" s="745">
        <v>1482</v>
      </c>
      <c r="W29" s="745"/>
      <c r="X29" s="745"/>
      <c r="Y29" s="745"/>
      <c r="Z29" s="745"/>
      <c r="AA29" s="745">
        <v>563</v>
      </c>
      <c r="AB29" s="745"/>
      <c r="AC29" s="745"/>
      <c r="AD29" s="745"/>
      <c r="AE29" s="746"/>
      <c r="AF29" s="820">
        <v>5347</v>
      </c>
      <c r="AG29" s="745"/>
      <c r="AH29" s="745"/>
      <c r="AI29" s="745"/>
      <c r="AJ29" s="821"/>
      <c r="AK29" s="824">
        <v>10</v>
      </c>
      <c r="AL29" s="825"/>
      <c r="AM29" s="825"/>
      <c r="AN29" s="825"/>
      <c r="AO29" s="825"/>
      <c r="AP29" s="825">
        <v>7502</v>
      </c>
      <c r="AQ29" s="825"/>
      <c r="AR29" s="825"/>
      <c r="AS29" s="825"/>
      <c r="AT29" s="825"/>
      <c r="AU29" s="825"/>
      <c r="AV29" s="825"/>
      <c r="AW29" s="825"/>
      <c r="AX29" s="825"/>
      <c r="AY29" s="825"/>
      <c r="AZ29" s="826"/>
      <c r="BA29" s="826"/>
      <c r="BB29" s="826"/>
      <c r="BC29" s="826"/>
      <c r="BD29" s="826"/>
      <c r="BE29" s="822" t="s">
        <v>392</v>
      </c>
      <c r="BF29" s="822"/>
      <c r="BG29" s="822"/>
      <c r="BH29" s="822"/>
      <c r="BI29" s="823"/>
      <c r="BJ29" s="241"/>
      <c r="BK29" s="241"/>
      <c r="BL29" s="241"/>
      <c r="BM29" s="241"/>
      <c r="BN29" s="241"/>
      <c r="BO29" s="254"/>
      <c r="BP29" s="254"/>
      <c r="BQ29" s="251">
        <v>23</v>
      </c>
      <c r="BR29" s="252"/>
      <c r="BS29" s="754" t="s">
        <v>596</v>
      </c>
      <c r="BT29" s="755"/>
      <c r="BU29" s="755"/>
      <c r="BV29" s="755"/>
      <c r="BW29" s="755"/>
      <c r="BX29" s="755"/>
      <c r="BY29" s="755"/>
      <c r="BZ29" s="755"/>
      <c r="CA29" s="755"/>
      <c r="CB29" s="755"/>
      <c r="CC29" s="755"/>
      <c r="CD29" s="755"/>
      <c r="CE29" s="755"/>
      <c r="CF29" s="755"/>
      <c r="CG29" s="756"/>
      <c r="CH29" s="767">
        <v>0</v>
      </c>
      <c r="CI29" s="768"/>
      <c r="CJ29" s="768"/>
      <c r="CK29" s="768"/>
      <c r="CL29" s="769"/>
      <c r="CM29" s="767">
        <v>583</v>
      </c>
      <c r="CN29" s="768"/>
      <c r="CO29" s="768"/>
      <c r="CP29" s="768"/>
      <c r="CQ29" s="769"/>
      <c r="CR29" s="767">
        <v>275</v>
      </c>
      <c r="CS29" s="768"/>
      <c r="CT29" s="768"/>
      <c r="CU29" s="768"/>
      <c r="CV29" s="769"/>
      <c r="CW29" s="767">
        <v>0</v>
      </c>
      <c r="CX29" s="768"/>
      <c r="CY29" s="768"/>
      <c r="CZ29" s="768"/>
      <c r="DA29" s="769"/>
      <c r="DB29" s="767" t="s">
        <v>510</v>
      </c>
      <c r="DC29" s="768"/>
      <c r="DD29" s="768"/>
      <c r="DE29" s="768"/>
      <c r="DF29" s="769"/>
      <c r="DG29" s="767" t="s">
        <v>510</v>
      </c>
      <c r="DH29" s="768"/>
      <c r="DI29" s="768"/>
      <c r="DJ29" s="768"/>
      <c r="DK29" s="769"/>
      <c r="DL29" s="767" t="s">
        <v>510</v>
      </c>
      <c r="DM29" s="768"/>
      <c r="DN29" s="768"/>
      <c r="DO29" s="768"/>
      <c r="DP29" s="769"/>
      <c r="DQ29" s="767" t="s">
        <v>510</v>
      </c>
      <c r="DR29" s="768"/>
      <c r="DS29" s="768"/>
      <c r="DT29" s="768"/>
      <c r="DU29" s="769"/>
      <c r="DV29" s="770"/>
      <c r="DW29" s="771"/>
      <c r="DX29" s="771"/>
      <c r="DY29" s="771"/>
      <c r="DZ29" s="772"/>
      <c r="EA29" s="235"/>
    </row>
    <row r="30" spans="1:131" s="236" customFormat="1" ht="26.25" customHeight="1" x14ac:dyDescent="0.2">
      <c r="A30" s="255">
        <v>3</v>
      </c>
      <c r="B30" s="741" t="s">
        <v>393</v>
      </c>
      <c r="C30" s="742"/>
      <c r="D30" s="742"/>
      <c r="E30" s="742"/>
      <c r="F30" s="742"/>
      <c r="G30" s="742"/>
      <c r="H30" s="742"/>
      <c r="I30" s="742"/>
      <c r="J30" s="742"/>
      <c r="K30" s="742"/>
      <c r="L30" s="742"/>
      <c r="M30" s="742"/>
      <c r="N30" s="742"/>
      <c r="O30" s="742"/>
      <c r="P30" s="743"/>
      <c r="Q30" s="744">
        <v>465</v>
      </c>
      <c r="R30" s="745"/>
      <c r="S30" s="745"/>
      <c r="T30" s="745"/>
      <c r="U30" s="745"/>
      <c r="V30" s="745">
        <v>597</v>
      </c>
      <c r="W30" s="745"/>
      <c r="X30" s="745"/>
      <c r="Y30" s="745"/>
      <c r="Z30" s="745"/>
      <c r="AA30" s="745">
        <v>-132</v>
      </c>
      <c r="AB30" s="745"/>
      <c r="AC30" s="745"/>
      <c r="AD30" s="745"/>
      <c r="AE30" s="746"/>
      <c r="AF30" s="820">
        <v>197</v>
      </c>
      <c r="AG30" s="745"/>
      <c r="AH30" s="745"/>
      <c r="AI30" s="745"/>
      <c r="AJ30" s="821"/>
      <c r="AK30" s="824"/>
      <c r="AL30" s="825"/>
      <c r="AM30" s="825"/>
      <c r="AN30" s="825"/>
      <c r="AO30" s="825"/>
      <c r="AP30" s="825">
        <v>3946</v>
      </c>
      <c r="AQ30" s="825"/>
      <c r="AR30" s="825"/>
      <c r="AS30" s="825"/>
      <c r="AT30" s="825"/>
      <c r="AU30" s="825"/>
      <c r="AV30" s="825"/>
      <c r="AW30" s="825"/>
      <c r="AX30" s="825"/>
      <c r="AY30" s="825"/>
      <c r="AZ30" s="826"/>
      <c r="BA30" s="826"/>
      <c r="BB30" s="826"/>
      <c r="BC30" s="826"/>
      <c r="BD30" s="826"/>
      <c r="BE30" s="822" t="s">
        <v>394</v>
      </c>
      <c r="BF30" s="822"/>
      <c r="BG30" s="822"/>
      <c r="BH30" s="822"/>
      <c r="BI30" s="823"/>
      <c r="BJ30" s="241"/>
      <c r="BK30" s="241"/>
      <c r="BL30" s="241"/>
      <c r="BM30" s="241"/>
      <c r="BN30" s="241"/>
      <c r="BO30" s="254"/>
      <c r="BP30" s="254"/>
      <c r="BQ30" s="251">
        <v>24</v>
      </c>
      <c r="BR30" s="252"/>
      <c r="BS30" s="754" t="s">
        <v>597</v>
      </c>
      <c r="BT30" s="755"/>
      <c r="BU30" s="755"/>
      <c r="BV30" s="755"/>
      <c r="BW30" s="755"/>
      <c r="BX30" s="755"/>
      <c r="BY30" s="755"/>
      <c r="BZ30" s="755"/>
      <c r="CA30" s="755"/>
      <c r="CB30" s="755"/>
      <c r="CC30" s="755"/>
      <c r="CD30" s="755"/>
      <c r="CE30" s="755"/>
      <c r="CF30" s="755"/>
      <c r="CG30" s="756"/>
      <c r="CH30" s="767">
        <v>0</v>
      </c>
      <c r="CI30" s="768"/>
      <c r="CJ30" s="768"/>
      <c r="CK30" s="768"/>
      <c r="CL30" s="769"/>
      <c r="CM30" s="767">
        <v>168</v>
      </c>
      <c r="CN30" s="768"/>
      <c r="CO30" s="768"/>
      <c r="CP30" s="768"/>
      <c r="CQ30" s="769"/>
      <c r="CR30" s="767">
        <v>10</v>
      </c>
      <c r="CS30" s="768"/>
      <c r="CT30" s="768"/>
      <c r="CU30" s="768"/>
      <c r="CV30" s="769"/>
      <c r="CW30" s="767">
        <v>0</v>
      </c>
      <c r="CX30" s="768"/>
      <c r="CY30" s="768"/>
      <c r="CZ30" s="768"/>
      <c r="DA30" s="769"/>
      <c r="DB30" s="767" t="s">
        <v>510</v>
      </c>
      <c r="DC30" s="768"/>
      <c r="DD30" s="768"/>
      <c r="DE30" s="768"/>
      <c r="DF30" s="769"/>
      <c r="DG30" s="767" t="s">
        <v>510</v>
      </c>
      <c r="DH30" s="768"/>
      <c r="DI30" s="768"/>
      <c r="DJ30" s="768"/>
      <c r="DK30" s="769"/>
      <c r="DL30" s="767" t="s">
        <v>510</v>
      </c>
      <c r="DM30" s="768"/>
      <c r="DN30" s="768"/>
      <c r="DO30" s="768"/>
      <c r="DP30" s="769"/>
      <c r="DQ30" s="767" t="s">
        <v>510</v>
      </c>
      <c r="DR30" s="768"/>
      <c r="DS30" s="768"/>
      <c r="DT30" s="768"/>
      <c r="DU30" s="769"/>
      <c r="DV30" s="770"/>
      <c r="DW30" s="771"/>
      <c r="DX30" s="771"/>
      <c r="DY30" s="771"/>
      <c r="DZ30" s="772"/>
      <c r="EA30" s="235"/>
    </row>
    <row r="31" spans="1:131" s="236" customFormat="1" ht="26.25" customHeight="1" x14ac:dyDescent="0.2">
      <c r="A31" s="255">
        <v>4</v>
      </c>
      <c r="B31" s="741" t="s">
        <v>395</v>
      </c>
      <c r="C31" s="742"/>
      <c r="D31" s="742"/>
      <c r="E31" s="742"/>
      <c r="F31" s="742"/>
      <c r="G31" s="742"/>
      <c r="H31" s="742"/>
      <c r="I31" s="742"/>
      <c r="J31" s="742"/>
      <c r="K31" s="742"/>
      <c r="L31" s="742"/>
      <c r="M31" s="742"/>
      <c r="N31" s="742"/>
      <c r="O31" s="742"/>
      <c r="P31" s="743"/>
      <c r="Q31" s="744">
        <v>27233</v>
      </c>
      <c r="R31" s="745"/>
      <c r="S31" s="745"/>
      <c r="T31" s="745"/>
      <c r="U31" s="745"/>
      <c r="V31" s="745">
        <v>27839</v>
      </c>
      <c r="W31" s="745"/>
      <c r="X31" s="745"/>
      <c r="Y31" s="745"/>
      <c r="Z31" s="745"/>
      <c r="AA31" s="745">
        <v>-606</v>
      </c>
      <c r="AB31" s="745"/>
      <c r="AC31" s="745"/>
      <c r="AD31" s="745"/>
      <c r="AE31" s="746"/>
      <c r="AF31" s="820">
        <v>9056</v>
      </c>
      <c r="AG31" s="745"/>
      <c r="AH31" s="745"/>
      <c r="AI31" s="745"/>
      <c r="AJ31" s="821"/>
      <c r="AK31" s="824">
        <v>1781</v>
      </c>
      <c r="AL31" s="825"/>
      <c r="AM31" s="825"/>
      <c r="AN31" s="825"/>
      <c r="AO31" s="825"/>
      <c r="AP31" s="825">
        <v>33265</v>
      </c>
      <c r="AQ31" s="825"/>
      <c r="AR31" s="825"/>
      <c r="AS31" s="825"/>
      <c r="AT31" s="825"/>
      <c r="AU31" s="825">
        <v>17065</v>
      </c>
      <c r="AV31" s="825"/>
      <c r="AW31" s="825"/>
      <c r="AX31" s="825"/>
      <c r="AY31" s="825"/>
      <c r="AZ31" s="826"/>
      <c r="BA31" s="826"/>
      <c r="BB31" s="826"/>
      <c r="BC31" s="826"/>
      <c r="BD31" s="826"/>
      <c r="BE31" s="822" t="s">
        <v>392</v>
      </c>
      <c r="BF31" s="822"/>
      <c r="BG31" s="822"/>
      <c r="BH31" s="822"/>
      <c r="BI31" s="823"/>
      <c r="BJ31" s="241"/>
      <c r="BK31" s="241"/>
      <c r="BL31" s="241"/>
      <c r="BM31" s="241"/>
      <c r="BN31" s="241"/>
      <c r="BO31" s="254"/>
      <c r="BP31" s="254"/>
      <c r="BQ31" s="251">
        <v>25</v>
      </c>
      <c r="BR31" s="252" t="s">
        <v>609</v>
      </c>
      <c r="BS31" s="754" t="s">
        <v>598</v>
      </c>
      <c r="BT31" s="755"/>
      <c r="BU31" s="755"/>
      <c r="BV31" s="755"/>
      <c r="BW31" s="755"/>
      <c r="BX31" s="755"/>
      <c r="BY31" s="755"/>
      <c r="BZ31" s="755"/>
      <c r="CA31" s="755"/>
      <c r="CB31" s="755"/>
      <c r="CC31" s="755"/>
      <c r="CD31" s="755"/>
      <c r="CE31" s="755"/>
      <c r="CF31" s="755"/>
      <c r="CG31" s="756"/>
      <c r="CH31" s="767">
        <v>16</v>
      </c>
      <c r="CI31" s="768"/>
      <c r="CJ31" s="768"/>
      <c r="CK31" s="768"/>
      <c r="CL31" s="769"/>
      <c r="CM31" s="767">
        <v>3286</v>
      </c>
      <c r="CN31" s="768"/>
      <c r="CO31" s="768"/>
      <c r="CP31" s="768"/>
      <c r="CQ31" s="769"/>
      <c r="CR31" s="767">
        <v>4</v>
      </c>
      <c r="CS31" s="768"/>
      <c r="CT31" s="768"/>
      <c r="CU31" s="768"/>
      <c r="CV31" s="769"/>
      <c r="CW31" s="767" t="s">
        <v>510</v>
      </c>
      <c r="CX31" s="768"/>
      <c r="CY31" s="768"/>
      <c r="CZ31" s="768"/>
      <c r="DA31" s="769"/>
      <c r="DB31" s="767">
        <v>2851</v>
      </c>
      <c r="DC31" s="768"/>
      <c r="DD31" s="768"/>
      <c r="DE31" s="768"/>
      <c r="DF31" s="769"/>
      <c r="DG31" s="767" t="s">
        <v>510</v>
      </c>
      <c r="DH31" s="768"/>
      <c r="DI31" s="768"/>
      <c r="DJ31" s="768"/>
      <c r="DK31" s="769"/>
      <c r="DL31" s="767" t="s">
        <v>510</v>
      </c>
      <c r="DM31" s="768"/>
      <c r="DN31" s="768"/>
      <c r="DO31" s="768"/>
      <c r="DP31" s="769"/>
      <c r="DQ31" s="767" t="s">
        <v>510</v>
      </c>
      <c r="DR31" s="768"/>
      <c r="DS31" s="768"/>
      <c r="DT31" s="768"/>
      <c r="DU31" s="769"/>
      <c r="DV31" s="770"/>
      <c r="DW31" s="771"/>
      <c r="DX31" s="771"/>
      <c r="DY31" s="771"/>
      <c r="DZ31" s="772"/>
      <c r="EA31" s="235"/>
    </row>
    <row r="32" spans="1:131" s="236" customFormat="1" ht="26.25" customHeight="1" x14ac:dyDescent="0.2">
      <c r="A32" s="255">
        <v>5</v>
      </c>
      <c r="B32" s="741" t="s">
        <v>396</v>
      </c>
      <c r="C32" s="742"/>
      <c r="D32" s="742"/>
      <c r="E32" s="742"/>
      <c r="F32" s="742"/>
      <c r="G32" s="742"/>
      <c r="H32" s="742"/>
      <c r="I32" s="742"/>
      <c r="J32" s="742"/>
      <c r="K32" s="742"/>
      <c r="L32" s="742"/>
      <c r="M32" s="742"/>
      <c r="N32" s="742"/>
      <c r="O32" s="742"/>
      <c r="P32" s="743"/>
      <c r="Q32" s="744">
        <v>1285</v>
      </c>
      <c r="R32" s="745"/>
      <c r="S32" s="745"/>
      <c r="T32" s="745"/>
      <c r="U32" s="745"/>
      <c r="V32" s="745">
        <v>1181</v>
      </c>
      <c r="W32" s="745"/>
      <c r="X32" s="745"/>
      <c r="Y32" s="745"/>
      <c r="Z32" s="745"/>
      <c r="AA32" s="745">
        <v>104</v>
      </c>
      <c r="AB32" s="745"/>
      <c r="AC32" s="745"/>
      <c r="AD32" s="745"/>
      <c r="AE32" s="746"/>
      <c r="AF32" s="820">
        <v>464</v>
      </c>
      <c r="AG32" s="745"/>
      <c r="AH32" s="745"/>
      <c r="AI32" s="745"/>
      <c r="AJ32" s="821"/>
      <c r="AK32" s="824">
        <v>19</v>
      </c>
      <c r="AL32" s="825"/>
      <c r="AM32" s="825"/>
      <c r="AN32" s="825"/>
      <c r="AO32" s="825"/>
      <c r="AP32" s="825">
        <v>1551</v>
      </c>
      <c r="AQ32" s="825"/>
      <c r="AR32" s="825"/>
      <c r="AS32" s="825"/>
      <c r="AT32" s="825"/>
      <c r="AU32" s="825">
        <v>116</v>
      </c>
      <c r="AV32" s="825"/>
      <c r="AW32" s="825"/>
      <c r="AX32" s="825"/>
      <c r="AY32" s="825"/>
      <c r="AZ32" s="826"/>
      <c r="BA32" s="826"/>
      <c r="BB32" s="826"/>
      <c r="BC32" s="826"/>
      <c r="BD32" s="826"/>
      <c r="BE32" s="822" t="s">
        <v>394</v>
      </c>
      <c r="BF32" s="822"/>
      <c r="BG32" s="822"/>
      <c r="BH32" s="822"/>
      <c r="BI32" s="823"/>
      <c r="BJ32" s="241"/>
      <c r="BK32" s="241"/>
      <c r="BL32" s="241"/>
      <c r="BM32" s="241"/>
      <c r="BN32" s="241"/>
      <c r="BO32" s="254"/>
      <c r="BP32" s="254"/>
      <c r="BQ32" s="251">
        <v>26</v>
      </c>
      <c r="BR32" s="252"/>
      <c r="BS32" s="754" t="s">
        <v>599</v>
      </c>
      <c r="BT32" s="755"/>
      <c r="BU32" s="755"/>
      <c r="BV32" s="755"/>
      <c r="BW32" s="755"/>
      <c r="BX32" s="755"/>
      <c r="BY32" s="755"/>
      <c r="BZ32" s="755"/>
      <c r="CA32" s="755"/>
      <c r="CB32" s="755"/>
      <c r="CC32" s="755"/>
      <c r="CD32" s="755"/>
      <c r="CE32" s="755"/>
      <c r="CF32" s="755"/>
      <c r="CG32" s="756"/>
      <c r="CH32" s="767">
        <v>0</v>
      </c>
      <c r="CI32" s="768"/>
      <c r="CJ32" s="768"/>
      <c r="CK32" s="768"/>
      <c r="CL32" s="769"/>
      <c r="CM32" s="767">
        <v>472</v>
      </c>
      <c r="CN32" s="768"/>
      <c r="CO32" s="768"/>
      <c r="CP32" s="768"/>
      <c r="CQ32" s="769"/>
      <c r="CR32" s="767">
        <v>260</v>
      </c>
      <c r="CS32" s="768"/>
      <c r="CT32" s="768"/>
      <c r="CU32" s="768"/>
      <c r="CV32" s="769"/>
      <c r="CW32" s="767" t="s">
        <v>510</v>
      </c>
      <c r="CX32" s="768"/>
      <c r="CY32" s="768"/>
      <c r="CZ32" s="768"/>
      <c r="DA32" s="769"/>
      <c r="DB32" s="767" t="s">
        <v>510</v>
      </c>
      <c r="DC32" s="768"/>
      <c r="DD32" s="768"/>
      <c r="DE32" s="768"/>
      <c r="DF32" s="769"/>
      <c r="DG32" s="767" t="s">
        <v>510</v>
      </c>
      <c r="DH32" s="768"/>
      <c r="DI32" s="768"/>
      <c r="DJ32" s="768"/>
      <c r="DK32" s="769"/>
      <c r="DL32" s="767" t="s">
        <v>510</v>
      </c>
      <c r="DM32" s="768"/>
      <c r="DN32" s="768"/>
      <c r="DO32" s="768"/>
      <c r="DP32" s="769"/>
      <c r="DQ32" s="767" t="s">
        <v>510</v>
      </c>
      <c r="DR32" s="768"/>
      <c r="DS32" s="768"/>
      <c r="DT32" s="768"/>
      <c r="DU32" s="769"/>
      <c r="DV32" s="770"/>
      <c r="DW32" s="771"/>
      <c r="DX32" s="771"/>
      <c r="DY32" s="771"/>
      <c r="DZ32" s="772"/>
      <c r="EA32" s="235"/>
    </row>
    <row r="33" spans="1:131" s="236" customFormat="1" ht="26.25" customHeight="1" x14ac:dyDescent="0.2">
      <c r="A33" s="255">
        <v>6</v>
      </c>
      <c r="B33" s="741" t="s">
        <v>397</v>
      </c>
      <c r="C33" s="742"/>
      <c r="D33" s="742"/>
      <c r="E33" s="742"/>
      <c r="F33" s="742"/>
      <c r="G33" s="742"/>
      <c r="H33" s="742"/>
      <c r="I33" s="742"/>
      <c r="J33" s="742"/>
      <c r="K33" s="742"/>
      <c r="L33" s="742"/>
      <c r="M33" s="742"/>
      <c r="N33" s="742"/>
      <c r="O33" s="742"/>
      <c r="P33" s="743"/>
      <c r="Q33" s="744">
        <v>266</v>
      </c>
      <c r="R33" s="745"/>
      <c r="S33" s="745"/>
      <c r="T33" s="745"/>
      <c r="U33" s="745"/>
      <c r="V33" s="745">
        <v>170</v>
      </c>
      <c r="W33" s="745"/>
      <c r="X33" s="745"/>
      <c r="Y33" s="745"/>
      <c r="Z33" s="745"/>
      <c r="AA33" s="745">
        <v>96</v>
      </c>
      <c r="AB33" s="745"/>
      <c r="AC33" s="745"/>
      <c r="AD33" s="745"/>
      <c r="AE33" s="746"/>
      <c r="AF33" s="820">
        <v>1415</v>
      </c>
      <c r="AG33" s="745"/>
      <c r="AH33" s="745"/>
      <c r="AI33" s="745"/>
      <c r="AJ33" s="821"/>
      <c r="AK33" s="824"/>
      <c r="AL33" s="825"/>
      <c r="AM33" s="825"/>
      <c r="AN33" s="825"/>
      <c r="AO33" s="825"/>
      <c r="AP33" s="825"/>
      <c r="AQ33" s="825"/>
      <c r="AR33" s="825"/>
      <c r="AS33" s="825"/>
      <c r="AT33" s="825"/>
      <c r="AU33" s="825"/>
      <c r="AV33" s="825"/>
      <c r="AW33" s="825"/>
      <c r="AX33" s="825"/>
      <c r="AY33" s="825"/>
      <c r="AZ33" s="826"/>
      <c r="BA33" s="826"/>
      <c r="BB33" s="826"/>
      <c r="BC33" s="826"/>
      <c r="BD33" s="826"/>
      <c r="BE33" s="822" t="s">
        <v>398</v>
      </c>
      <c r="BF33" s="822"/>
      <c r="BG33" s="822"/>
      <c r="BH33" s="822"/>
      <c r="BI33" s="823"/>
      <c r="BJ33" s="241"/>
      <c r="BK33" s="241"/>
      <c r="BL33" s="241"/>
      <c r="BM33" s="241"/>
      <c r="BN33" s="241"/>
      <c r="BO33" s="254"/>
      <c r="BP33" s="254"/>
      <c r="BQ33" s="251">
        <v>27</v>
      </c>
      <c r="BR33" s="252"/>
      <c r="BS33" s="754" t="s">
        <v>600</v>
      </c>
      <c r="BT33" s="755"/>
      <c r="BU33" s="755"/>
      <c r="BV33" s="755"/>
      <c r="BW33" s="755"/>
      <c r="BX33" s="755"/>
      <c r="BY33" s="755"/>
      <c r="BZ33" s="755"/>
      <c r="CA33" s="755"/>
      <c r="CB33" s="755"/>
      <c r="CC33" s="755"/>
      <c r="CD33" s="755"/>
      <c r="CE33" s="755"/>
      <c r="CF33" s="755"/>
      <c r="CG33" s="756"/>
      <c r="CH33" s="767">
        <v>4</v>
      </c>
      <c r="CI33" s="768"/>
      <c r="CJ33" s="768"/>
      <c r="CK33" s="768"/>
      <c r="CL33" s="769"/>
      <c r="CM33" s="767">
        <v>273</v>
      </c>
      <c r="CN33" s="768"/>
      <c r="CO33" s="768"/>
      <c r="CP33" s="768"/>
      <c r="CQ33" s="769"/>
      <c r="CR33" s="767">
        <v>0</v>
      </c>
      <c r="CS33" s="768"/>
      <c r="CT33" s="768"/>
      <c r="CU33" s="768"/>
      <c r="CV33" s="769"/>
      <c r="CW33" s="767" t="s">
        <v>510</v>
      </c>
      <c r="CX33" s="768"/>
      <c r="CY33" s="768"/>
      <c r="CZ33" s="768"/>
      <c r="DA33" s="769"/>
      <c r="DB33" s="767" t="s">
        <v>510</v>
      </c>
      <c r="DC33" s="768"/>
      <c r="DD33" s="768"/>
      <c r="DE33" s="768"/>
      <c r="DF33" s="769"/>
      <c r="DG33" s="767" t="s">
        <v>510</v>
      </c>
      <c r="DH33" s="768"/>
      <c r="DI33" s="768"/>
      <c r="DJ33" s="768"/>
      <c r="DK33" s="769"/>
      <c r="DL33" s="767" t="s">
        <v>510</v>
      </c>
      <c r="DM33" s="768"/>
      <c r="DN33" s="768"/>
      <c r="DO33" s="768"/>
      <c r="DP33" s="769"/>
      <c r="DQ33" s="767" t="s">
        <v>510</v>
      </c>
      <c r="DR33" s="768"/>
      <c r="DS33" s="768"/>
      <c r="DT33" s="768"/>
      <c r="DU33" s="769"/>
      <c r="DV33" s="770"/>
      <c r="DW33" s="771"/>
      <c r="DX33" s="771"/>
      <c r="DY33" s="771"/>
      <c r="DZ33" s="772"/>
      <c r="EA33" s="235"/>
    </row>
    <row r="34" spans="1:131" s="236" customFormat="1" ht="26.25" customHeight="1" x14ac:dyDescent="0.2">
      <c r="A34" s="255">
        <v>7</v>
      </c>
      <c r="B34" s="741" t="s">
        <v>399</v>
      </c>
      <c r="C34" s="742"/>
      <c r="D34" s="742"/>
      <c r="E34" s="742"/>
      <c r="F34" s="742"/>
      <c r="G34" s="742"/>
      <c r="H34" s="742"/>
      <c r="I34" s="742"/>
      <c r="J34" s="742"/>
      <c r="K34" s="742"/>
      <c r="L34" s="742"/>
      <c r="M34" s="742"/>
      <c r="N34" s="742"/>
      <c r="O34" s="742"/>
      <c r="P34" s="743"/>
      <c r="Q34" s="744">
        <v>243</v>
      </c>
      <c r="R34" s="745"/>
      <c r="S34" s="745"/>
      <c r="T34" s="745"/>
      <c r="U34" s="745"/>
      <c r="V34" s="745">
        <v>240</v>
      </c>
      <c r="W34" s="745"/>
      <c r="X34" s="745"/>
      <c r="Y34" s="745"/>
      <c r="Z34" s="745"/>
      <c r="AA34" s="745">
        <v>3</v>
      </c>
      <c r="AB34" s="745"/>
      <c r="AC34" s="745"/>
      <c r="AD34" s="745"/>
      <c r="AE34" s="746"/>
      <c r="AF34" s="820">
        <v>3</v>
      </c>
      <c r="AG34" s="745"/>
      <c r="AH34" s="745"/>
      <c r="AI34" s="745"/>
      <c r="AJ34" s="821"/>
      <c r="AK34" s="824">
        <v>80</v>
      </c>
      <c r="AL34" s="825"/>
      <c r="AM34" s="825"/>
      <c r="AN34" s="825"/>
      <c r="AO34" s="825"/>
      <c r="AP34" s="825">
        <v>206</v>
      </c>
      <c r="AQ34" s="825"/>
      <c r="AR34" s="825"/>
      <c r="AS34" s="825"/>
      <c r="AT34" s="825"/>
      <c r="AU34" s="825">
        <v>127</v>
      </c>
      <c r="AV34" s="825"/>
      <c r="AW34" s="825"/>
      <c r="AX34" s="825"/>
      <c r="AY34" s="825"/>
      <c r="AZ34" s="826"/>
      <c r="BA34" s="826"/>
      <c r="BB34" s="826"/>
      <c r="BC34" s="826"/>
      <c r="BD34" s="826"/>
      <c r="BE34" s="822" t="s">
        <v>400</v>
      </c>
      <c r="BF34" s="822"/>
      <c r="BG34" s="822"/>
      <c r="BH34" s="822"/>
      <c r="BI34" s="823"/>
      <c r="BJ34" s="241"/>
      <c r="BK34" s="241"/>
      <c r="BL34" s="241"/>
      <c r="BM34" s="241"/>
      <c r="BN34" s="241"/>
      <c r="BO34" s="254"/>
      <c r="BP34" s="254"/>
      <c r="BQ34" s="251">
        <v>28</v>
      </c>
      <c r="BR34" s="252"/>
      <c r="BS34" s="754" t="s">
        <v>601</v>
      </c>
      <c r="BT34" s="755"/>
      <c r="BU34" s="755"/>
      <c r="BV34" s="755"/>
      <c r="BW34" s="755"/>
      <c r="BX34" s="755"/>
      <c r="BY34" s="755"/>
      <c r="BZ34" s="755"/>
      <c r="CA34" s="755"/>
      <c r="CB34" s="755"/>
      <c r="CC34" s="755"/>
      <c r="CD34" s="755"/>
      <c r="CE34" s="755"/>
      <c r="CF34" s="755"/>
      <c r="CG34" s="756"/>
      <c r="CH34" s="767">
        <v>-1</v>
      </c>
      <c r="CI34" s="768"/>
      <c r="CJ34" s="768"/>
      <c r="CK34" s="768"/>
      <c r="CL34" s="769"/>
      <c r="CM34" s="767">
        <v>16</v>
      </c>
      <c r="CN34" s="768"/>
      <c r="CO34" s="768"/>
      <c r="CP34" s="768"/>
      <c r="CQ34" s="769"/>
      <c r="CR34" s="767">
        <v>0</v>
      </c>
      <c r="CS34" s="768"/>
      <c r="CT34" s="768"/>
      <c r="CU34" s="768"/>
      <c r="CV34" s="769"/>
      <c r="CW34" s="767">
        <v>8</v>
      </c>
      <c r="CX34" s="768"/>
      <c r="CY34" s="768"/>
      <c r="CZ34" s="768"/>
      <c r="DA34" s="769"/>
      <c r="DB34" s="767" t="s">
        <v>510</v>
      </c>
      <c r="DC34" s="768"/>
      <c r="DD34" s="768"/>
      <c r="DE34" s="768"/>
      <c r="DF34" s="769"/>
      <c r="DG34" s="767" t="s">
        <v>510</v>
      </c>
      <c r="DH34" s="768"/>
      <c r="DI34" s="768"/>
      <c r="DJ34" s="768"/>
      <c r="DK34" s="769"/>
      <c r="DL34" s="767" t="s">
        <v>510</v>
      </c>
      <c r="DM34" s="768"/>
      <c r="DN34" s="768"/>
      <c r="DO34" s="768"/>
      <c r="DP34" s="769"/>
      <c r="DQ34" s="767" t="s">
        <v>510</v>
      </c>
      <c r="DR34" s="768"/>
      <c r="DS34" s="768"/>
      <c r="DT34" s="768"/>
      <c r="DU34" s="769"/>
      <c r="DV34" s="770"/>
      <c r="DW34" s="771"/>
      <c r="DX34" s="771"/>
      <c r="DY34" s="771"/>
      <c r="DZ34" s="772"/>
      <c r="EA34" s="235"/>
    </row>
    <row r="35" spans="1:131" s="236" customFormat="1" ht="26.25" customHeight="1" x14ac:dyDescent="0.2">
      <c r="A35" s="255">
        <v>8</v>
      </c>
      <c r="B35" s="741" t="s">
        <v>401</v>
      </c>
      <c r="C35" s="742"/>
      <c r="D35" s="742"/>
      <c r="E35" s="742"/>
      <c r="F35" s="742"/>
      <c r="G35" s="742"/>
      <c r="H35" s="742"/>
      <c r="I35" s="742"/>
      <c r="J35" s="742"/>
      <c r="K35" s="742"/>
      <c r="L35" s="742"/>
      <c r="M35" s="742"/>
      <c r="N35" s="742"/>
      <c r="O35" s="742"/>
      <c r="P35" s="743"/>
      <c r="Q35" s="744">
        <v>79</v>
      </c>
      <c r="R35" s="745"/>
      <c r="S35" s="745"/>
      <c r="T35" s="745"/>
      <c r="U35" s="745"/>
      <c r="V35" s="745">
        <v>74</v>
      </c>
      <c r="W35" s="745"/>
      <c r="X35" s="745"/>
      <c r="Y35" s="745"/>
      <c r="Z35" s="745"/>
      <c r="AA35" s="745">
        <v>5</v>
      </c>
      <c r="AB35" s="745"/>
      <c r="AC35" s="745"/>
      <c r="AD35" s="745"/>
      <c r="AE35" s="746"/>
      <c r="AF35" s="820" t="s">
        <v>402</v>
      </c>
      <c r="AG35" s="745"/>
      <c r="AH35" s="745"/>
      <c r="AI35" s="745"/>
      <c r="AJ35" s="821"/>
      <c r="AK35" s="824"/>
      <c r="AL35" s="825"/>
      <c r="AM35" s="825"/>
      <c r="AN35" s="825"/>
      <c r="AO35" s="825"/>
      <c r="AP35" s="825">
        <v>257</v>
      </c>
      <c r="AQ35" s="825"/>
      <c r="AR35" s="825"/>
      <c r="AS35" s="825"/>
      <c r="AT35" s="825"/>
      <c r="AU35" s="825"/>
      <c r="AV35" s="825"/>
      <c r="AW35" s="825"/>
      <c r="AX35" s="825"/>
      <c r="AY35" s="825"/>
      <c r="AZ35" s="826"/>
      <c r="BA35" s="826"/>
      <c r="BB35" s="826"/>
      <c r="BC35" s="826"/>
      <c r="BD35" s="826"/>
      <c r="BE35" s="822" t="s">
        <v>403</v>
      </c>
      <c r="BF35" s="822"/>
      <c r="BG35" s="822"/>
      <c r="BH35" s="822"/>
      <c r="BI35" s="823"/>
      <c r="BJ35" s="241"/>
      <c r="BK35" s="241"/>
      <c r="BL35" s="241"/>
      <c r="BM35" s="241"/>
      <c r="BN35" s="241"/>
      <c r="BO35" s="254"/>
      <c r="BP35" s="254"/>
      <c r="BQ35" s="251">
        <v>29</v>
      </c>
      <c r="BR35" s="252"/>
      <c r="BS35" s="754" t="s">
        <v>602</v>
      </c>
      <c r="BT35" s="755"/>
      <c r="BU35" s="755"/>
      <c r="BV35" s="755"/>
      <c r="BW35" s="755"/>
      <c r="BX35" s="755"/>
      <c r="BY35" s="755"/>
      <c r="BZ35" s="755"/>
      <c r="CA35" s="755"/>
      <c r="CB35" s="755"/>
      <c r="CC35" s="755"/>
      <c r="CD35" s="755"/>
      <c r="CE35" s="755"/>
      <c r="CF35" s="755"/>
      <c r="CG35" s="756"/>
      <c r="CH35" s="767">
        <v>8</v>
      </c>
      <c r="CI35" s="768"/>
      <c r="CJ35" s="768"/>
      <c r="CK35" s="768"/>
      <c r="CL35" s="769"/>
      <c r="CM35" s="767">
        <v>1187</v>
      </c>
      <c r="CN35" s="768"/>
      <c r="CO35" s="768"/>
      <c r="CP35" s="768"/>
      <c r="CQ35" s="769"/>
      <c r="CR35" s="767">
        <v>1</v>
      </c>
      <c r="CS35" s="768"/>
      <c r="CT35" s="768"/>
      <c r="CU35" s="768"/>
      <c r="CV35" s="769"/>
      <c r="CW35" s="767">
        <v>134</v>
      </c>
      <c r="CX35" s="768"/>
      <c r="CY35" s="768"/>
      <c r="CZ35" s="768"/>
      <c r="DA35" s="769"/>
      <c r="DB35" s="767" t="s">
        <v>510</v>
      </c>
      <c r="DC35" s="768"/>
      <c r="DD35" s="768"/>
      <c r="DE35" s="768"/>
      <c r="DF35" s="769"/>
      <c r="DG35" s="767" t="s">
        <v>510</v>
      </c>
      <c r="DH35" s="768"/>
      <c r="DI35" s="768"/>
      <c r="DJ35" s="768"/>
      <c r="DK35" s="769"/>
      <c r="DL35" s="767" t="s">
        <v>510</v>
      </c>
      <c r="DM35" s="768"/>
      <c r="DN35" s="768"/>
      <c r="DO35" s="768"/>
      <c r="DP35" s="769"/>
      <c r="DQ35" s="767" t="s">
        <v>510</v>
      </c>
      <c r="DR35" s="768"/>
      <c r="DS35" s="768"/>
      <c r="DT35" s="768"/>
      <c r="DU35" s="769"/>
      <c r="DV35" s="770"/>
      <c r="DW35" s="771"/>
      <c r="DX35" s="771"/>
      <c r="DY35" s="771"/>
      <c r="DZ35" s="772"/>
      <c r="EA35" s="235"/>
    </row>
    <row r="36" spans="1:131" s="236" customFormat="1" ht="26.25" customHeight="1" x14ac:dyDescent="0.2">
      <c r="A36" s="255">
        <v>9</v>
      </c>
      <c r="B36" s="741"/>
      <c r="C36" s="742"/>
      <c r="D36" s="742"/>
      <c r="E36" s="742"/>
      <c r="F36" s="742"/>
      <c r="G36" s="742"/>
      <c r="H36" s="742"/>
      <c r="I36" s="742"/>
      <c r="J36" s="742"/>
      <c r="K36" s="742"/>
      <c r="L36" s="742"/>
      <c r="M36" s="742"/>
      <c r="N36" s="742"/>
      <c r="O36" s="742"/>
      <c r="P36" s="743"/>
      <c r="Q36" s="744"/>
      <c r="R36" s="745"/>
      <c r="S36" s="745"/>
      <c r="T36" s="745"/>
      <c r="U36" s="745"/>
      <c r="V36" s="745"/>
      <c r="W36" s="745"/>
      <c r="X36" s="745"/>
      <c r="Y36" s="745"/>
      <c r="Z36" s="745"/>
      <c r="AA36" s="745"/>
      <c r="AB36" s="745"/>
      <c r="AC36" s="745"/>
      <c r="AD36" s="745"/>
      <c r="AE36" s="746"/>
      <c r="AF36" s="820"/>
      <c r="AG36" s="745"/>
      <c r="AH36" s="745"/>
      <c r="AI36" s="745"/>
      <c r="AJ36" s="821"/>
      <c r="AK36" s="824"/>
      <c r="AL36" s="825"/>
      <c r="AM36" s="825"/>
      <c r="AN36" s="825"/>
      <c r="AO36" s="825"/>
      <c r="AP36" s="825"/>
      <c r="AQ36" s="825"/>
      <c r="AR36" s="825"/>
      <c r="AS36" s="825"/>
      <c r="AT36" s="825"/>
      <c r="AU36" s="825"/>
      <c r="AV36" s="825"/>
      <c r="AW36" s="825"/>
      <c r="AX36" s="825"/>
      <c r="AY36" s="825"/>
      <c r="AZ36" s="826"/>
      <c r="BA36" s="826"/>
      <c r="BB36" s="826"/>
      <c r="BC36" s="826"/>
      <c r="BD36" s="826"/>
      <c r="BE36" s="822"/>
      <c r="BF36" s="822"/>
      <c r="BG36" s="822"/>
      <c r="BH36" s="822"/>
      <c r="BI36" s="823"/>
      <c r="BJ36" s="241"/>
      <c r="BK36" s="241"/>
      <c r="BL36" s="241"/>
      <c r="BM36" s="241"/>
      <c r="BN36" s="241"/>
      <c r="BO36" s="254"/>
      <c r="BP36" s="254"/>
      <c r="BQ36" s="251">
        <v>30</v>
      </c>
      <c r="BR36" s="252"/>
      <c r="BS36" s="754" t="s">
        <v>603</v>
      </c>
      <c r="BT36" s="755"/>
      <c r="BU36" s="755"/>
      <c r="BV36" s="755"/>
      <c r="BW36" s="755"/>
      <c r="BX36" s="755"/>
      <c r="BY36" s="755"/>
      <c r="BZ36" s="755"/>
      <c r="CA36" s="755"/>
      <c r="CB36" s="755"/>
      <c r="CC36" s="755"/>
      <c r="CD36" s="755"/>
      <c r="CE36" s="755"/>
      <c r="CF36" s="755"/>
      <c r="CG36" s="756"/>
      <c r="CH36" s="767">
        <v>85</v>
      </c>
      <c r="CI36" s="768"/>
      <c r="CJ36" s="768"/>
      <c r="CK36" s="768"/>
      <c r="CL36" s="769"/>
      <c r="CM36" s="767">
        <v>2791</v>
      </c>
      <c r="CN36" s="768"/>
      <c r="CO36" s="768"/>
      <c r="CP36" s="768"/>
      <c r="CQ36" s="769"/>
      <c r="CR36" s="767">
        <v>3255</v>
      </c>
      <c r="CS36" s="768"/>
      <c r="CT36" s="768"/>
      <c r="CU36" s="768"/>
      <c r="CV36" s="769"/>
      <c r="CW36" s="767">
        <v>794</v>
      </c>
      <c r="CX36" s="768"/>
      <c r="CY36" s="768"/>
      <c r="CZ36" s="768"/>
      <c r="DA36" s="769"/>
      <c r="DB36" s="767" t="s">
        <v>510</v>
      </c>
      <c r="DC36" s="768"/>
      <c r="DD36" s="768"/>
      <c r="DE36" s="768"/>
      <c r="DF36" s="769"/>
      <c r="DG36" s="767" t="s">
        <v>510</v>
      </c>
      <c r="DH36" s="768"/>
      <c r="DI36" s="768"/>
      <c r="DJ36" s="768"/>
      <c r="DK36" s="769"/>
      <c r="DL36" s="767" t="s">
        <v>510</v>
      </c>
      <c r="DM36" s="768"/>
      <c r="DN36" s="768"/>
      <c r="DO36" s="768"/>
      <c r="DP36" s="769"/>
      <c r="DQ36" s="767" t="s">
        <v>510</v>
      </c>
      <c r="DR36" s="768"/>
      <c r="DS36" s="768"/>
      <c r="DT36" s="768"/>
      <c r="DU36" s="769"/>
      <c r="DV36" s="770"/>
      <c r="DW36" s="771"/>
      <c r="DX36" s="771"/>
      <c r="DY36" s="771"/>
      <c r="DZ36" s="772"/>
      <c r="EA36" s="235"/>
    </row>
    <row r="37" spans="1:131" s="236" customFormat="1" ht="26.25" customHeight="1" x14ac:dyDescent="0.2">
      <c r="A37" s="255">
        <v>10</v>
      </c>
      <c r="B37" s="741"/>
      <c r="C37" s="742"/>
      <c r="D37" s="742"/>
      <c r="E37" s="742"/>
      <c r="F37" s="742"/>
      <c r="G37" s="742"/>
      <c r="H37" s="742"/>
      <c r="I37" s="742"/>
      <c r="J37" s="742"/>
      <c r="K37" s="742"/>
      <c r="L37" s="742"/>
      <c r="M37" s="742"/>
      <c r="N37" s="742"/>
      <c r="O37" s="742"/>
      <c r="P37" s="743"/>
      <c r="Q37" s="744"/>
      <c r="R37" s="745"/>
      <c r="S37" s="745"/>
      <c r="T37" s="745"/>
      <c r="U37" s="745"/>
      <c r="V37" s="745"/>
      <c r="W37" s="745"/>
      <c r="X37" s="745"/>
      <c r="Y37" s="745"/>
      <c r="Z37" s="745"/>
      <c r="AA37" s="745"/>
      <c r="AB37" s="745"/>
      <c r="AC37" s="745"/>
      <c r="AD37" s="745"/>
      <c r="AE37" s="746"/>
      <c r="AF37" s="820"/>
      <c r="AG37" s="745"/>
      <c r="AH37" s="745"/>
      <c r="AI37" s="745"/>
      <c r="AJ37" s="821"/>
      <c r="AK37" s="824"/>
      <c r="AL37" s="825"/>
      <c r="AM37" s="825"/>
      <c r="AN37" s="825"/>
      <c r="AO37" s="825"/>
      <c r="AP37" s="825"/>
      <c r="AQ37" s="825"/>
      <c r="AR37" s="825"/>
      <c r="AS37" s="825"/>
      <c r="AT37" s="825"/>
      <c r="AU37" s="825"/>
      <c r="AV37" s="825"/>
      <c r="AW37" s="825"/>
      <c r="AX37" s="825"/>
      <c r="AY37" s="825"/>
      <c r="AZ37" s="826"/>
      <c r="BA37" s="826"/>
      <c r="BB37" s="826"/>
      <c r="BC37" s="826"/>
      <c r="BD37" s="826"/>
      <c r="BE37" s="822"/>
      <c r="BF37" s="822"/>
      <c r="BG37" s="822"/>
      <c r="BH37" s="822"/>
      <c r="BI37" s="823"/>
      <c r="BJ37" s="241"/>
      <c r="BK37" s="241"/>
      <c r="BL37" s="241"/>
      <c r="BM37" s="241"/>
      <c r="BN37" s="241"/>
      <c r="BO37" s="254"/>
      <c r="BP37" s="254"/>
      <c r="BQ37" s="251">
        <v>31</v>
      </c>
      <c r="BR37" s="252"/>
      <c r="BS37" s="754" t="s">
        <v>604</v>
      </c>
      <c r="BT37" s="755"/>
      <c r="BU37" s="755"/>
      <c r="BV37" s="755"/>
      <c r="BW37" s="755"/>
      <c r="BX37" s="755"/>
      <c r="BY37" s="755"/>
      <c r="BZ37" s="755"/>
      <c r="CA37" s="755"/>
      <c r="CB37" s="755"/>
      <c r="CC37" s="755"/>
      <c r="CD37" s="755"/>
      <c r="CE37" s="755"/>
      <c r="CF37" s="755"/>
      <c r="CG37" s="756"/>
      <c r="CH37" s="767">
        <v>37</v>
      </c>
      <c r="CI37" s="768"/>
      <c r="CJ37" s="768"/>
      <c r="CK37" s="768"/>
      <c r="CL37" s="769"/>
      <c r="CM37" s="767">
        <v>10179</v>
      </c>
      <c r="CN37" s="768"/>
      <c r="CO37" s="768"/>
      <c r="CP37" s="768"/>
      <c r="CQ37" s="769"/>
      <c r="CR37" s="767">
        <v>4168</v>
      </c>
      <c r="CS37" s="768"/>
      <c r="CT37" s="768"/>
      <c r="CU37" s="768"/>
      <c r="CV37" s="769"/>
      <c r="CW37" s="767">
        <v>484</v>
      </c>
      <c r="CX37" s="768"/>
      <c r="CY37" s="768"/>
      <c r="CZ37" s="768"/>
      <c r="DA37" s="769"/>
      <c r="DB37" s="767" t="s">
        <v>510</v>
      </c>
      <c r="DC37" s="768"/>
      <c r="DD37" s="768"/>
      <c r="DE37" s="768"/>
      <c r="DF37" s="769"/>
      <c r="DG37" s="767" t="s">
        <v>510</v>
      </c>
      <c r="DH37" s="768"/>
      <c r="DI37" s="768"/>
      <c r="DJ37" s="768"/>
      <c r="DK37" s="769"/>
      <c r="DL37" s="767" t="s">
        <v>510</v>
      </c>
      <c r="DM37" s="768"/>
      <c r="DN37" s="768"/>
      <c r="DO37" s="768"/>
      <c r="DP37" s="769"/>
      <c r="DQ37" s="767" t="s">
        <v>510</v>
      </c>
      <c r="DR37" s="768"/>
      <c r="DS37" s="768"/>
      <c r="DT37" s="768"/>
      <c r="DU37" s="769"/>
      <c r="DV37" s="770"/>
      <c r="DW37" s="771"/>
      <c r="DX37" s="771"/>
      <c r="DY37" s="771"/>
      <c r="DZ37" s="772"/>
      <c r="EA37" s="235"/>
    </row>
    <row r="38" spans="1:131" s="236" customFormat="1" ht="26.25" customHeight="1" x14ac:dyDescent="0.2">
      <c r="A38" s="255">
        <v>11</v>
      </c>
      <c r="B38" s="741"/>
      <c r="C38" s="742"/>
      <c r="D38" s="742"/>
      <c r="E38" s="742"/>
      <c r="F38" s="742"/>
      <c r="G38" s="742"/>
      <c r="H38" s="742"/>
      <c r="I38" s="742"/>
      <c r="J38" s="742"/>
      <c r="K38" s="742"/>
      <c r="L38" s="742"/>
      <c r="M38" s="742"/>
      <c r="N38" s="742"/>
      <c r="O38" s="742"/>
      <c r="P38" s="743"/>
      <c r="Q38" s="744"/>
      <c r="R38" s="745"/>
      <c r="S38" s="745"/>
      <c r="T38" s="745"/>
      <c r="U38" s="745"/>
      <c r="V38" s="745"/>
      <c r="W38" s="745"/>
      <c r="X38" s="745"/>
      <c r="Y38" s="745"/>
      <c r="Z38" s="745"/>
      <c r="AA38" s="745"/>
      <c r="AB38" s="745"/>
      <c r="AC38" s="745"/>
      <c r="AD38" s="745"/>
      <c r="AE38" s="746"/>
      <c r="AF38" s="820"/>
      <c r="AG38" s="745"/>
      <c r="AH38" s="745"/>
      <c r="AI38" s="745"/>
      <c r="AJ38" s="821"/>
      <c r="AK38" s="824"/>
      <c r="AL38" s="825"/>
      <c r="AM38" s="825"/>
      <c r="AN38" s="825"/>
      <c r="AO38" s="825"/>
      <c r="AP38" s="825"/>
      <c r="AQ38" s="825"/>
      <c r="AR38" s="825"/>
      <c r="AS38" s="825"/>
      <c r="AT38" s="825"/>
      <c r="AU38" s="825"/>
      <c r="AV38" s="825"/>
      <c r="AW38" s="825"/>
      <c r="AX38" s="825"/>
      <c r="AY38" s="825"/>
      <c r="AZ38" s="826"/>
      <c r="BA38" s="826"/>
      <c r="BB38" s="826"/>
      <c r="BC38" s="826"/>
      <c r="BD38" s="826"/>
      <c r="BE38" s="822"/>
      <c r="BF38" s="822"/>
      <c r="BG38" s="822"/>
      <c r="BH38" s="822"/>
      <c r="BI38" s="823"/>
      <c r="BJ38" s="241"/>
      <c r="BK38" s="241"/>
      <c r="BL38" s="241"/>
      <c r="BM38" s="241"/>
      <c r="BN38" s="241"/>
      <c r="BO38" s="254"/>
      <c r="BP38" s="254"/>
      <c r="BQ38" s="251">
        <v>32</v>
      </c>
      <c r="BR38" s="252"/>
      <c r="BS38" s="754" t="s">
        <v>605</v>
      </c>
      <c r="BT38" s="755"/>
      <c r="BU38" s="755"/>
      <c r="BV38" s="755"/>
      <c r="BW38" s="755"/>
      <c r="BX38" s="755"/>
      <c r="BY38" s="755"/>
      <c r="BZ38" s="755"/>
      <c r="CA38" s="755"/>
      <c r="CB38" s="755"/>
      <c r="CC38" s="755"/>
      <c r="CD38" s="755"/>
      <c r="CE38" s="755"/>
      <c r="CF38" s="755"/>
      <c r="CG38" s="756"/>
      <c r="CH38" s="767">
        <v>2</v>
      </c>
      <c r="CI38" s="768"/>
      <c r="CJ38" s="768"/>
      <c r="CK38" s="768"/>
      <c r="CL38" s="769"/>
      <c r="CM38" s="767">
        <v>15</v>
      </c>
      <c r="CN38" s="768"/>
      <c r="CO38" s="768"/>
      <c r="CP38" s="768"/>
      <c r="CQ38" s="769"/>
      <c r="CR38" s="767">
        <v>3</v>
      </c>
      <c r="CS38" s="768"/>
      <c r="CT38" s="768"/>
      <c r="CU38" s="768"/>
      <c r="CV38" s="769"/>
      <c r="CW38" s="767">
        <v>4</v>
      </c>
      <c r="CX38" s="768"/>
      <c r="CY38" s="768"/>
      <c r="CZ38" s="768"/>
      <c r="DA38" s="769"/>
      <c r="DB38" s="767" t="s">
        <v>510</v>
      </c>
      <c r="DC38" s="768"/>
      <c r="DD38" s="768"/>
      <c r="DE38" s="768"/>
      <c r="DF38" s="769"/>
      <c r="DG38" s="767" t="s">
        <v>510</v>
      </c>
      <c r="DH38" s="768"/>
      <c r="DI38" s="768"/>
      <c r="DJ38" s="768"/>
      <c r="DK38" s="769"/>
      <c r="DL38" s="767" t="s">
        <v>510</v>
      </c>
      <c r="DM38" s="768"/>
      <c r="DN38" s="768"/>
      <c r="DO38" s="768"/>
      <c r="DP38" s="769"/>
      <c r="DQ38" s="767" t="s">
        <v>510</v>
      </c>
      <c r="DR38" s="768"/>
      <c r="DS38" s="768"/>
      <c r="DT38" s="768"/>
      <c r="DU38" s="769"/>
      <c r="DV38" s="770"/>
      <c r="DW38" s="771"/>
      <c r="DX38" s="771"/>
      <c r="DY38" s="771"/>
      <c r="DZ38" s="772"/>
      <c r="EA38" s="235"/>
    </row>
    <row r="39" spans="1:131" s="236" customFormat="1" ht="26.25" customHeight="1" x14ac:dyDescent="0.2">
      <c r="A39" s="255">
        <v>12</v>
      </c>
      <c r="B39" s="741"/>
      <c r="C39" s="742"/>
      <c r="D39" s="742"/>
      <c r="E39" s="742"/>
      <c r="F39" s="742"/>
      <c r="G39" s="742"/>
      <c r="H39" s="742"/>
      <c r="I39" s="742"/>
      <c r="J39" s="742"/>
      <c r="K39" s="742"/>
      <c r="L39" s="742"/>
      <c r="M39" s="742"/>
      <c r="N39" s="742"/>
      <c r="O39" s="742"/>
      <c r="P39" s="743"/>
      <c r="Q39" s="744"/>
      <c r="R39" s="745"/>
      <c r="S39" s="745"/>
      <c r="T39" s="745"/>
      <c r="U39" s="745"/>
      <c r="V39" s="745"/>
      <c r="W39" s="745"/>
      <c r="X39" s="745"/>
      <c r="Y39" s="745"/>
      <c r="Z39" s="745"/>
      <c r="AA39" s="745"/>
      <c r="AB39" s="745"/>
      <c r="AC39" s="745"/>
      <c r="AD39" s="745"/>
      <c r="AE39" s="746"/>
      <c r="AF39" s="820"/>
      <c r="AG39" s="745"/>
      <c r="AH39" s="745"/>
      <c r="AI39" s="745"/>
      <c r="AJ39" s="821"/>
      <c r="AK39" s="824"/>
      <c r="AL39" s="825"/>
      <c r="AM39" s="825"/>
      <c r="AN39" s="825"/>
      <c r="AO39" s="825"/>
      <c r="AP39" s="825"/>
      <c r="AQ39" s="825"/>
      <c r="AR39" s="825"/>
      <c r="AS39" s="825"/>
      <c r="AT39" s="825"/>
      <c r="AU39" s="825"/>
      <c r="AV39" s="825"/>
      <c r="AW39" s="825"/>
      <c r="AX39" s="825"/>
      <c r="AY39" s="825"/>
      <c r="AZ39" s="826"/>
      <c r="BA39" s="826"/>
      <c r="BB39" s="826"/>
      <c r="BC39" s="826"/>
      <c r="BD39" s="826"/>
      <c r="BE39" s="822"/>
      <c r="BF39" s="822"/>
      <c r="BG39" s="822"/>
      <c r="BH39" s="822"/>
      <c r="BI39" s="823"/>
      <c r="BJ39" s="241"/>
      <c r="BK39" s="241"/>
      <c r="BL39" s="241"/>
      <c r="BM39" s="241"/>
      <c r="BN39" s="241"/>
      <c r="BO39" s="254"/>
      <c r="BP39" s="254"/>
      <c r="BQ39" s="251">
        <v>33</v>
      </c>
      <c r="BR39" s="252"/>
      <c r="BS39" s="754" t="s">
        <v>606</v>
      </c>
      <c r="BT39" s="755"/>
      <c r="BU39" s="755"/>
      <c r="BV39" s="755"/>
      <c r="BW39" s="755"/>
      <c r="BX39" s="755"/>
      <c r="BY39" s="755"/>
      <c r="BZ39" s="755"/>
      <c r="CA39" s="755"/>
      <c r="CB39" s="755"/>
      <c r="CC39" s="755"/>
      <c r="CD39" s="755"/>
      <c r="CE39" s="755"/>
      <c r="CF39" s="755"/>
      <c r="CG39" s="756"/>
      <c r="CH39" s="767">
        <v>0</v>
      </c>
      <c r="CI39" s="768"/>
      <c r="CJ39" s="768"/>
      <c r="CK39" s="768"/>
      <c r="CL39" s="769"/>
      <c r="CM39" s="767">
        <v>52</v>
      </c>
      <c r="CN39" s="768"/>
      <c r="CO39" s="768"/>
      <c r="CP39" s="768"/>
      <c r="CQ39" s="769"/>
      <c r="CR39" s="767">
        <v>12</v>
      </c>
      <c r="CS39" s="768"/>
      <c r="CT39" s="768"/>
      <c r="CU39" s="768"/>
      <c r="CV39" s="769"/>
      <c r="CW39" s="767">
        <v>4</v>
      </c>
      <c r="CX39" s="768"/>
      <c r="CY39" s="768"/>
      <c r="CZ39" s="768"/>
      <c r="DA39" s="769"/>
      <c r="DB39" s="767" t="s">
        <v>510</v>
      </c>
      <c r="DC39" s="768"/>
      <c r="DD39" s="768"/>
      <c r="DE39" s="768"/>
      <c r="DF39" s="769"/>
      <c r="DG39" s="767" t="s">
        <v>510</v>
      </c>
      <c r="DH39" s="768"/>
      <c r="DI39" s="768"/>
      <c r="DJ39" s="768"/>
      <c r="DK39" s="769"/>
      <c r="DL39" s="767" t="s">
        <v>510</v>
      </c>
      <c r="DM39" s="768"/>
      <c r="DN39" s="768"/>
      <c r="DO39" s="768"/>
      <c r="DP39" s="769"/>
      <c r="DQ39" s="767" t="s">
        <v>510</v>
      </c>
      <c r="DR39" s="768"/>
      <c r="DS39" s="768"/>
      <c r="DT39" s="768"/>
      <c r="DU39" s="769"/>
      <c r="DV39" s="770"/>
      <c r="DW39" s="771"/>
      <c r="DX39" s="771"/>
      <c r="DY39" s="771"/>
      <c r="DZ39" s="772"/>
      <c r="EA39" s="235"/>
    </row>
    <row r="40" spans="1:131" s="236" customFormat="1" ht="26.25" customHeight="1" x14ac:dyDescent="0.2">
      <c r="A40" s="250">
        <v>13</v>
      </c>
      <c r="B40" s="741"/>
      <c r="C40" s="742"/>
      <c r="D40" s="742"/>
      <c r="E40" s="742"/>
      <c r="F40" s="742"/>
      <c r="G40" s="742"/>
      <c r="H40" s="742"/>
      <c r="I40" s="742"/>
      <c r="J40" s="742"/>
      <c r="K40" s="742"/>
      <c r="L40" s="742"/>
      <c r="M40" s="742"/>
      <c r="N40" s="742"/>
      <c r="O40" s="742"/>
      <c r="P40" s="743"/>
      <c r="Q40" s="744"/>
      <c r="R40" s="745"/>
      <c r="S40" s="745"/>
      <c r="T40" s="745"/>
      <c r="U40" s="745"/>
      <c r="V40" s="745"/>
      <c r="W40" s="745"/>
      <c r="X40" s="745"/>
      <c r="Y40" s="745"/>
      <c r="Z40" s="745"/>
      <c r="AA40" s="745"/>
      <c r="AB40" s="745"/>
      <c r="AC40" s="745"/>
      <c r="AD40" s="745"/>
      <c r="AE40" s="746"/>
      <c r="AF40" s="820"/>
      <c r="AG40" s="745"/>
      <c r="AH40" s="745"/>
      <c r="AI40" s="745"/>
      <c r="AJ40" s="821"/>
      <c r="AK40" s="824"/>
      <c r="AL40" s="825"/>
      <c r="AM40" s="825"/>
      <c r="AN40" s="825"/>
      <c r="AO40" s="825"/>
      <c r="AP40" s="825"/>
      <c r="AQ40" s="825"/>
      <c r="AR40" s="825"/>
      <c r="AS40" s="825"/>
      <c r="AT40" s="825"/>
      <c r="AU40" s="825"/>
      <c r="AV40" s="825"/>
      <c r="AW40" s="825"/>
      <c r="AX40" s="825"/>
      <c r="AY40" s="825"/>
      <c r="AZ40" s="826"/>
      <c r="BA40" s="826"/>
      <c r="BB40" s="826"/>
      <c r="BC40" s="826"/>
      <c r="BD40" s="826"/>
      <c r="BE40" s="822"/>
      <c r="BF40" s="822"/>
      <c r="BG40" s="822"/>
      <c r="BH40" s="822"/>
      <c r="BI40" s="823"/>
      <c r="BJ40" s="241"/>
      <c r="BK40" s="241"/>
      <c r="BL40" s="241"/>
      <c r="BM40" s="241"/>
      <c r="BN40" s="241"/>
      <c r="BO40" s="254"/>
      <c r="BP40" s="254"/>
      <c r="BQ40" s="251">
        <v>34</v>
      </c>
      <c r="BR40" s="252"/>
      <c r="BS40" s="754" t="s">
        <v>607</v>
      </c>
      <c r="BT40" s="755"/>
      <c r="BU40" s="755"/>
      <c r="BV40" s="755"/>
      <c r="BW40" s="755"/>
      <c r="BX40" s="755"/>
      <c r="BY40" s="755"/>
      <c r="BZ40" s="755"/>
      <c r="CA40" s="755"/>
      <c r="CB40" s="755"/>
      <c r="CC40" s="755"/>
      <c r="CD40" s="755"/>
      <c r="CE40" s="755"/>
      <c r="CF40" s="755"/>
      <c r="CG40" s="756"/>
      <c r="CH40" s="767">
        <v>10</v>
      </c>
      <c r="CI40" s="768"/>
      <c r="CJ40" s="768"/>
      <c r="CK40" s="768"/>
      <c r="CL40" s="769"/>
      <c r="CM40" s="767">
        <v>1012</v>
      </c>
      <c r="CN40" s="768"/>
      <c r="CO40" s="768"/>
      <c r="CP40" s="768"/>
      <c r="CQ40" s="769"/>
      <c r="CR40" s="767">
        <v>33</v>
      </c>
      <c r="CS40" s="768"/>
      <c r="CT40" s="768"/>
      <c r="CU40" s="768"/>
      <c r="CV40" s="769"/>
      <c r="CW40" s="767">
        <v>412</v>
      </c>
      <c r="CX40" s="768"/>
      <c r="CY40" s="768"/>
      <c r="CZ40" s="768"/>
      <c r="DA40" s="769"/>
      <c r="DB40" s="767">
        <v>75</v>
      </c>
      <c r="DC40" s="768"/>
      <c r="DD40" s="768"/>
      <c r="DE40" s="768"/>
      <c r="DF40" s="769"/>
      <c r="DG40" s="767" t="s">
        <v>510</v>
      </c>
      <c r="DH40" s="768"/>
      <c r="DI40" s="768"/>
      <c r="DJ40" s="768"/>
      <c r="DK40" s="769"/>
      <c r="DL40" s="767" t="s">
        <v>510</v>
      </c>
      <c r="DM40" s="768"/>
      <c r="DN40" s="768"/>
      <c r="DO40" s="768"/>
      <c r="DP40" s="769"/>
      <c r="DQ40" s="767" t="s">
        <v>510</v>
      </c>
      <c r="DR40" s="768"/>
      <c r="DS40" s="768"/>
      <c r="DT40" s="768"/>
      <c r="DU40" s="769"/>
      <c r="DV40" s="770"/>
      <c r="DW40" s="771"/>
      <c r="DX40" s="771"/>
      <c r="DY40" s="771"/>
      <c r="DZ40" s="772"/>
      <c r="EA40" s="235"/>
    </row>
    <row r="41" spans="1:131" s="236" customFormat="1" ht="26.25" customHeight="1" x14ac:dyDescent="0.2">
      <c r="A41" s="250">
        <v>14</v>
      </c>
      <c r="B41" s="741"/>
      <c r="C41" s="742"/>
      <c r="D41" s="742"/>
      <c r="E41" s="742"/>
      <c r="F41" s="742"/>
      <c r="G41" s="742"/>
      <c r="H41" s="742"/>
      <c r="I41" s="742"/>
      <c r="J41" s="742"/>
      <c r="K41" s="742"/>
      <c r="L41" s="742"/>
      <c r="M41" s="742"/>
      <c r="N41" s="742"/>
      <c r="O41" s="742"/>
      <c r="P41" s="743"/>
      <c r="Q41" s="744"/>
      <c r="R41" s="745"/>
      <c r="S41" s="745"/>
      <c r="T41" s="745"/>
      <c r="U41" s="745"/>
      <c r="V41" s="745"/>
      <c r="W41" s="745"/>
      <c r="X41" s="745"/>
      <c r="Y41" s="745"/>
      <c r="Z41" s="745"/>
      <c r="AA41" s="745"/>
      <c r="AB41" s="745"/>
      <c r="AC41" s="745"/>
      <c r="AD41" s="745"/>
      <c r="AE41" s="746"/>
      <c r="AF41" s="820"/>
      <c r="AG41" s="745"/>
      <c r="AH41" s="745"/>
      <c r="AI41" s="745"/>
      <c r="AJ41" s="821"/>
      <c r="AK41" s="824"/>
      <c r="AL41" s="825"/>
      <c r="AM41" s="825"/>
      <c r="AN41" s="825"/>
      <c r="AO41" s="825"/>
      <c r="AP41" s="825"/>
      <c r="AQ41" s="825"/>
      <c r="AR41" s="825"/>
      <c r="AS41" s="825"/>
      <c r="AT41" s="825"/>
      <c r="AU41" s="825"/>
      <c r="AV41" s="825"/>
      <c r="AW41" s="825"/>
      <c r="AX41" s="825"/>
      <c r="AY41" s="825"/>
      <c r="AZ41" s="826"/>
      <c r="BA41" s="826"/>
      <c r="BB41" s="826"/>
      <c r="BC41" s="826"/>
      <c r="BD41" s="826"/>
      <c r="BE41" s="822"/>
      <c r="BF41" s="822"/>
      <c r="BG41" s="822"/>
      <c r="BH41" s="822"/>
      <c r="BI41" s="823"/>
      <c r="BJ41" s="241"/>
      <c r="BK41" s="241"/>
      <c r="BL41" s="241"/>
      <c r="BM41" s="241"/>
      <c r="BN41" s="241"/>
      <c r="BO41" s="254"/>
      <c r="BP41" s="254"/>
      <c r="BQ41" s="251">
        <v>35</v>
      </c>
      <c r="BR41" s="252"/>
      <c r="BS41" s="754" t="s">
        <v>608</v>
      </c>
      <c r="BT41" s="755"/>
      <c r="BU41" s="755"/>
      <c r="BV41" s="755"/>
      <c r="BW41" s="755"/>
      <c r="BX41" s="755"/>
      <c r="BY41" s="755"/>
      <c r="BZ41" s="755"/>
      <c r="CA41" s="755"/>
      <c r="CB41" s="755"/>
      <c r="CC41" s="755"/>
      <c r="CD41" s="755"/>
      <c r="CE41" s="755"/>
      <c r="CF41" s="755"/>
      <c r="CG41" s="756"/>
      <c r="CH41" s="767">
        <v>-159</v>
      </c>
      <c r="CI41" s="768"/>
      <c r="CJ41" s="768"/>
      <c r="CK41" s="768"/>
      <c r="CL41" s="769"/>
      <c r="CM41" s="767">
        <v>363</v>
      </c>
      <c r="CN41" s="768"/>
      <c r="CO41" s="768"/>
      <c r="CP41" s="768"/>
      <c r="CQ41" s="769"/>
      <c r="CR41" s="767">
        <v>30</v>
      </c>
      <c r="CS41" s="768"/>
      <c r="CT41" s="768"/>
      <c r="CU41" s="768"/>
      <c r="CV41" s="769"/>
      <c r="CW41" s="767">
        <v>16</v>
      </c>
      <c r="CX41" s="768"/>
      <c r="CY41" s="768"/>
      <c r="CZ41" s="768"/>
      <c r="DA41" s="769"/>
      <c r="DB41" s="767" t="s">
        <v>510</v>
      </c>
      <c r="DC41" s="768"/>
      <c r="DD41" s="768"/>
      <c r="DE41" s="768"/>
      <c r="DF41" s="769"/>
      <c r="DG41" s="767" t="s">
        <v>510</v>
      </c>
      <c r="DH41" s="768"/>
      <c r="DI41" s="768"/>
      <c r="DJ41" s="768"/>
      <c r="DK41" s="769"/>
      <c r="DL41" s="767" t="s">
        <v>510</v>
      </c>
      <c r="DM41" s="768"/>
      <c r="DN41" s="768"/>
      <c r="DO41" s="768"/>
      <c r="DP41" s="769"/>
      <c r="DQ41" s="767" t="s">
        <v>510</v>
      </c>
      <c r="DR41" s="768"/>
      <c r="DS41" s="768"/>
      <c r="DT41" s="768"/>
      <c r="DU41" s="769"/>
      <c r="DV41" s="770"/>
      <c r="DW41" s="771"/>
      <c r="DX41" s="771"/>
      <c r="DY41" s="771"/>
      <c r="DZ41" s="772"/>
      <c r="EA41" s="235"/>
    </row>
    <row r="42" spans="1:131" s="236" customFormat="1" ht="26.25" customHeight="1" x14ac:dyDescent="0.2">
      <c r="A42" s="250">
        <v>15</v>
      </c>
      <c r="B42" s="741"/>
      <c r="C42" s="742"/>
      <c r="D42" s="742"/>
      <c r="E42" s="742"/>
      <c r="F42" s="742"/>
      <c r="G42" s="742"/>
      <c r="H42" s="742"/>
      <c r="I42" s="742"/>
      <c r="J42" s="742"/>
      <c r="K42" s="742"/>
      <c r="L42" s="742"/>
      <c r="M42" s="742"/>
      <c r="N42" s="742"/>
      <c r="O42" s="742"/>
      <c r="P42" s="743"/>
      <c r="Q42" s="744"/>
      <c r="R42" s="745"/>
      <c r="S42" s="745"/>
      <c r="T42" s="745"/>
      <c r="U42" s="745"/>
      <c r="V42" s="745"/>
      <c r="W42" s="745"/>
      <c r="X42" s="745"/>
      <c r="Y42" s="745"/>
      <c r="Z42" s="745"/>
      <c r="AA42" s="745"/>
      <c r="AB42" s="745"/>
      <c r="AC42" s="745"/>
      <c r="AD42" s="745"/>
      <c r="AE42" s="746"/>
      <c r="AF42" s="820"/>
      <c r="AG42" s="745"/>
      <c r="AH42" s="745"/>
      <c r="AI42" s="745"/>
      <c r="AJ42" s="821"/>
      <c r="AK42" s="824"/>
      <c r="AL42" s="825"/>
      <c r="AM42" s="825"/>
      <c r="AN42" s="825"/>
      <c r="AO42" s="825"/>
      <c r="AP42" s="825"/>
      <c r="AQ42" s="825"/>
      <c r="AR42" s="825"/>
      <c r="AS42" s="825"/>
      <c r="AT42" s="825"/>
      <c r="AU42" s="825"/>
      <c r="AV42" s="825"/>
      <c r="AW42" s="825"/>
      <c r="AX42" s="825"/>
      <c r="AY42" s="825"/>
      <c r="AZ42" s="826"/>
      <c r="BA42" s="826"/>
      <c r="BB42" s="826"/>
      <c r="BC42" s="826"/>
      <c r="BD42" s="826"/>
      <c r="BE42" s="822"/>
      <c r="BF42" s="822"/>
      <c r="BG42" s="822"/>
      <c r="BH42" s="822"/>
      <c r="BI42" s="823"/>
      <c r="BJ42" s="241"/>
      <c r="BK42" s="241"/>
      <c r="BL42" s="241"/>
      <c r="BM42" s="241"/>
      <c r="BN42" s="241"/>
      <c r="BO42" s="254"/>
      <c r="BP42" s="254"/>
      <c r="BQ42" s="251">
        <v>36</v>
      </c>
      <c r="BR42" s="252"/>
      <c r="BS42" s="754"/>
      <c r="BT42" s="755"/>
      <c r="BU42" s="755"/>
      <c r="BV42" s="755"/>
      <c r="BW42" s="755"/>
      <c r="BX42" s="755"/>
      <c r="BY42" s="755"/>
      <c r="BZ42" s="755"/>
      <c r="CA42" s="755"/>
      <c r="CB42" s="755"/>
      <c r="CC42" s="755"/>
      <c r="CD42" s="755"/>
      <c r="CE42" s="755"/>
      <c r="CF42" s="755"/>
      <c r="CG42" s="756"/>
      <c r="CH42" s="767"/>
      <c r="CI42" s="768"/>
      <c r="CJ42" s="768"/>
      <c r="CK42" s="768"/>
      <c r="CL42" s="769"/>
      <c r="CM42" s="767"/>
      <c r="CN42" s="768"/>
      <c r="CO42" s="768"/>
      <c r="CP42" s="768"/>
      <c r="CQ42" s="769"/>
      <c r="CR42" s="767"/>
      <c r="CS42" s="768"/>
      <c r="CT42" s="768"/>
      <c r="CU42" s="768"/>
      <c r="CV42" s="769"/>
      <c r="CW42" s="767"/>
      <c r="CX42" s="768"/>
      <c r="CY42" s="768"/>
      <c r="CZ42" s="768"/>
      <c r="DA42" s="769"/>
      <c r="DB42" s="767"/>
      <c r="DC42" s="768"/>
      <c r="DD42" s="768"/>
      <c r="DE42" s="768"/>
      <c r="DF42" s="769"/>
      <c r="DG42" s="767"/>
      <c r="DH42" s="768"/>
      <c r="DI42" s="768"/>
      <c r="DJ42" s="768"/>
      <c r="DK42" s="769"/>
      <c r="DL42" s="767"/>
      <c r="DM42" s="768"/>
      <c r="DN42" s="768"/>
      <c r="DO42" s="768"/>
      <c r="DP42" s="769"/>
      <c r="DQ42" s="767"/>
      <c r="DR42" s="768"/>
      <c r="DS42" s="768"/>
      <c r="DT42" s="768"/>
      <c r="DU42" s="769"/>
      <c r="DV42" s="770"/>
      <c r="DW42" s="771"/>
      <c r="DX42" s="771"/>
      <c r="DY42" s="771"/>
      <c r="DZ42" s="772"/>
      <c r="EA42" s="235"/>
    </row>
    <row r="43" spans="1:131" s="236" customFormat="1" ht="26.25" customHeight="1" x14ac:dyDescent="0.2">
      <c r="A43" s="250">
        <v>16</v>
      </c>
      <c r="B43" s="741"/>
      <c r="C43" s="742"/>
      <c r="D43" s="742"/>
      <c r="E43" s="742"/>
      <c r="F43" s="742"/>
      <c r="G43" s="742"/>
      <c r="H43" s="742"/>
      <c r="I43" s="742"/>
      <c r="J43" s="742"/>
      <c r="K43" s="742"/>
      <c r="L43" s="742"/>
      <c r="M43" s="742"/>
      <c r="N43" s="742"/>
      <c r="O43" s="742"/>
      <c r="P43" s="743"/>
      <c r="Q43" s="744"/>
      <c r="R43" s="745"/>
      <c r="S43" s="745"/>
      <c r="T43" s="745"/>
      <c r="U43" s="745"/>
      <c r="V43" s="745"/>
      <c r="W43" s="745"/>
      <c r="X43" s="745"/>
      <c r="Y43" s="745"/>
      <c r="Z43" s="745"/>
      <c r="AA43" s="745"/>
      <c r="AB43" s="745"/>
      <c r="AC43" s="745"/>
      <c r="AD43" s="745"/>
      <c r="AE43" s="746"/>
      <c r="AF43" s="820"/>
      <c r="AG43" s="745"/>
      <c r="AH43" s="745"/>
      <c r="AI43" s="745"/>
      <c r="AJ43" s="821"/>
      <c r="AK43" s="824"/>
      <c r="AL43" s="825"/>
      <c r="AM43" s="825"/>
      <c r="AN43" s="825"/>
      <c r="AO43" s="825"/>
      <c r="AP43" s="825"/>
      <c r="AQ43" s="825"/>
      <c r="AR43" s="825"/>
      <c r="AS43" s="825"/>
      <c r="AT43" s="825"/>
      <c r="AU43" s="825"/>
      <c r="AV43" s="825"/>
      <c r="AW43" s="825"/>
      <c r="AX43" s="825"/>
      <c r="AY43" s="825"/>
      <c r="AZ43" s="826"/>
      <c r="BA43" s="826"/>
      <c r="BB43" s="826"/>
      <c r="BC43" s="826"/>
      <c r="BD43" s="826"/>
      <c r="BE43" s="822"/>
      <c r="BF43" s="822"/>
      <c r="BG43" s="822"/>
      <c r="BH43" s="822"/>
      <c r="BI43" s="823"/>
      <c r="BJ43" s="241"/>
      <c r="BK43" s="241"/>
      <c r="BL43" s="241"/>
      <c r="BM43" s="241"/>
      <c r="BN43" s="241"/>
      <c r="BO43" s="254"/>
      <c r="BP43" s="254"/>
      <c r="BQ43" s="251">
        <v>37</v>
      </c>
      <c r="BR43" s="252"/>
      <c r="BS43" s="754"/>
      <c r="BT43" s="755"/>
      <c r="BU43" s="755"/>
      <c r="BV43" s="755"/>
      <c r="BW43" s="755"/>
      <c r="BX43" s="755"/>
      <c r="BY43" s="755"/>
      <c r="BZ43" s="755"/>
      <c r="CA43" s="755"/>
      <c r="CB43" s="755"/>
      <c r="CC43" s="755"/>
      <c r="CD43" s="755"/>
      <c r="CE43" s="755"/>
      <c r="CF43" s="755"/>
      <c r="CG43" s="756"/>
      <c r="CH43" s="767"/>
      <c r="CI43" s="768"/>
      <c r="CJ43" s="768"/>
      <c r="CK43" s="768"/>
      <c r="CL43" s="769"/>
      <c r="CM43" s="767"/>
      <c r="CN43" s="768"/>
      <c r="CO43" s="768"/>
      <c r="CP43" s="768"/>
      <c r="CQ43" s="769"/>
      <c r="CR43" s="767"/>
      <c r="CS43" s="768"/>
      <c r="CT43" s="768"/>
      <c r="CU43" s="768"/>
      <c r="CV43" s="769"/>
      <c r="CW43" s="767"/>
      <c r="CX43" s="768"/>
      <c r="CY43" s="768"/>
      <c r="CZ43" s="768"/>
      <c r="DA43" s="769"/>
      <c r="DB43" s="767"/>
      <c r="DC43" s="768"/>
      <c r="DD43" s="768"/>
      <c r="DE43" s="768"/>
      <c r="DF43" s="769"/>
      <c r="DG43" s="767"/>
      <c r="DH43" s="768"/>
      <c r="DI43" s="768"/>
      <c r="DJ43" s="768"/>
      <c r="DK43" s="769"/>
      <c r="DL43" s="767"/>
      <c r="DM43" s="768"/>
      <c r="DN43" s="768"/>
      <c r="DO43" s="768"/>
      <c r="DP43" s="769"/>
      <c r="DQ43" s="767"/>
      <c r="DR43" s="768"/>
      <c r="DS43" s="768"/>
      <c r="DT43" s="768"/>
      <c r="DU43" s="769"/>
      <c r="DV43" s="770"/>
      <c r="DW43" s="771"/>
      <c r="DX43" s="771"/>
      <c r="DY43" s="771"/>
      <c r="DZ43" s="772"/>
      <c r="EA43" s="235"/>
    </row>
    <row r="44" spans="1:131" s="236" customFormat="1" ht="26.25" customHeight="1" x14ac:dyDescent="0.2">
      <c r="A44" s="250">
        <v>17</v>
      </c>
      <c r="B44" s="741"/>
      <c r="C44" s="742"/>
      <c r="D44" s="742"/>
      <c r="E44" s="742"/>
      <c r="F44" s="742"/>
      <c r="G44" s="742"/>
      <c r="H44" s="742"/>
      <c r="I44" s="742"/>
      <c r="J44" s="742"/>
      <c r="K44" s="742"/>
      <c r="L44" s="742"/>
      <c r="M44" s="742"/>
      <c r="N44" s="742"/>
      <c r="O44" s="742"/>
      <c r="P44" s="743"/>
      <c r="Q44" s="744"/>
      <c r="R44" s="745"/>
      <c r="S44" s="745"/>
      <c r="T44" s="745"/>
      <c r="U44" s="745"/>
      <c r="V44" s="745"/>
      <c r="W44" s="745"/>
      <c r="X44" s="745"/>
      <c r="Y44" s="745"/>
      <c r="Z44" s="745"/>
      <c r="AA44" s="745"/>
      <c r="AB44" s="745"/>
      <c r="AC44" s="745"/>
      <c r="AD44" s="745"/>
      <c r="AE44" s="746"/>
      <c r="AF44" s="820"/>
      <c r="AG44" s="745"/>
      <c r="AH44" s="745"/>
      <c r="AI44" s="745"/>
      <c r="AJ44" s="821"/>
      <c r="AK44" s="824"/>
      <c r="AL44" s="825"/>
      <c r="AM44" s="825"/>
      <c r="AN44" s="825"/>
      <c r="AO44" s="825"/>
      <c r="AP44" s="825"/>
      <c r="AQ44" s="825"/>
      <c r="AR44" s="825"/>
      <c r="AS44" s="825"/>
      <c r="AT44" s="825"/>
      <c r="AU44" s="825"/>
      <c r="AV44" s="825"/>
      <c r="AW44" s="825"/>
      <c r="AX44" s="825"/>
      <c r="AY44" s="825"/>
      <c r="AZ44" s="826"/>
      <c r="BA44" s="826"/>
      <c r="BB44" s="826"/>
      <c r="BC44" s="826"/>
      <c r="BD44" s="826"/>
      <c r="BE44" s="822"/>
      <c r="BF44" s="822"/>
      <c r="BG44" s="822"/>
      <c r="BH44" s="822"/>
      <c r="BI44" s="823"/>
      <c r="BJ44" s="241"/>
      <c r="BK44" s="241"/>
      <c r="BL44" s="241"/>
      <c r="BM44" s="241"/>
      <c r="BN44" s="241"/>
      <c r="BO44" s="254"/>
      <c r="BP44" s="254"/>
      <c r="BQ44" s="251">
        <v>38</v>
      </c>
      <c r="BR44" s="252"/>
      <c r="BS44" s="754"/>
      <c r="BT44" s="755"/>
      <c r="BU44" s="755"/>
      <c r="BV44" s="755"/>
      <c r="BW44" s="755"/>
      <c r="BX44" s="755"/>
      <c r="BY44" s="755"/>
      <c r="BZ44" s="755"/>
      <c r="CA44" s="755"/>
      <c r="CB44" s="755"/>
      <c r="CC44" s="755"/>
      <c r="CD44" s="755"/>
      <c r="CE44" s="755"/>
      <c r="CF44" s="755"/>
      <c r="CG44" s="756"/>
      <c r="CH44" s="767"/>
      <c r="CI44" s="768"/>
      <c r="CJ44" s="768"/>
      <c r="CK44" s="768"/>
      <c r="CL44" s="769"/>
      <c r="CM44" s="767"/>
      <c r="CN44" s="768"/>
      <c r="CO44" s="768"/>
      <c r="CP44" s="768"/>
      <c r="CQ44" s="769"/>
      <c r="CR44" s="767"/>
      <c r="CS44" s="768"/>
      <c r="CT44" s="768"/>
      <c r="CU44" s="768"/>
      <c r="CV44" s="769"/>
      <c r="CW44" s="767"/>
      <c r="CX44" s="768"/>
      <c r="CY44" s="768"/>
      <c r="CZ44" s="768"/>
      <c r="DA44" s="769"/>
      <c r="DB44" s="767"/>
      <c r="DC44" s="768"/>
      <c r="DD44" s="768"/>
      <c r="DE44" s="768"/>
      <c r="DF44" s="769"/>
      <c r="DG44" s="767"/>
      <c r="DH44" s="768"/>
      <c r="DI44" s="768"/>
      <c r="DJ44" s="768"/>
      <c r="DK44" s="769"/>
      <c r="DL44" s="767"/>
      <c r="DM44" s="768"/>
      <c r="DN44" s="768"/>
      <c r="DO44" s="768"/>
      <c r="DP44" s="769"/>
      <c r="DQ44" s="767"/>
      <c r="DR44" s="768"/>
      <c r="DS44" s="768"/>
      <c r="DT44" s="768"/>
      <c r="DU44" s="769"/>
      <c r="DV44" s="770"/>
      <c r="DW44" s="771"/>
      <c r="DX44" s="771"/>
      <c r="DY44" s="771"/>
      <c r="DZ44" s="772"/>
      <c r="EA44" s="235"/>
    </row>
    <row r="45" spans="1:131" s="236" customFormat="1" ht="26.25" customHeight="1" x14ac:dyDescent="0.2">
      <c r="A45" s="250">
        <v>18</v>
      </c>
      <c r="B45" s="741"/>
      <c r="C45" s="742"/>
      <c r="D45" s="742"/>
      <c r="E45" s="742"/>
      <c r="F45" s="742"/>
      <c r="G45" s="742"/>
      <c r="H45" s="742"/>
      <c r="I45" s="742"/>
      <c r="J45" s="742"/>
      <c r="K45" s="742"/>
      <c r="L45" s="742"/>
      <c r="M45" s="742"/>
      <c r="N45" s="742"/>
      <c r="O45" s="742"/>
      <c r="P45" s="743"/>
      <c r="Q45" s="744"/>
      <c r="R45" s="745"/>
      <c r="S45" s="745"/>
      <c r="T45" s="745"/>
      <c r="U45" s="745"/>
      <c r="V45" s="745"/>
      <c r="W45" s="745"/>
      <c r="X45" s="745"/>
      <c r="Y45" s="745"/>
      <c r="Z45" s="745"/>
      <c r="AA45" s="745"/>
      <c r="AB45" s="745"/>
      <c r="AC45" s="745"/>
      <c r="AD45" s="745"/>
      <c r="AE45" s="746"/>
      <c r="AF45" s="820"/>
      <c r="AG45" s="745"/>
      <c r="AH45" s="745"/>
      <c r="AI45" s="745"/>
      <c r="AJ45" s="821"/>
      <c r="AK45" s="824"/>
      <c r="AL45" s="825"/>
      <c r="AM45" s="825"/>
      <c r="AN45" s="825"/>
      <c r="AO45" s="825"/>
      <c r="AP45" s="825"/>
      <c r="AQ45" s="825"/>
      <c r="AR45" s="825"/>
      <c r="AS45" s="825"/>
      <c r="AT45" s="825"/>
      <c r="AU45" s="825"/>
      <c r="AV45" s="825"/>
      <c r="AW45" s="825"/>
      <c r="AX45" s="825"/>
      <c r="AY45" s="825"/>
      <c r="AZ45" s="826"/>
      <c r="BA45" s="826"/>
      <c r="BB45" s="826"/>
      <c r="BC45" s="826"/>
      <c r="BD45" s="826"/>
      <c r="BE45" s="822"/>
      <c r="BF45" s="822"/>
      <c r="BG45" s="822"/>
      <c r="BH45" s="822"/>
      <c r="BI45" s="823"/>
      <c r="BJ45" s="241"/>
      <c r="BK45" s="241"/>
      <c r="BL45" s="241"/>
      <c r="BM45" s="241"/>
      <c r="BN45" s="241"/>
      <c r="BO45" s="254"/>
      <c r="BP45" s="254"/>
      <c r="BQ45" s="251">
        <v>39</v>
      </c>
      <c r="BR45" s="252"/>
      <c r="BS45" s="754"/>
      <c r="BT45" s="755"/>
      <c r="BU45" s="755"/>
      <c r="BV45" s="755"/>
      <c r="BW45" s="755"/>
      <c r="BX45" s="755"/>
      <c r="BY45" s="755"/>
      <c r="BZ45" s="755"/>
      <c r="CA45" s="755"/>
      <c r="CB45" s="755"/>
      <c r="CC45" s="755"/>
      <c r="CD45" s="755"/>
      <c r="CE45" s="755"/>
      <c r="CF45" s="755"/>
      <c r="CG45" s="756"/>
      <c r="CH45" s="767"/>
      <c r="CI45" s="768"/>
      <c r="CJ45" s="768"/>
      <c r="CK45" s="768"/>
      <c r="CL45" s="769"/>
      <c r="CM45" s="767"/>
      <c r="CN45" s="768"/>
      <c r="CO45" s="768"/>
      <c r="CP45" s="768"/>
      <c r="CQ45" s="769"/>
      <c r="CR45" s="767"/>
      <c r="CS45" s="768"/>
      <c r="CT45" s="768"/>
      <c r="CU45" s="768"/>
      <c r="CV45" s="769"/>
      <c r="CW45" s="767"/>
      <c r="CX45" s="768"/>
      <c r="CY45" s="768"/>
      <c r="CZ45" s="768"/>
      <c r="DA45" s="769"/>
      <c r="DB45" s="767"/>
      <c r="DC45" s="768"/>
      <c r="DD45" s="768"/>
      <c r="DE45" s="768"/>
      <c r="DF45" s="769"/>
      <c r="DG45" s="767"/>
      <c r="DH45" s="768"/>
      <c r="DI45" s="768"/>
      <c r="DJ45" s="768"/>
      <c r="DK45" s="769"/>
      <c r="DL45" s="767"/>
      <c r="DM45" s="768"/>
      <c r="DN45" s="768"/>
      <c r="DO45" s="768"/>
      <c r="DP45" s="769"/>
      <c r="DQ45" s="767"/>
      <c r="DR45" s="768"/>
      <c r="DS45" s="768"/>
      <c r="DT45" s="768"/>
      <c r="DU45" s="769"/>
      <c r="DV45" s="770"/>
      <c r="DW45" s="771"/>
      <c r="DX45" s="771"/>
      <c r="DY45" s="771"/>
      <c r="DZ45" s="772"/>
      <c r="EA45" s="235"/>
    </row>
    <row r="46" spans="1:131" s="236" customFormat="1" ht="26.25" customHeight="1" x14ac:dyDescent="0.2">
      <c r="A46" s="250">
        <v>19</v>
      </c>
      <c r="B46" s="741"/>
      <c r="C46" s="742"/>
      <c r="D46" s="742"/>
      <c r="E46" s="742"/>
      <c r="F46" s="742"/>
      <c r="G46" s="742"/>
      <c r="H46" s="742"/>
      <c r="I46" s="742"/>
      <c r="J46" s="742"/>
      <c r="K46" s="742"/>
      <c r="L46" s="742"/>
      <c r="M46" s="742"/>
      <c r="N46" s="742"/>
      <c r="O46" s="742"/>
      <c r="P46" s="743"/>
      <c r="Q46" s="744"/>
      <c r="R46" s="745"/>
      <c r="S46" s="745"/>
      <c r="T46" s="745"/>
      <c r="U46" s="745"/>
      <c r="V46" s="745"/>
      <c r="W46" s="745"/>
      <c r="X46" s="745"/>
      <c r="Y46" s="745"/>
      <c r="Z46" s="745"/>
      <c r="AA46" s="745"/>
      <c r="AB46" s="745"/>
      <c r="AC46" s="745"/>
      <c r="AD46" s="745"/>
      <c r="AE46" s="746"/>
      <c r="AF46" s="820"/>
      <c r="AG46" s="745"/>
      <c r="AH46" s="745"/>
      <c r="AI46" s="745"/>
      <c r="AJ46" s="821"/>
      <c r="AK46" s="824"/>
      <c r="AL46" s="825"/>
      <c r="AM46" s="825"/>
      <c r="AN46" s="825"/>
      <c r="AO46" s="825"/>
      <c r="AP46" s="825"/>
      <c r="AQ46" s="825"/>
      <c r="AR46" s="825"/>
      <c r="AS46" s="825"/>
      <c r="AT46" s="825"/>
      <c r="AU46" s="825"/>
      <c r="AV46" s="825"/>
      <c r="AW46" s="825"/>
      <c r="AX46" s="825"/>
      <c r="AY46" s="825"/>
      <c r="AZ46" s="826"/>
      <c r="BA46" s="826"/>
      <c r="BB46" s="826"/>
      <c r="BC46" s="826"/>
      <c r="BD46" s="826"/>
      <c r="BE46" s="822"/>
      <c r="BF46" s="822"/>
      <c r="BG46" s="822"/>
      <c r="BH46" s="822"/>
      <c r="BI46" s="823"/>
      <c r="BJ46" s="241"/>
      <c r="BK46" s="241"/>
      <c r="BL46" s="241"/>
      <c r="BM46" s="241"/>
      <c r="BN46" s="241"/>
      <c r="BO46" s="254"/>
      <c r="BP46" s="254"/>
      <c r="BQ46" s="251">
        <v>40</v>
      </c>
      <c r="BR46" s="252"/>
      <c r="BS46" s="754"/>
      <c r="BT46" s="755"/>
      <c r="BU46" s="755"/>
      <c r="BV46" s="755"/>
      <c r="BW46" s="755"/>
      <c r="BX46" s="755"/>
      <c r="BY46" s="755"/>
      <c r="BZ46" s="755"/>
      <c r="CA46" s="755"/>
      <c r="CB46" s="755"/>
      <c r="CC46" s="755"/>
      <c r="CD46" s="755"/>
      <c r="CE46" s="755"/>
      <c r="CF46" s="755"/>
      <c r="CG46" s="756"/>
      <c r="CH46" s="767"/>
      <c r="CI46" s="768"/>
      <c r="CJ46" s="768"/>
      <c r="CK46" s="768"/>
      <c r="CL46" s="769"/>
      <c r="CM46" s="767"/>
      <c r="CN46" s="768"/>
      <c r="CO46" s="768"/>
      <c r="CP46" s="768"/>
      <c r="CQ46" s="769"/>
      <c r="CR46" s="767"/>
      <c r="CS46" s="768"/>
      <c r="CT46" s="768"/>
      <c r="CU46" s="768"/>
      <c r="CV46" s="769"/>
      <c r="CW46" s="767"/>
      <c r="CX46" s="768"/>
      <c r="CY46" s="768"/>
      <c r="CZ46" s="768"/>
      <c r="DA46" s="769"/>
      <c r="DB46" s="767"/>
      <c r="DC46" s="768"/>
      <c r="DD46" s="768"/>
      <c r="DE46" s="768"/>
      <c r="DF46" s="769"/>
      <c r="DG46" s="767"/>
      <c r="DH46" s="768"/>
      <c r="DI46" s="768"/>
      <c r="DJ46" s="768"/>
      <c r="DK46" s="769"/>
      <c r="DL46" s="767"/>
      <c r="DM46" s="768"/>
      <c r="DN46" s="768"/>
      <c r="DO46" s="768"/>
      <c r="DP46" s="769"/>
      <c r="DQ46" s="767"/>
      <c r="DR46" s="768"/>
      <c r="DS46" s="768"/>
      <c r="DT46" s="768"/>
      <c r="DU46" s="769"/>
      <c r="DV46" s="770"/>
      <c r="DW46" s="771"/>
      <c r="DX46" s="771"/>
      <c r="DY46" s="771"/>
      <c r="DZ46" s="772"/>
      <c r="EA46" s="235"/>
    </row>
    <row r="47" spans="1:131" s="236" customFormat="1" ht="26.25" customHeight="1" x14ac:dyDescent="0.2">
      <c r="A47" s="250">
        <v>20</v>
      </c>
      <c r="B47" s="741"/>
      <c r="C47" s="742"/>
      <c r="D47" s="742"/>
      <c r="E47" s="742"/>
      <c r="F47" s="742"/>
      <c r="G47" s="742"/>
      <c r="H47" s="742"/>
      <c r="I47" s="742"/>
      <c r="J47" s="742"/>
      <c r="K47" s="742"/>
      <c r="L47" s="742"/>
      <c r="M47" s="742"/>
      <c r="N47" s="742"/>
      <c r="O47" s="742"/>
      <c r="P47" s="743"/>
      <c r="Q47" s="744"/>
      <c r="R47" s="745"/>
      <c r="S47" s="745"/>
      <c r="T47" s="745"/>
      <c r="U47" s="745"/>
      <c r="V47" s="745"/>
      <c r="W47" s="745"/>
      <c r="X47" s="745"/>
      <c r="Y47" s="745"/>
      <c r="Z47" s="745"/>
      <c r="AA47" s="745"/>
      <c r="AB47" s="745"/>
      <c r="AC47" s="745"/>
      <c r="AD47" s="745"/>
      <c r="AE47" s="746"/>
      <c r="AF47" s="820"/>
      <c r="AG47" s="745"/>
      <c r="AH47" s="745"/>
      <c r="AI47" s="745"/>
      <c r="AJ47" s="821"/>
      <c r="AK47" s="824"/>
      <c r="AL47" s="825"/>
      <c r="AM47" s="825"/>
      <c r="AN47" s="825"/>
      <c r="AO47" s="825"/>
      <c r="AP47" s="825"/>
      <c r="AQ47" s="825"/>
      <c r="AR47" s="825"/>
      <c r="AS47" s="825"/>
      <c r="AT47" s="825"/>
      <c r="AU47" s="825"/>
      <c r="AV47" s="825"/>
      <c r="AW47" s="825"/>
      <c r="AX47" s="825"/>
      <c r="AY47" s="825"/>
      <c r="AZ47" s="826"/>
      <c r="BA47" s="826"/>
      <c r="BB47" s="826"/>
      <c r="BC47" s="826"/>
      <c r="BD47" s="826"/>
      <c r="BE47" s="822"/>
      <c r="BF47" s="822"/>
      <c r="BG47" s="822"/>
      <c r="BH47" s="822"/>
      <c r="BI47" s="823"/>
      <c r="BJ47" s="241"/>
      <c r="BK47" s="241"/>
      <c r="BL47" s="241"/>
      <c r="BM47" s="241"/>
      <c r="BN47" s="241"/>
      <c r="BO47" s="254"/>
      <c r="BP47" s="254"/>
      <c r="BQ47" s="251">
        <v>41</v>
      </c>
      <c r="BR47" s="252"/>
      <c r="BS47" s="754"/>
      <c r="BT47" s="755"/>
      <c r="BU47" s="755"/>
      <c r="BV47" s="755"/>
      <c r="BW47" s="755"/>
      <c r="BX47" s="755"/>
      <c r="BY47" s="755"/>
      <c r="BZ47" s="755"/>
      <c r="CA47" s="755"/>
      <c r="CB47" s="755"/>
      <c r="CC47" s="755"/>
      <c r="CD47" s="755"/>
      <c r="CE47" s="755"/>
      <c r="CF47" s="755"/>
      <c r="CG47" s="756"/>
      <c r="CH47" s="767"/>
      <c r="CI47" s="768"/>
      <c r="CJ47" s="768"/>
      <c r="CK47" s="768"/>
      <c r="CL47" s="769"/>
      <c r="CM47" s="767"/>
      <c r="CN47" s="768"/>
      <c r="CO47" s="768"/>
      <c r="CP47" s="768"/>
      <c r="CQ47" s="769"/>
      <c r="CR47" s="767"/>
      <c r="CS47" s="768"/>
      <c r="CT47" s="768"/>
      <c r="CU47" s="768"/>
      <c r="CV47" s="769"/>
      <c r="CW47" s="767"/>
      <c r="CX47" s="768"/>
      <c r="CY47" s="768"/>
      <c r="CZ47" s="768"/>
      <c r="DA47" s="769"/>
      <c r="DB47" s="767"/>
      <c r="DC47" s="768"/>
      <c r="DD47" s="768"/>
      <c r="DE47" s="768"/>
      <c r="DF47" s="769"/>
      <c r="DG47" s="767"/>
      <c r="DH47" s="768"/>
      <c r="DI47" s="768"/>
      <c r="DJ47" s="768"/>
      <c r="DK47" s="769"/>
      <c r="DL47" s="767"/>
      <c r="DM47" s="768"/>
      <c r="DN47" s="768"/>
      <c r="DO47" s="768"/>
      <c r="DP47" s="769"/>
      <c r="DQ47" s="767"/>
      <c r="DR47" s="768"/>
      <c r="DS47" s="768"/>
      <c r="DT47" s="768"/>
      <c r="DU47" s="769"/>
      <c r="DV47" s="770"/>
      <c r="DW47" s="771"/>
      <c r="DX47" s="771"/>
      <c r="DY47" s="771"/>
      <c r="DZ47" s="772"/>
      <c r="EA47" s="235"/>
    </row>
    <row r="48" spans="1:131" s="236" customFormat="1" ht="26.25" customHeight="1" x14ac:dyDescent="0.2">
      <c r="A48" s="250">
        <v>21</v>
      </c>
      <c r="B48" s="741"/>
      <c r="C48" s="742"/>
      <c r="D48" s="742"/>
      <c r="E48" s="742"/>
      <c r="F48" s="742"/>
      <c r="G48" s="742"/>
      <c r="H48" s="742"/>
      <c r="I48" s="742"/>
      <c r="J48" s="742"/>
      <c r="K48" s="742"/>
      <c r="L48" s="742"/>
      <c r="M48" s="742"/>
      <c r="N48" s="742"/>
      <c r="O48" s="742"/>
      <c r="P48" s="743"/>
      <c r="Q48" s="744"/>
      <c r="R48" s="745"/>
      <c r="S48" s="745"/>
      <c r="T48" s="745"/>
      <c r="U48" s="745"/>
      <c r="V48" s="745"/>
      <c r="W48" s="745"/>
      <c r="X48" s="745"/>
      <c r="Y48" s="745"/>
      <c r="Z48" s="745"/>
      <c r="AA48" s="745"/>
      <c r="AB48" s="745"/>
      <c r="AC48" s="745"/>
      <c r="AD48" s="745"/>
      <c r="AE48" s="746"/>
      <c r="AF48" s="820"/>
      <c r="AG48" s="745"/>
      <c r="AH48" s="745"/>
      <c r="AI48" s="745"/>
      <c r="AJ48" s="821"/>
      <c r="AK48" s="824"/>
      <c r="AL48" s="825"/>
      <c r="AM48" s="825"/>
      <c r="AN48" s="825"/>
      <c r="AO48" s="825"/>
      <c r="AP48" s="825"/>
      <c r="AQ48" s="825"/>
      <c r="AR48" s="825"/>
      <c r="AS48" s="825"/>
      <c r="AT48" s="825"/>
      <c r="AU48" s="825"/>
      <c r="AV48" s="825"/>
      <c r="AW48" s="825"/>
      <c r="AX48" s="825"/>
      <c r="AY48" s="825"/>
      <c r="AZ48" s="826"/>
      <c r="BA48" s="826"/>
      <c r="BB48" s="826"/>
      <c r="BC48" s="826"/>
      <c r="BD48" s="826"/>
      <c r="BE48" s="822"/>
      <c r="BF48" s="822"/>
      <c r="BG48" s="822"/>
      <c r="BH48" s="822"/>
      <c r="BI48" s="823"/>
      <c r="BJ48" s="241"/>
      <c r="BK48" s="241"/>
      <c r="BL48" s="241"/>
      <c r="BM48" s="241"/>
      <c r="BN48" s="241"/>
      <c r="BO48" s="254"/>
      <c r="BP48" s="254"/>
      <c r="BQ48" s="251">
        <v>42</v>
      </c>
      <c r="BR48" s="252"/>
      <c r="BS48" s="754"/>
      <c r="BT48" s="755"/>
      <c r="BU48" s="755"/>
      <c r="BV48" s="755"/>
      <c r="BW48" s="755"/>
      <c r="BX48" s="755"/>
      <c r="BY48" s="755"/>
      <c r="BZ48" s="755"/>
      <c r="CA48" s="755"/>
      <c r="CB48" s="755"/>
      <c r="CC48" s="755"/>
      <c r="CD48" s="755"/>
      <c r="CE48" s="755"/>
      <c r="CF48" s="755"/>
      <c r="CG48" s="756"/>
      <c r="CH48" s="767"/>
      <c r="CI48" s="768"/>
      <c r="CJ48" s="768"/>
      <c r="CK48" s="768"/>
      <c r="CL48" s="769"/>
      <c r="CM48" s="767"/>
      <c r="CN48" s="768"/>
      <c r="CO48" s="768"/>
      <c r="CP48" s="768"/>
      <c r="CQ48" s="769"/>
      <c r="CR48" s="767"/>
      <c r="CS48" s="768"/>
      <c r="CT48" s="768"/>
      <c r="CU48" s="768"/>
      <c r="CV48" s="769"/>
      <c r="CW48" s="767"/>
      <c r="CX48" s="768"/>
      <c r="CY48" s="768"/>
      <c r="CZ48" s="768"/>
      <c r="DA48" s="769"/>
      <c r="DB48" s="767"/>
      <c r="DC48" s="768"/>
      <c r="DD48" s="768"/>
      <c r="DE48" s="768"/>
      <c r="DF48" s="769"/>
      <c r="DG48" s="767"/>
      <c r="DH48" s="768"/>
      <c r="DI48" s="768"/>
      <c r="DJ48" s="768"/>
      <c r="DK48" s="769"/>
      <c r="DL48" s="767"/>
      <c r="DM48" s="768"/>
      <c r="DN48" s="768"/>
      <c r="DO48" s="768"/>
      <c r="DP48" s="769"/>
      <c r="DQ48" s="767"/>
      <c r="DR48" s="768"/>
      <c r="DS48" s="768"/>
      <c r="DT48" s="768"/>
      <c r="DU48" s="769"/>
      <c r="DV48" s="770"/>
      <c r="DW48" s="771"/>
      <c r="DX48" s="771"/>
      <c r="DY48" s="771"/>
      <c r="DZ48" s="772"/>
      <c r="EA48" s="235"/>
    </row>
    <row r="49" spans="1:131" s="236" customFormat="1" ht="26.25" customHeight="1" x14ac:dyDescent="0.2">
      <c r="A49" s="250">
        <v>22</v>
      </c>
      <c r="B49" s="741"/>
      <c r="C49" s="742"/>
      <c r="D49" s="742"/>
      <c r="E49" s="742"/>
      <c r="F49" s="742"/>
      <c r="G49" s="742"/>
      <c r="H49" s="742"/>
      <c r="I49" s="742"/>
      <c r="J49" s="742"/>
      <c r="K49" s="742"/>
      <c r="L49" s="742"/>
      <c r="M49" s="742"/>
      <c r="N49" s="742"/>
      <c r="O49" s="742"/>
      <c r="P49" s="743"/>
      <c r="Q49" s="744"/>
      <c r="R49" s="745"/>
      <c r="S49" s="745"/>
      <c r="T49" s="745"/>
      <c r="U49" s="745"/>
      <c r="V49" s="745"/>
      <c r="W49" s="745"/>
      <c r="X49" s="745"/>
      <c r="Y49" s="745"/>
      <c r="Z49" s="745"/>
      <c r="AA49" s="745"/>
      <c r="AB49" s="745"/>
      <c r="AC49" s="745"/>
      <c r="AD49" s="745"/>
      <c r="AE49" s="746"/>
      <c r="AF49" s="820"/>
      <c r="AG49" s="745"/>
      <c r="AH49" s="745"/>
      <c r="AI49" s="745"/>
      <c r="AJ49" s="821"/>
      <c r="AK49" s="824"/>
      <c r="AL49" s="825"/>
      <c r="AM49" s="825"/>
      <c r="AN49" s="825"/>
      <c r="AO49" s="825"/>
      <c r="AP49" s="825"/>
      <c r="AQ49" s="825"/>
      <c r="AR49" s="825"/>
      <c r="AS49" s="825"/>
      <c r="AT49" s="825"/>
      <c r="AU49" s="825"/>
      <c r="AV49" s="825"/>
      <c r="AW49" s="825"/>
      <c r="AX49" s="825"/>
      <c r="AY49" s="825"/>
      <c r="AZ49" s="826"/>
      <c r="BA49" s="826"/>
      <c r="BB49" s="826"/>
      <c r="BC49" s="826"/>
      <c r="BD49" s="826"/>
      <c r="BE49" s="822"/>
      <c r="BF49" s="822"/>
      <c r="BG49" s="822"/>
      <c r="BH49" s="822"/>
      <c r="BI49" s="823"/>
      <c r="BJ49" s="241"/>
      <c r="BK49" s="241"/>
      <c r="BL49" s="241"/>
      <c r="BM49" s="241"/>
      <c r="BN49" s="241"/>
      <c r="BO49" s="254"/>
      <c r="BP49" s="254"/>
      <c r="BQ49" s="251">
        <v>43</v>
      </c>
      <c r="BR49" s="252"/>
      <c r="BS49" s="754"/>
      <c r="BT49" s="755"/>
      <c r="BU49" s="755"/>
      <c r="BV49" s="755"/>
      <c r="BW49" s="755"/>
      <c r="BX49" s="755"/>
      <c r="BY49" s="755"/>
      <c r="BZ49" s="755"/>
      <c r="CA49" s="755"/>
      <c r="CB49" s="755"/>
      <c r="CC49" s="755"/>
      <c r="CD49" s="755"/>
      <c r="CE49" s="755"/>
      <c r="CF49" s="755"/>
      <c r="CG49" s="756"/>
      <c r="CH49" s="767"/>
      <c r="CI49" s="768"/>
      <c r="CJ49" s="768"/>
      <c r="CK49" s="768"/>
      <c r="CL49" s="769"/>
      <c r="CM49" s="767"/>
      <c r="CN49" s="768"/>
      <c r="CO49" s="768"/>
      <c r="CP49" s="768"/>
      <c r="CQ49" s="769"/>
      <c r="CR49" s="767"/>
      <c r="CS49" s="768"/>
      <c r="CT49" s="768"/>
      <c r="CU49" s="768"/>
      <c r="CV49" s="769"/>
      <c r="CW49" s="767"/>
      <c r="CX49" s="768"/>
      <c r="CY49" s="768"/>
      <c r="CZ49" s="768"/>
      <c r="DA49" s="769"/>
      <c r="DB49" s="767"/>
      <c r="DC49" s="768"/>
      <c r="DD49" s="768"/>
      <c r="DE49" s="768"/>
      <c r="DF49" s="769"/>
      <c r="DG49" s="767"/>
      <c r="DH49" s="768"/>
      <c r="DI49" s="768"/>
      <c r="DJ49" s="768"/>
      <c r="DK49" s="769"/>
      <c r="DL49" s="767"/>
      <c r="DM49" s="768"/>
      <c r="DN49" s="768"/>
      <c r="DO49" s="768"/>
      <c r="DP49" s="769"/>
      <c r="DQ49" s="767"/>
      <c r="DR49" s="768"/>
      <c r="DS49" s="768"/>
      <c r="DT49" s="768"/>
      <c r="DU49" s="769"/>
      <c r="DV49" s="770"/>
      <c r="DW49" s="771"/>
      <c r="DX49" s="771"/>
      <c r="DY49" s="771"/>
      <c r="DZ49" s="772"/>
      <c r="EA49" s="235"/>
    </row>
    <row r="50" spans="1:131" s="236" customFormat="1" ht="26.25" customHeight="1" x14ac:dyDescent="0.2">
      <c r="A50" s="250">
        <v>23</v>
      </c>
      <c r="B50" s="741"/>
      <c r="C50" s="742"/>
      <c r="D50" s="742"/>
      <c r="E50" s="742"/>
      <c r="F50" s="742"/>
      <c r="G50" s="742"/>
      <c r="H50" s="742"/>
      <c r="I50" s="742"/>
      <c r="J50" s="742"/>
      <c r="K50" s="742"/>
      <c r="L50" s="742"/>
      <c r="M50" s="742"/>
      <c r="N50" s="742"/>
      <c r="O50" s="742"/>
      <c r="P50" s="743"/>
      <c r="Q50" s="827"/>
      <c r="R50" s="828"/>
      <c r="S50" s="828"/>
      <c r="T50" s="828"/>
      <c r="U50" s="828"/>
      <c r="V50" s="828"/>
      <c r="W50" s="828"/>
      <c r="X50" s="828"/>
      <c r="Y50" s="828"/>
      <c r="Z50" s="828"/>
      <c r="AA50" s="828"/>
      <c r="AB50" s="828"/>
      <c r="AC50" s="828"/>
      <c r="AD50" s="828"/>
      <c r="AE50" s="829"/>
      <c r="AF50" s="820"/>
      <c r="AG50" s="745"/>
      <c r="AH50" s="745"/>
      <c r="AI50" s="745"/>
      <c r="AJ50" s="821"/>
      <c r="AK50" s="830"/>
      <c r="AL50" s="828"/>
      <c r="AM50" s="828"/>
      <c r="AN50" s="828"/>
      <c r="AO50" s="828"/>
      <c r="AP50" s="828"/>
      <c r="AQ50" s="828"/>
      <c r="AR50" s="828"/>
      <c r="AS50" s="828"/>
      <c r="AT50" s="828"/>
      <c r="AU50" s="828"/>
      <c r="AV50" s="828"/>
      <c r="AW50" s="828"/>
      <c r="AX50" s="828"/>
      <c r="AY50" s="828"/>
      <c r="AZ50" s="831"/>
      <c r="BA50" s="831"/>
      <c r="BB50" s="831"/>
      <c r="BC50" s="831"/>
      <c r="BD50" s="831"/>
      <c r="BE50" s="822"/>
      <c r="BF50" s="822"/>
      <c r="BG50" s="822"/>
      <c r="BH50" s="822"/>
      <c r="BI50" s="823"/>
      <c r="BJ50" s="241"/>
      <c r="BK50" s="241"/>
      <c r="BL50" s="241"/>
      <c r="BM50" s="241"/>
      <c r="BN50" s="241"/>
      <c r="BO50" s="254"/>
      <c r="BP50" s="254"/>
      <c r="BQ50" s="251">
        <v>44</v>
      </c>
      <c r="BR50" s="252"/>
      <c r="BS50" s="754"/>
      <c r="BT50" s="755"/>
      <c r="BU50" s="755"/>
      <c r="BV50" s="755"/>
      <c r="BW50" s="755"/>
      <c r="BX50" s="755"/>
      <c r="BY50" s="755"/>
      <c r="BZ50" s="755"/>
      <c r="CA50" s="755"/>
      <c r="CB50" s="755"/>
      <c r="CC50" s="755"/>
      <c r="CD50" s="755"/>
      <c r="CE50" s="755"/>
      <c r="CF50" s="755"/>
      <c r="CG50" s="756"/>
      <c r="CH50" s="767"/>
      <c r="CI50" s="768"/>
      <c r="CJ50" s="768"/>
      <c r="CK50" s="768"/>
      <c r="CL50" s="769"/>
      <c r="CM50" s="767"/>
      <c r="CN50" s="768"/>
      <c r="CO50" s="768"/>
      <c r="CP50" s="768"/>
      <c r="CQ50" s="769"/>
      <c r="CR50" s="767"/>
      <c r="CS50" s="768"/>
      <c r="CT50" s="768"/>
      <c r="CU50" s="768"/>
      <c r="CV50" s="769"/>
      <c r="CW50" s="767"/>
      <c r="CX50" s="768"/>
      <c r="CY50" s="768"/>
      <c r="CZ50" s="768"/>
      <c r="DA50" s="769"/>
      <c r="DB50" s="767"/>
      <c r="DC50" s="768"/>
      <c r="DD50" s="768"/>
      <c r="DE50" s="768"/>
      <c r="DF50" s="769"/>
      <c r="DG50" s="767"/>
      <c r="DH50" s="768"/>
      <c r="DI50" s="768"/>
      <c r="DJ50" s="768"/>
      <c r="DK50" s="769"/>
      <c r="DL50" s="767"/>
      <c r="DM50" s="768"/>
      <c r="DN50" s="768"/>
      <c r="DO50" s="768"/>
      <c r="DP50" s="769"/>
      <c r="DQ50" s="767"/>
      <c r="DR50" s="768"/>
      <c r="DS50" s="768"/>
      <c r="DT50" s="768"/>
      <c r="DU50" s="769"/>
      <c r="DV50" s="770"/>
      <c r="DW50" s="771"/>
      <c r="DX50" s="771"/>
      <c r="DY50" s="771"/>
      <c r="DZ50" s="772"/>
      <c r="EA50" s="235"/>
    </row>
    <row r="51" spans="1:131" s="236" customFormat="1" ht="26.25" customHeight="1" x14ac:dyDescent="0.2">
      <c r="A51" s="250">
        <v>24</v>
      </c>
      <c r="B51" s="741"/>
      <c r="C51" s="742"/>
      <c r="D51" s="742"/>
      <c r="E51" s="742"/>
      <c r="F51" s="742"/>
      <c r="G51" s="742"/>
      <c r="H51" s="742"/>
      <c r="I51" s="742"/>
      <c r="J51" s="742"/>
      <c r="K51" s="742"/>
      <c r="L51" s="742"/>
      <c r="M51" s="742"/>
      <c r="N51" s="742"/>
      <c r="O51" s="742"/>
      <c r="P51" s="743"/>
      <c r="Q51" s="827"/>
      <c r="R51" s="828"/>
      <c r="S51" s="828"/>
      <c r="T51" s="828"/>
      <c r="U51" s="828"/>
      <c r="V51" s="828"/>
      <c r="W51" s="828"/>
      <c r="X51" s="828"/>
      <c r="Y51" s="828"/>
      <c r="Z51" s="828"/>
      <c r="AA51" s="828"/>
      <c r="AB51" s="828"/>
      <c r="AC51" s="828"/>
      <c r="AD51" s="828"/>
      <c r="AE51" s="829"/>
      <c r="AF51" s="820"/>
      <c r="AG51" s="745"/>
      <c r="AH51" s="745"/>
      <c r="AI51" s="745"/>
      <c r="AJ51" s="821"/>
      <c r="AK51" s="830"/>
      <c r="AL51" s="828"/>
      <c r="AM51" s="828"/>
      <c r="AN51" s="828"/>
      <c r="AO51" s="828"/>
      <c r="AP51" s="828"/>
      <c r="AQ51" s="828"/>
      <c r="AR51" s="828"/>
      <c r="AS51" s="828"/>
      <c r="AT51" s="828"/>
      <c r="AU51" s="828"/>
      <c r="AV51" s="828"/>
      <c r="AW51" s="828"/>
      <c r="AX51" s="828"/>
      <c r="AY51" s="828"/>
      <c r="AZ51" s="831"/>
      <c r="BA51" s="831"/>
      <c r="BB51" s="831"/>
      <c r="BC51" s="831"/>
      <c r="BD51" s="831"/>
      <c r="BE51" s="822"/>
      <c r="BF51" s="822"/>
      <c r="BG51" s="822"/>
      <c r="BH51" s="822"/>
      <c r="BI51" s="823"/>
      <c r="BJ51" s="241"/>
      <c r="BK51" s="241"/>
      <c r="BL51" s="241"/>
      <c r="BM51" s="241"/>
      <c r="BN51" s="241"/>
      <c r="BO51" s="254"/>
      <c r="BP51" s="254"/>
      <c r="BQ51" s="251">
        <v>45</v>
      </c>
      <c r="BR51" s="252"/>
      <c r="BS51" s="754"/>
      <c r="BT51" s="755"/>
      <c r="BU51" s="755"/>
      <c r="BV51" s="755"/>
      <c r="BW51" s="755"/>
      <c r="BX51" s="755"/>
      <c r="BY51" s="755"/>
      <c r="BZ51" s="755"/>
      <c r="CA51" s="755"/>
      <c r="CB51" s="755"/>
      <c r="CC51" s="755"/>
      <c r="CD51" s="755"/>
      <c r="CE51" s="755"/>
      <c r="CF51" s="755"/>
      <c r="CG51" s="756"/>
      <c r="CH51" s="767"/>
      <c r="CI51" s="768"/>
      <c r="CJ51" s="768"/>
      <c r="CK51" s="768"/>
      <c r="CL51" s="769"/>
      <c r="CM51" s="767"/>
      <c r="CN51" s="768"/>
      <c r="CO51" s="768"/>
      <c r="CP51" s="768"/>
      <c r="CQ51" s="769"/>
      <c r="CR51" s="767"/>
      <c r="CS51" s="768"/>
      <c r="CT51" s="768"/>
      <c r="CU51" s="768"/>
      <c r="CV51" s="769"/>
      <c r="CW51" s="767"/>
      <c r="CX51" s="768"/>
      <c r="CY51" s="768"/>
      <c r="CZ51" s="768"/>
      <c r="DA51" s="769"/>
      <c r="DB51" s="767"/>
      <c r="DC51" s="768"/>
      <c r="DD51" s="768"/>
      <c r="DE51" s="768"/>
      <c r="DF51" s="769"/>
      <c r="DG51" s="767"/>
      <c r="DH51" s="768"/>
      <c r="DI51" s="768"/>
      <c r="DJ51" s="768"/>
      <c r="DK51" s="769"/>
      <c r="DL51" s="767"/>
      <c r="DM51" s="768"/>
      <c r="DN51" s="768"/>
      <c r="DO51" s="768"/>
      <c r="DP51" s="769"/>
      <c r="DQ51" s="767"/>
      <c r="DR51" s="768"/>
      <c r="DS51" s="768"/>
      <c r="DT51" s="768"/>
      <c r="DU51" s="769"/>
      <c r="DV51" s="770"/>
      <c r="DW51" s="771"/>
      <c r="DX51" s="771"/>
      <c r="DY51" s="771"/>
      <c r="DZ51" s="772"/>
      <c r="EA51" s="235"/>
    </row>
    <row r="52" spans="1:131" s="236" customFormat="1" ht="26.25" customHeight="1" x14ac:dyDescent="0.2">
      <c r="A52" s="250">
        <v>25</v>
      </c>
      <c r="B52" s="741"/>
      <c r="C52" s="742"/>
      <c r="D52" s="742"/>
      <c r="E52" s="742"/>
      <c r="F52" s="742"/>
      <c r="G52" s="742"/>
      <c r="H52" s="742"/>
      <c r="I52" s="742"/>
      <c r="J52" s="742"/>
      <c r="K52" s="742"/>
      <c r="L52" s="742"/>
      <c r="M52" s="742"/>
      <c r="N52" s="742"/>
      <c r="O52" s="742"/>
      <c r="P52" s="743"/>
      <c r="Q52" s="827"/>
      <c r="R52" s="828"/>
      <c r="S52" s="828"/>
      <c r="T52" s="828"/>
      <c r="U52" s="828"/>
      <c r="V52" s="828"/>
      <c r="W52" s="828"/>
      <c r="X52" s="828"/>
      <c r="Y52" s="828"/>
      <c r="Z52" s="828"/>
      <c r="AA52" s="828"/>
      <c r="AB52" s="828"/>
      <c r="AC52" s="828"/>
      <c r="AD52" s="828"/>
      <c r="AE52" s="829"/>
      <c r="AF52" s="820"/>
      <c r="AG52" s="745"/>
      <c r="AH52" s="745"/>
      <c r="AI52" s="745"/>
      <c r="AJ52" s="821"/>
      <c r="AK52" s="830"/>
      <c r="AL52" s="828"/>
      <c r="AM52" s="828"/>
      <c r="AN52" s="828"/>
      <c r="AO52" s="828"/>
      <c r="AP52" s="828"/>
      <c r="AQ52" s="828"/>
      <c r="AR52" s="828"/>
      <c r="AS52" s="828"/>
      <c r="AT52" s="828"/>
      <c r="AU52" s="828"/>
      <c r="AV52" s="828"/>
      <c r="AW52" s="828"/>
      <c r="AX52" s="828"/>
      <c r="AY52" s="828"/>
      <c r="AZ52" s="831"/>
      <c r="BA52" s="831"/>
      <c r="BB52" s="831"/>
      <c r="BC52" s="831"/>
      <c r="BD52" s="831"/>
      <c r="BE52" s="822"/>
      <c r="BF52" s="822"/>
      <c r="BG52" s="822"/>
      <c r="BH52" s="822"/>
      <c r="BI52" s="823"/>
      <c r="BJ52" s="241"/>
      <c r="BK52" s="241"/>
      <c r="BL52" s="241"/>
      <c r="BM52" s="241"/>
      <c r="BN52" s="241"/>
      <c r="BO52" s="254"/>
      <c r="BP52" s="254"/>
      <c r="BQ52" s="251">
        <v>46</v>
      </c>
      <c r="BR52" s="252"/>
      <c r="BS52" s="754"/>
      <c r="BT52" s="755"/>
      <c r="BU52" s="755"/>
      <c r="BV52" s="755"/>
      <c r="BW52" s="755"/>
      <c r="BX52" s="755"/>
      <c r="BY52" s="755"/>
      <c r="BZ52" s="755"/>
      <c r="CA52" s="755"/>
      <c r="CB52" s="755"/>
      <c r="CC52" s="755"/>
      <c r="CD52" s="755"/>
      <c r="CE52" s="755"/>
      <c r="CF52" s="755"/>
      <c r="CG52" s="756"/>
      <c r="CH52" s="767"/>
      <c r="CI52" s="768"/>
      <c r="CJ52" s="768"/>
      <c r="CK52" s="768"/>
      <c r="CL52" s="769"/>
      <c r="CM52" s="767"/>
      <c r="CN52" s="768"/>
      <c r="CO52" s="768"/>
      <c r="CP52" s="768"/>
      <c r="CQ52" s="769"/>
      <c r="CR52" s="767"/>
      <c r="CS52" s="768"/>
      <c r="CT52" s="768"/>
      <c r="CU52" s="768"/>
      <c r="CV52" s="769"/>
      <c r="CW52" s="767"/>
      <c r="CX52" s="768"/>
      <c r="CY52" s="768"/>
      <c r="CZ52" s="768"/>
      <c r="DA52" s="769"/>
      <c r="DB52" s="767"/>
      <c r="DC52" s="768"/>
      <c r="DD52" s="768"/>
      <c r="DE52" s="768"/>
      <c r="DF52" s="769"/>
      <c r="DG52" s="767"/>
      <c r="DH52" s="768"/>
      <c r="DI52" s="768"/>
      <c r="DJ52" s="768"/>
      <c r="DK52" s="769"/>
      <c r="DL52" s="767"/>
      <c r="DM52" s="768"/>
      <c r="DN52" s="768"/>
      <c r="DO52" s="768"/>
      <c r="DP52" s="769"/>
      <c r="DQ52" s="767"/>
      <c r="DR52" s="768"/>
      <c r="DS52" s="768"/>
      <c r="DT52" s="768"/>
      <c r="DU52" s="769"/>
      <c r="DV52" s="770"/>
      <c r="DW52" s="771"/>
      <c r="DX52" s="771"/>
      <c r="DY52" s="771"/>
      <c r="DZ52" s="772"/>
      <c r="EA52" s="235"/>
    </row>
    <row r="53" spans="1:131" s="236" customFormat="1" ht="26.25" customHeight="1" x14ac:dyDescent="0.2">
      <c r="A53" s="250">
        <v>26</v>
      </c>
      <c r="B53" s="741"/>
      <c r="C53" s="742"/>
      <c r="D53" s="742"/>
      <c r="E53" s="742"/>
      <c r="F53" s="742"/>
      <c r="G53" s="742"/>
      <c r="H53" s="742"/>
      <c r="I53" s="742"/>
      <c r="J53" s="742"/>
      <c r="K53" s="742"/>
      <c r="L53" s="742"/>
      <c r="M53" s="742"/>
      <c r="N53" s="742"/>
      <c r="O53" s="742"/>
      <c r="P53" s="743"/>
      <c r="Q53" s="827"/>
      <c r="R53" s="828"/>
      <c r="S53" s="828"/>
      <c r="T53" s="828"/>
      <c r="U53" s="828"/>
      <c r="V53" s="828"/>
      <c r="W53" s="828"/>
      <c r="X53" s="828"/>
      <c r="Y53" s="828"/>
      <c r="Z53" s="828"/>
      <c r="AA53" s="828"/>
      <c r="AB53" s="828"/>
      <c r="AC53" s="828"/>
      <c r="AD53" s="828"/>
      <c r="AE53" s="829"/>
      <c r="AF53" s="820"/>
      <c r="AG53" s="745"/>
      <c r="AH53" s="745"/>
      <c r="AI53" s="745"/>
      <c r="AJ53" s="821"/>
      <c r="AK53" s="830"/>
      <c r="AL53" s="828"/>
      <c r="AM53" s="828"/>
      <c r="AN53" s="828"/>
      <c r="AO53" s="828"/>
      <c r="AP53" s="828"/>
      <c r="AQ53" s="828"/>
      <c r="AR53" s="828"/>
      <c r="AS53" s="828"/>
      <c r="AT53" s="828"/>
      <c r="AU53" s="828"/>
      <c r="AV53" s="828"/>
      <c r="AW53" s="828"/>
      <c r="AX53" s="828"/>
      <c r="AY53" s="828"/>
      <c r="AZ53" s="831"/>
      <c r="BA53" s="831"/>
      <c r="BB53" s="831"/>
      <c r="BC53" s="831"/>
      <c r="BD53" s="831"/>
      <c r="BE53" s="822"/>
      <c r="BF53" s="822"/>
      <c r="BG53" s="822"/>
      <c r="BH53" s="822"/>
      <c r="BI53" s="823"/>
      <c r="BJ53" s="241"/>
      <c r="BK53" s="241"/>
      <c r="BL53" s="241"/>
      <c r="BM53" s="241"/>
      <c r="BN53" s="241"/>
      <c r="BO53" s="254"/>
      <c r="BP53" s="254"/>
      <c r="BQ53" s="251">
        <v>47</v>
      </c>
      <c r="BR53" s="252"/>
      <c r="BS53" s="754"/>
      <c r="BT53" s="755"/>
      <c r="BU53" s="755"/>
      <c r="BV53" s="755"/>
      <c r="BW53" s="755"/>
      <c r="BX53" s="755"/>
      <c r="BY53" s="755"/>
      <c r="BZ53" s="755"/>
      <c r="CA53" s="755"/>
      <c r="CB53" s="755"/>
      <c r="CC53" s="755"/>
      <c r="CD53" s="755"/>
      <c r="CE53" s="755"/>
      <c r="CF53" s="755"/>
      <c r="CG53" s="756"/>
      <c r="CH53" s="767"/>
      <c r="CI53" s="768"/>
      <c r="CJ53" s="768"/>
      <c r="CK53" s="768"/>
      <c r="CL53" s="769"/>
      <c r="CM53" s="767"/>
      <c r="CN53" s="768"/>
      <c r="CO53" s="768"/>
      <c r="CP53" s="768"/>
      <c r="CQ53" s="769"/>
      <c r="CR53" s="767"/>
      <c r="CS53" s="768"/>
      <c r="CT53" s="768"/>
      <c r="CU53" s="768"/>
      <c r="CV53" s="769"/>
      <c r="CW53" s="767"/>
      <c r="CX53" s="768"/>
      <c r="CY53" s="768"/>
      <c r="CZ53" s="768"/>
      <c r="DA53" s="769"/>
      <c r="DB53" s="767"/>
      <c r="DC53" s="768"/>
      <c r="DD53" s="768"/>
      <c r="DE53" s="768"/>
      <c r="DF53" s="769"/>
      <c r="DG53" s="767"/>
      <c r="DH53" s="768"/>
      <c r="DI53" s="768"/>
      <c r="DJ53" s="768"/>
      <c r="DK53" s="769"/>
      <c r="DL53" s="767"/>
      <c r="DM53" s="768"/>
      <c r="DN53" s="768"/>
      <c r="DO53" s="768"/>
      <c r="DP53" s="769"/>
      <c r="DQ53" s="767"/>
      <c r="DR53" s="768"/>
      <c r="DS53" s="768"/>
      <c r="DT53" s="768"/>
      <c r="DU53" s="769"/>
      <c r="DV53" s="770"/>
      <c r="DW53" s="771"/>
      <c r="DX53" s="771"/>
      <c r="DY53" s="771"/>
      <c r="DZ53" s="772"/>
      <c r="EA53" s="235"/>
    </row>
    <row r="54" spans="1:131" s="236" customFormat="1" ht="26.25" customHeight="1" x14ac:dyDescent="0.2">
      <c r="A54" s="250">
        <v>27</v>
      </c>
      <c r="B54" s="741"/>
      <c r="C54" s="742"/>
      <c r="D54" s="742"/>
      <c r="E54" s="742"/>
      <c r="F54" s="742"/>
      <c r="G54" s="742"/>
      <c r="H54" s="742"/>
      <c r="I54" s="742"/>
      <c r="J54" s="742"/>
      <c r="K54" s="742"/>
      <c r="L54" s="742"/>
      <c r="M54" s="742"/>
      <c r="N54" s="742"/>
      <c r="O54" s="742"/>
      <c r="P54" s="743"/>
      <c r="Q54" s="827"/>
      <c r="R54" s="828"/>
      <c r="S54" s="828"/>
      <c r="T54" s="828"/>
      <c r="U54" s="828"/>
      <c r="V54" s="828"/>
      <c r="W54" s="828"/>
      <c r="X54" s="828"/>
      <c r="Y54" s="828"/>
      <c r="Z54" s="828"/>
      <c r="AA54" s="828"/>
      <c r="AB54" s="828"/>
      <c r="AC54" s="828"/>
      <c r="AD54" s="828"/>
      <c r="AE54" s="829"/>
      <c r="AF54" s="820"/>
      <c r="AG54" s="745"/>
      <c r="AH54" s="745"/>
      <c r="AI54" s="745"/>
      <c r="AJ54" s="821"/>
      <c r="AK54" s="830"/>
      <c r="AL54" s="828"/>
      <c r="AM54" s="828"/>
      <c r="AN54" s="828"/>
      <c r="AO54" s="828"/>
      <c r="AP54" s="828"/>
      <c r="AQ54" s="828"/>
      <c r="AR54" s="828"/>
      <c r="AS54" s="828"/>
      <c r="AT54" s="828"/>
      <c r="AU54" s="828"/>
      <c r="AV54" s="828"/>
      <c r="AW54" s="828"/>
      <c r="AX54" s="828"/>
      <c r="AY54" s="828"/>
      <c r="AZ54" s="831"/>
      <c r="BA54" s="831"/>
      <c r="BB54" s="831"/>
      <c r="BC54" s="831"/>
      <c r="BD54" s="831"/>
      <c r="BE54" s="822"/>
      <c r="BF54" s="822"/>
      <c r="BG54" s="822"/>
      <c r="BH54" s="822"/>
      <c r="BI54" s="823"/>
      <c r="BJ54" s="241"/>
      <c r="BK54" s="241"/>
      <c r="BL54" s="241"/>
      <c r="BM54" s="241"/>
      <c r="BN54" s="241"/>
      <c r="BO54" s="254"/>
      <c r="BP54" s="254"/>
      <c r="BQ54" s="251">
        <v>48</v>
      </c>
      <c r="BR54" s="252"/>
      <c r="BS54" s="754"/>
      <c r="BT54" s="755"/>
      <c r="BU54" s="755"/>
      <c r="BV54" s="755"/>
      <c r="BW54" s="755"/>
      <c r="BX54" s="755"/>
      <c r="BY54" s="755"/>
      <c r="BZ54" s="755"/>
      <c r="CA54" s="755"/>
      <c r="CB54" s="755"/>
      <c r="CC54" s="755"/>
      <c r="CD54" s="755"/>
      <c r="CE54" s="755"/>
      <c r="CF54" s="755"/>
      <c r="CG54" s="756"/>
      <c r="CH54" s="767"/>
      <c r="CI54" s="768"/>
      <c r="CJ54" s="768"/>
      <c r="CK54" s="768"/>
      <c r="CL54" s="769"/>
      <c r="CM54" s="767"/>
      <c r="CN54" s="768"/>
      <c r="CO54" s="768"/>
      <c r="CP54" s="768"/>
      <c r="CQ54" s="769"/>
      <c r="CR54" s="767"/>
      <c r="CS54" s="768"/>
      <c r="CT54" s="768"/>
      <c r="CU54" s="768"/>
      <c r="CV54" s="769"/>
      <c r="CW54" s="767"/>
      <c r="CX54" s="768"/>
      <c r="CY54" s="768"/>
      <c r="CZ54" s="768"/>
      <c r="DA54" s="769"/>
      <c r="DB54" s="767"/>
      <c r="DC54" s="768"/>
      <c r="DD54" s="768"/>
      <c r="DE54" s="768"/>
      <c r="DF54" s="769"/>
      <c r="DG54" s="767"/>
      <c r="DH54" s="768"/>
      <c r="DI54" s="768"/>
      <c r="DJ54" s="768"/>
      <c r="DK54" s="769"/>
      <c r="DL54" s="767"/>
      <c r="DM54" s="768"/>
      <c r="DN54" s="768"/>
      <c r="DO54" s="768"/>
      <c r="DP54" s="769"/>
      <c r="DQ54" s="767"/>
      <c r="DR54" s="768"/>
      <c r="DS54" s="768"/>
      <c r="DT54" s="768"/>
      <c r="DU54" s="769"/>
      <c r="DV54" s="770"/>
      <c r="DW54" s="771"/>
      <c r="DX54" s="771"/>
      <c r="DY54" s="771"/>
      <c r="DZ54" s="772"/>
      <c r="EA54" s="235"/>
    </row>
    <row r="55" spans="1:131" s="236" customFormat="1" ht="26.25" customHeight="1" x14ac:dyDescent="0.2">
      <c r="A55" s="250">
        <v>28</v>
      </c>
      <c r="B55" s="741"/>
      <c r="C55" s="742"/>
      <c r="D55" s="742"/>
      <c r="E55" s="742"/>
      <c r="F55" s="742"/>
      <c r="G55" s="742"/>
      <c r="H55" s="742"/>
      <c r="I55" s="742"/>
      <c r="J55" s="742"/>
      <c r="K55" s="742"/>
      <c r="L55" s="742"/>
      <c r="M55" s="742"/>
      <c r="N55" s="742"/>
      <c r="O55" s="742"/>
      <c r="P55" s="743"/>
      <c r="Q55" s="827"/>
      <c r="R55" s="828"/>
      <c r="S55" s="828"/>
      <c r="T55" s="828"/>
      <c r="U55" s="828"/>
      <c r="V55" s="828"/>
      <c r="W55" s="828"/>
      <c r="X55" s="828"/>
      <c r="Y55" s="828"/>
      <c r="Z55" s="828"/>
      <c r="AA55" s="828"/>
      <c r="AB55" s="828"/>
      <c r="AC55" s="828"/>
      <c r="AD55" s="828"/>
      <c r="AE55" s="829"/>
      <c r="AF55" s="820"/>
      <c r="AG55" s="745"/>
      <c r="AH55" s="745"/>
      <c r="AI55" s="745"/>
      <c r="AJ55" s="821"/>
      <c r="AK55" s="830"/>
      <c r="AL55" s="828"/>
      <c r="AM55" s="828"/>
      <c r="AN55" s="828"/>
      <c r="AO55" s="828"/>
      <c r="AP55" s="828"/>
      <c r="AQ55" s="828"/>
      <c r="AR55" s="828"/>
      <c r="AS55" s="828"/>
      <c r="AT55" s="828"/>
      <c r="AU55" s="828"/>
      <c r="AV55" s="828"/>
      <c r="AW55" s="828"/>
      <c r="AX55" s="828"/>
      <c r="AY55" s="828"/>
      <c r="AZ55" s="831"/>
      <c r="BA55" s="831"/>
      <c r="BB55" s="831"/>
      <c r="BC55" s="831"/>
      <c r="BD55" s="831"/>
      <c r="BE55" s="822"/>
      <c r="BF55" s="822"/>
      <c r="BG55" s="822"/>
      <c r="BH55" s="822"/>
      <c r="BI55" s="823"/>
      <c r="BJ55" s="241"/>
      <c r="BK55" s="241"/>
      <c r="BL55" s="241"/>
      <c r="BM55" s="241"/>
      <c r="BN55" s="241"/>
      <c r="BO55" s="254"/>
      <c r="BP55" s="254"/>
      <c r="BQ55" s="251">
        <v>49</v>
      </c>
      <c r="BR55" s="252"/>
      <c r="BS55" s="754"/>
      <c r="BT55" s="755"/>
      <c r="BU55" s="755"/>
      <c r="BV55" s="755"/>
      <c r="BW55" s="755"/>
      <c r="BX55" s="755"/>
      <c r="BY55" s="755"/>
      <c r="BZ55" s="755"/>
      <c r="CA55" s="755"/>
      <c r="CB55" s="755"/>
      <c r="CC55" s="755"/>
      <c r="CD55" s="755"/>
      <c r="CE55" s="755"/>
      <c r="CF55" s="755"/>
      <c r="CG55" s="756"/>
      <c r="CH55" s="767"/>
      <c r="CI55" s="768"/>
      <c r="CJ55" s="768"/>
      <c r="CK55" s="768"/>
      <c r="CL55" s="769"/>
      <c r="CM55" s="767"/>
      <c r="CN55" s="768"/>
      <c r="CO55" s="768"/>
      <c r="CP55" s="768"/>
      <c r="CQ55" s="769"/>
      <c r="CR55" s="767"/>
      <c r="CS55" s="768"/>
      <c r="CT55" s="768"/>
      <c r="CU55" s="768"/>
      <c r="CV55" s="769"/>
      <c r="CW55" s="767"/>
      <c r="CX55" s="768"/>
      <c r="CY55" s="768"/>
      <c r="CZ55" s="768"/>
      <c r="DA55" s="769"/>
      <c r="DB55" s="767"/>
      <c r="DC55" s="768"/>
      <c r="DD55" s="768"/>
      <c r="DE55" s="768"/>
      <c r="DF55" s="769"/>
      <c r="DG55" s="767"/>
      <c r="DH55" s="768"/>
      <c r="DI55" s="768"/>
      <c r="DJ55" s="768"/>
      <c r="DK55" s="769"/>
      <c r="DL55" s="767"/>
      <c r="DM55" s="768"/>
      <c r="DN55" s="768"/>
      <c r="DO55" s="768"/>
      <c r="DP55" s="769"/>
      <c r="DQ55" s="767"/>
      <c r="DR55" s="768"/>
      <c r="DS55" s="768"/>
      <c r="DT55" s="768"/>
      <c r="DU55" s="769"/>
      <c r="DV55" s="770"/>
      <c r="DW55" s="771"/>
      <c r="DX55" s="771"/>
      <c r="DY55" s="771"/>
      <c r="DZ55" s="772"/>
      <c r="EA55" s="235"/>
    </row>
    <row r="56" spans="1:131" s="236" customFormat="1" ht="26.25" customHeight="1" x14ac:dyDescent="0.2">
      <c r="A56" s="250">
        <v>29</v>
      </c>
      <c r="B56" s="741"/>
      <c r="C56" s="742"/>
      <c r="D56" s="742"/>
      <c r="E56" s="742"/>
      <c r="F56" s="742"/>
      <c r="G56" s="742"/>
      <c r="H56" s="742"/>
      <c r="I56" s="742"/>
      <c r="J56" s="742"/>
      <c r="K56" s="742"/>
      <c r="L56" s="742"/>
      <c r="M56" s="742"/>
      <c r="N56" s="742"/>
      <c r="O56" s="742"/>
      <c r="P56" s="743"/>
      <c r="Q56" s="827"/>
      <c r="R56" s="828"/>
      <c r="S56" s="828"/>
      <c r="T56" s="828"/>
      <c r="U56" s="828"/>
      <c r="V56" s="828"/>
      <c r="W56" s="828"/>
      <c r="X56" s="828"/>
      <c r="Y56" s="828"/>
      <c r="Z56" s="828"/>
      <c r="AA56" s="828"/>
      <c r="AB56" s="828"/>
      <c r="AC56" s="828"/>
      <c r="AD56" s="828"/>
      <c r="AE56" s="829"/>
      <c r="AF56" s="820"/>
      <c r="AG56" s="745"/>
      <c r="AH56" s="745"/>
      <c r="AI56" s="745"/>
      <c r="AJ56" s="821"/>
      <c r="AK56" s="830"/>
      <c r="AL56" s="828"/>
      <c r="AM56" s="828"/>
      <c r="AN56" s="828"/>
      <c r="AO56" s="828"/>
      <c r="AP56" s="828"/>
      <c r="AQ56" s="828"/>
      <c r="AR56" s="828"/>
      <c r="AS56" s="828"/>
      <c r="AT56" s="828"/>
      <c r="AU56" s="828"/>
      <c r="AV56" s="828"/>
      <c r="AW56" s="828"/>
      <c r="AX56" s="828"/>
      <c r="AY56" s="828"/>
      <c r="AZ56" s="831"/>
      <c r="BA56" s="831"/>
      <c r="BB56" s="831"/>
      <c r="BC56" s="831"/>
      <c r="BD56" s="831"/>
      <c r="BE56" s="822"/>
      <c r="BF56" s="822"/>
      <c r="BG56" s="822"/>
      <c r="BH56" s="822"/>
      <c r="BI56" s="823"/>
      <c r="BJ56" s="241"/>
      <c r="BK56" s="241"/>
      <c r="BL56" s="241"/>
      <c r="BM56" s="241"/>
      <c r="BN56" s="241"/>
      <c r="BO56" s="254"/>
      <c r="BP56" s="254"/>
      <c r="BQ56" s="251">
        <v>50</v>
      </c>
      <c r="BR56" s="252"/>
      <c r="BS56" s="754"/>
      <c r="BT56" s="755"/>
      <c r="BU56" s="755"/>
      <c r="BV56" s="755"/>
      <c r="BW56" s="755"/>
      <c r="BX56" s="755"/>
      <c r="BY56" s="755"/>
      <c r="BZ56" s="755"/>
      <c r="CA56" s="755"/>
      <c r="CB56" s="755"/>
      <c r="CC56" s="755"/>
      <c r="CD56" s="755"/>
      <c r="CE56" s="755"/>
      <c r="CF56" s="755"/>
      <c r="CG56" s="756"/>
      <c r="CH56" s="767"/>
      <c r="CI56" s="768"/>
      <c r="CJ56" s="768"/>
      <c r="CK56" s="768"/>
      <c r="CL56" s="769"/>
      <c r="CM56" s="767"/>
      <c r="CN56" s="768"/>
      <c r="CO56" s="768"/>
      <c r="CP56" s="768"/>
      <c r="CQ56" s="769"/>
      <c r="CR56" s="767"/>
      <c r="CS56" s="768"/>
      <c r="CT56" s="768"/>
      <c r="CU56" s="768"/>
      <c r="CV56" s="769"/>
      <c r="CW56" s="767"/>
      <c r="CX56" s="768"/>
      <c r="CY56" s="768"/>
      <c r="CZ56" s="768"/>
      <c r="DA56" s="769"/>
      <c r="DB56" s="767"/>
      <c r="DC56" s="768"/>
      <c r="DD56" s="768"/>
      <c r="DE56" s="768"/>
      <c r="DF56" s="769"/>
      <c r="DG56" s="767"/>
      <c r="DH56" s="768"/>
      <c r="DI56" s="768"/>
      <c r="DJ56" s="768"/>
      <c r="DK56" s="769"/>
      <c r="DL56" s="767"/>
      <c r="DM56" s="768"/>
      <c r="DN56" s="768"/>
      <c r="DO56" s="768"/>
      <c r="DP56" s="769"/>
      <c r="DQ56" s="767"/>
      <c r="DR56" s="768"/>
      <c r="DS56" s="768"/>
      <c r="DT56" s="768"/>
      <c r="DU56" s="769"/>
      <c r="DV56" s="770"/>
      <c r="DW56" s="771"/>
      <c r="DX56" s="771"/>
      <c r="DY56" s="771"/>
      <c r="DZ56" s="772"/>
      <c r="EA56" s="235"/>
    </row>
    <row r="57" spans="1:131" s="236" customFormat="1" ht="26.25" customHeight="1" x14ac:dyDescent="0.2">
      <c r="A57" s="250">
        <v>30</v>
      </c>
      <c r="B57" s="741"/>
      <c r="C57" s="742"/>
      <c r="D57" s="742"/>
      <c r="E57" s="742"/>
      <c r="F57" s="742"/>
      <c r="G57" s="742"/>
      <c r="H57" s="742"/>
      <c r="I57" s="742"/>
      <c r="J57" s="742"/>
      <c r="K57" s="742"/>
      <c r="L57" s="742"/>
      <c r="M57" s="742"/>
      <c r="N57" s="742"/>
      <c r="O57" s="742"/>
      <c r="P57" s="743"/>
      <c r="Q57" s="827"/>
      <c r="R57" s="828"/>
      <c r="S57" s="828"/>
      <c r="T57" s="828"/>
      <c r="U57" s="828"/>
      <c r="V57" s="828"/>
      <c r="W57" s="828"/>
      <c r="X57" s="828"/>
      <c r="Y57" s="828"/>
      <c r="Z57" s="828"/>
      <c r="AA57" s="828"/>
      <c r="AB57" s="828"/>
      <c r="AC57" s="828"/>
      <c r="AD57" s="828"/>
      <c r="AE57" s="829"/>
      <c r="AF57" s="820"/>
      <c r="AG57" s="745"/>
      <c r="AH57" s="745"/>
      <c r="AI57" s="745"/>
      <c r="AJ57" s="821"/>
      <c r="AK57" s="830"/>
      <c r="AL57" s="828"/>
      <c r="AM57" s="828"/>
      <c r="AN57" s="828"/>
      <c r="AO57" s="828"/>
      <c r="AP57" s="828"/>
      <c r="AQ57" s="828"/>
      <c r="AR57" s="828"/>
      <c r="AS57" s="828"/>
      <c r="AT57" s="828"/>
      <c r="AU57" s="828"/>
      <c r="AV57" s="828"/>
      <c r="AW57" s="828"/>
      <c r="AX57" s="828"/>
      <c r="AY57" s="828"/>
      <c r="AZ57" s="831"/>
      <c r="BA57" s="831"/>
      <c r="BB57" s="831"/>
      <c r="BC57" s="831"/>
      <c r="BD57" s="831"/>
      <c r="BE57" s="822"/>
      <c r="BF57" s="822"/>
      <c r="BG57" s="822"/>
      <c r="BH57" s="822"/>
      <c r="BI57" s="823"/>
      <c r="BJ57" s="241"/>
      <c r="BK57" s="241"/>
      <c r="BL57" s="241"/>
      <c r="BM57" s="241"/>
      <c r="BN57" s="241"/>
      <c r="BO57" s="254"/>
      <c r="BP57" s="254"/>
      <c r="BQ57" s="251">
        <v>51</v>
      </c>
      <c r="BR57" s="252"/>
      <c r="BS57" s="754"/>
      <c r="BT57" s="755"/>
      <c r="BU57" s="755"/>
      <c r="BV57" s="755"/>
      <c r="BW57" s="755"/>
      <c r="BX57" s="755"/>
      <c r="BY57" s="755"/>
      <c r="BZ57" s="755"/>
      <c r="CA57" s="755"/>
      <c r="CB57" s="755"/>
      <c r="CC57" s="755"/>
      <c r="CD57" s="755"/>
      <c r="CE57" s="755"/>
      <c r="CF57" s="755"/>
      <c r="CG57" s="756"/>
      <c r="CH57" s="767"/>
      <c r="CI57" s="768"/>
      <c r="CJ57" s="768"/>
      <c r="CK57" s="768"/>
      <c r="CL57" s="769"/>
      <c r="CM57" s="767"/>
      <c r="CN57" s="768"/>
      <c r="CO57" s="768"/>
      <c r="CP57" s="768"/>
      <c r="CQ57" s="769"/>
      <c r="CR57" s="767"/>
      <c r="CS57" s="768"/>
      <c r="CT57" s="768"/>
      <c r="CU57" s="768"/>
      <c r="CV57" s="769"/>
      <c r="CW57" s="767"/>
      <c r="CX57" s="768"/>
      <c r="CY57" s="768"/>
      <c r="CZ57" s="768"/>
      <c r="DA57" s="769"/>
      <c r="DB57" s="767"/>
      <c r="DC57" s="768"/>
      <c r="DD57" s="768"/>
      <c r="DE57" s="768"/>
      <c r="DF57" s="769"/>
      <c r="DG57" s="767"/>
      <c r="DH57" s="768"/>
      <c r="DI57" s="768"/>
      <c r="DJ57" s="768"/>
      <c r="DK57" s="769"/>
      <c r="DL57" s="767"/>
      <c r="DM57" s="768"/>
      <c r="DN57" s="768"/>
      <c r="DO57" s="768"/>
      <c r="DP57" s="769"/>
      <c r="DQ57" s="767"/>
      <c r="DR57" s="768"/>
      <c r="DS57" s="768"/>
      <c r="DT57" s="768"/>
      <c r="DU57" s="769"/>
      <c r="DV57" s="770"/>
      <c r="DW57" s="771"/>
      <c r="DX57" s="771"/>
      <c r="DY57" s="771"/>
      <c r="DZ57" s="772"/>
      <c r="EA57" s="235"/>
    </row>
    <row r="58" spans="1:131" s="236" customFormat="1" ht="26.25" customHeight="1" x14ac:dyDescent="0.2">
      <c r="A58" s="250">
        <v>31</v>
      </c>
      <c r="B58" s="741"/>
      <c r="C58" s="742"/>
      <c r="D58" s="742"/>
      <c r="E58" s="742"/>
      <c r="F58" s="742"/>
      <c r="G58" s="742"/>
      <c r="H58" s="742"/>
      <c r="I58" s="742"/>
      <c r="J58" s="742"/>
      <c r="K58" s="742"/>
      <c r="L58" s="742"/>
      <c r="M58" s="742"/>
      <c r="N58" s="742"/>
      <c r="O58" s="742"/>
      <c r="P58" s="743"/>
      <c r="Q58" s="827"/>
      <c r="R58" s="828"/>
      <c r="S58" s="828"/>
      <c r="T58" s="828"/>
      <c r="U58" s="828"/>
      <c r="V58" s="828"/>
      <c r="W58" s="828"/>
      <c r="X58" s="828"/>
      <c r="Y58" s="828"/>
      <c r="Z58" s="828"/>
      <c r="AA58" s="828"/>
      <c r="AB58" s="828"/>
      <c r="AC58" s="828"/>
      <c r="AD58" s="828"/>
      <c r="AE58" s="829"/>
      <c r="AF58" s="820"/>
      <c r="AG58" s="745"/>
      <c r="AH58" s="745"/>
      <c r="AI58" s="745"/>
      <c r="AJ58" s="821"/>
      <c r="AK58" s="830"/>
      <c r="AL58" s="828"/>
      <c r="AM58" s="828"/>
      <c r="AN58" s="828"/>
      <c r="AO58" s="828"/>
      <c r="AP58" s="828"/>
      <c r="AQ58" s="828"/>
      <c r="AR58" s="828"/>
      <c r="AS58" s="828"/>
      <c r="AT58" s="828"/>
      <c r="AU58" s="828"/>
      <c r="AV58" s="828"/>
      <c r="AW58" s="828"/>
      <c r="AX58" s="828"/>
      <c r="AY58" s="828"/>
      <c r="AZ58" s="831"/>
      <c r="BA58" s="831"/>
      <c r="BB58" s="831"/>
      <c r="BC58" s="831"/>
      <c r="BD58" s="831"/>
      <c r="BE58" s="822"/>
      <c r="BF58" s="822"/>
      <c r="BG58" s="822"/>
      <c r="BH58" s="822"/>
      <c r="BI58" s="823"/>
      <c r="BJ58" s="241"/>
      <c r="BK58" s="241"/>
      <c r="BL58" s="241"/>
      <c r="BM58" s="241"/>
      <c r="BN58" s="241"/>
      <c r="BO58" s="254"/>
      <c r="BP58" s="254"/>
      <c r="BQ58" s="251">
        <v>52</v>
      </c>
      <c r="BR58" s="252"/>
      <c r="BS58" s="754"/>
      <c r="BT58" s="755"/>
      <c r="BU58" s="755"/>
      <c r="BV58" s="755"/>
      <c r="BW58" s="755"/>
      <c r="BX58" s="755"/>
      <c r="BY58" s="755"/>
      <c r="BZ58" s="755"/>
      <c r="CA58" s="755"/>
      <c r="CB58" s="755"/>
      <c r="CC58" s="755"/>
      <c r="CD58" s="755"/>
      <c r="CE58" s="755"/>
      <c r="CF58" s="755"/>
      <c r="CG58" s="756"/>
      <c r="CH58" s="767"/>
      <c r="CI58" s="768"/>
      <c r="CJ58" s="768"/>
      <c r="CK58" s="768"/>
      <c r="CL58" s="769"/>
      <c r="CM58" s="767"/>
      <c r="CN58" s="768"/>
      <c r="CO58" s="768"/>
      <c r="CP58" s="768"/>
      <c r="CQ58" s="769"/>
      <c r="CR58" s="767"/>
      <c r="CS58" s="768"/>
      <c r="CT58" s="768"/>
      <c r="CU58" s="768"/>
      <c r="CV58" s="769"/>
      <c r="CW58" s="767"/>
      <c r="CX58" s="768"/>
      <c r="CY58" s="768"/>
      <c r="CZ58" s="768"/>
      <c r="DA58" s="769"/>
      <c r="DB58" s="767"/>
      <c r="DC58" s="768"/>
      <c r="DD58" s="768"/>
      <c r="DE58" s="768"/>
      <c r="DF58" s="769"/>
      <c r="DG58" s="767"/>
      <c r="DH58" s="768"/>
      <c r="DI58" s="768"/>
      <c r="DJ58" s="768"/>
      <c r="DK58" s="769"/>
      <c r="DL58" s="767"/>
      <c r="DM58" s="768"/>
      <c r="DN58" s="768"/>
      <c r="DO58" s="768"/>
      <c r="DP58" s="769"/>
      <c r="DQ58" s="767"/>
      <c r="DR58" s="768"/>
      <c r="DS58" s="768"/>
      <c r="DT58" s="768"/>
      <c r="DU58" s="769"/>
      <c r="DV58" s="770"/>
      <c r="DW58" s="771"/>
      <c r="DX58" s="771"/>
      <c r="DY58" s="771"/>
      <c r="DZ58" s="772"/>
      <c r="EA58" s="235"/>
    </row>
    <row r="59" spans="1:131" s="236" customFormat="1" ht="26.25" customHeight="1" x14ac:dyDescent="0.2">
      <c r="A59" s="250">
        <v>32</v>
      </c>
      <c r="B59" s="741"/>
      <c r="C59" s="742"/>
      <c r="D59" s="742"/>
      <c r="E59" s="742"/>
      <c r="F59" s="742"/>
      <c r="G59" s="742"/>
      <c r="H59" s="742"/>
      <c r="I59" s="742"/>
      <c r="J59" s="742"/>
      <c r="K59" s="742"/>
      <c r="L59" s="742"/>
      <c r="M59" s="742"/>
      <c r="N59" s="742"/>
      <c r="O59" s="742"/>
      <c r="P59" s="743"/>
      <c r="Q59" s="827"/>
      <c r="R59" s="828"/>
      <c r="S59" s="828"/>
      <c r="T59" s="828"/>
      <c r="U59" s="828"/>
      <c r="V59" s="828"/>
      <c r="W59" s="828"/>
      <c r="X59" s="828"/>
      <c r="Y59" s="828"/>
      <c r="Z59" s="828"/>
      <c r="AA59" s="828"/>
      <c r="AB59" s="828"/>
      <c r="AC59" s="828"/>
      <c r="AD59" s="828"/>
      <c r="AE59" s="829"/>
      <c r="AF59" s="820"/>
      <c r="AG59" s="745"/>
      <c r="AH59" s="745"/>
      <c r="AI59" s="745"/>
      <c r="AJ59" s="821"/>
      <c r="AK59" s="830"/>
      <c r="AL59" s="828"/>
      <c r="AM59" s="828"/>
      <c r="AN59" s="828"/>
      <c r="AO59" s="828"/>
      <c r="AP59" s="828"/>
      <c r="AQ59" s="828"/>
      <c r="AR59" s="828"/>
      <c r="AS59" s="828"/>
      <c r="AT59" s="828"/>
      <c r="AU59" s="828"/>
      <c r="AV59" s="828"/>
      <c r="AW59" s="828"/>
      <c r="AX59" s="828"/>
      <c r="AY59" s="828"/>
      <c r="AZ59" s="831"/>
      <c r="BA59" s="831"/>
      <c r="BB59" s="831"/>
      <c r="BC59" s="831"/>
      <c r="BD59" s="831"/>
      <c r="BE59" s="822"/>
      <c r="BF59" s="822"/>
      <c r="BG59" s="822"/>
      <c r="BH59" s="822"/>
      <c r="BI59" s="823"/>
      <c r="BJ59" s="241"/>
      <c r="BK59" s="241"/>
      <c r="BL59" s="241"/>
      <c r="BM59" s="241"/>
      <c r="BN59" s="241"/>
      <c r="BO59" s="254"/>
      <c r="BP59" s="254"/>
      <c r="BQ59" s="251">
        <v>53</v>
      </c>
      <c r="BR59" s="252"/>
      <c r="BS59" s="754"/>
      <c r="BT59" s="755"/>
      <c r="BU59" s="755"/>
      <c r="BV59" s="755"/>
      <c r="BW59" s="755"/>
      <c r="BX59" s="755"/>
      <c r="BY59" s="755"/>
      <c r="BZ59" s="755"/>
      <c r="CA59" s="755"/>
      <c r="CB59" s="755"/>
      <c r="CC59" s="755"/>
      <c r="CD59" s="755"/>
      <c r="CE59" s="755"/>
      <c r="CF59" s="755"/>
      <c r="CG59" s="756"/>
      <c r="CH59" s="767"/>
      <c r="CI59" s="768"/>
      <c r="CJ59" s="768"/>
      <c r="CK59" s="768"/>
      <c r="CL59" s="769"/>
      <c r="CM59" s="767"/>
      <c r="CN59" s="768"/>
      <c r="CO59" s="768"/>
      <c r="CP59" s="768"/>
      <c r="CQ59" s="769"/>
      <c r="CR59" s="767"/>
      <c r="CS59" s="768"/>
      <c r="CT59" s="768"/>
      <c r="CU59" s="768"/>
      <c r="CV59" s="769"/>
      <c r="CW59" s="767"/>
      <c r="CX59" s="768"/>
      <c r="CY59" s="768"/>
      <c r="CZ59" s="768"/>
      <c r="DA59" s="769"/>
      <c r="DB59" s="767"/>
      <c r="DC59" s="768"/>
      <c r="DD59" s="768"/>
      <c r="DE59" s="768"/>
      <c r="DF59" s="769"/>
      <c r="DG59" s="767"/>
      <c r="DH59" s="768"/>
      <c r="DI59" s="768"/>
      <c r="DJ59" s="768"/>
      <c r="DK59" s="769"/>
      <c r="DL59" s="767"/>
      <c r="DM59" s="768"/>
      <c r="DN59" s="768"/>
      <c r="DO59" s="768"/>
      <c r="DP59" s="769"/>
      <c r="DQ59" s="767"/>
      <c r="DR59" s="768"/>
      <c r="DS59" s="768"/>
      <c r="DT59" s="768"/>
      <c r="DU59" s="769"/>
      <c r="DV59" s="770"/>
      <c r="DW59" s="771"/>
      <c r="DX59" s="771"/>
      <c r="DY59" s="771"/>
      <c r="DZ59" s="772"/>
      <c r="EA59" s="235"/>
    </row>
    <row r="60" spans="1:131" s="236" customFormat="1" ht="26.25" customHeight="1" x14ac:dyDescent="0.2">
      <c r="A60" s="250">
        <v>33</v>
      </c>
      <c r="B60" s="741"/>
      <c r="C60" s="742"/>
      <c r="D60" s="742"/>
      <c r="E60" s="742"/>
      <c r="F60" s="742"/>
      <c r="G60" s="742"/>
      <c r="H60" s="742"/>
      <c r="I60" s="742"/>
      <c r="J60" s="742"/>
      <c r="K60" s="742"/>
      <c r="L60" s="742"/>
      <c r="M60" s="742"/>
      <c r="N60" s="742"/>
      <c r="O60" s="742"/>
      <c r="P60" s="743"/>
      <c r="Q60" s="827"/>
      <c r="R60" s="828"/>
      <c r="S60" s="828"/>
      <c r="T60" s="828"/>
      <c r="U60" s="828"/>
      <c r="V60" s="828"/>
      <c r="W60" s="828"/>
      <c r="X60" s="828"/>
      <c r="Y60" s="828"/>
      <c r="Z60" s="828"/>
      <c r="AA60" s="828"/>
      <c r="AB60" s="828"/>
      <c r="AC60" s="828"/>
      <c r="AD60" s="828"/>
      <c r="AE60" s="829"/>
      <c r="AF60" s="820"/>
      <c r="AG60" s="745"/>
      <c r="AH60" s="745"/>
      <c r="AI60" s="745"/>
      <c r="AJ60" s="821"/>
      <c r="AK60" s="830"/>
      <c r="AL60" s="828"/>
      <c r="AM60" s="828"/>
      <c r="AN60" s="828"/>
      <c r="AO60" s="828"/>
      <c r="AP60" s="828"/>
      <c r="AQ60" s="828"/>
      <c r="AR60" s="828"/>
      <c r="AS60" s="828"/>
      <c r="AT60" s="828"/>
      <c r="AU60" s="828"/>
      <c r="AV60" s="828"/>
      <c r="AW60" s="828"/>
      <c r="AX60" s="828"/>
      <c r="AY60" s="828"/>
      <c r="AZ60" s="831"/>
      <c r="BA60" s="831"/>
      <c r="BB60" s="831"/>
      <c r="BC60" s="831"/>
      <c r="BD60" s="831"/>
      <c r="BE60" s="822"/>
      <c r="BF60" s="822"/>
      <c r="BG60" s="822"/>
      <c r="BH60" s="822"/>
      <c r="BI60" s="823"/>
      <c r="BJ60" s="241"/>
      <c r="BK60" s="241"/>
      <c r="BL60" s="241"/>
      <c r="BM60" s="241"/>
      <c r="BN60" s="241"/>
      <c r="BO60" s="254"/>
      <c r="BP60" s="254"/>
      <c r="BQ60" s="251">
        <v>54</v>
      </c>
      <c r="BR60" s="252"/>
      <c r="BS60" s="754"/>
      <c r="BT60" s="755"/>
      <c r="BU60" s="755"/>
      <c r="BV60" s="755"/>
      <c r="BW60" s="755"/>
      <c r="BX60" s="755"/>
      <c r="BY60" s="755"/>
      <c r="BZ60" s="755"/>
      <c r="CA60" s="755"/>
      <c r="CB60" s="755"/>
      <c r="CC60" s="755"/>
      <c r="CD60" s="755"/>
      <c r="CE60" s="755"/>
      <c r="CF60" s="755"/>
      <c r="CG60" s="756"/>
      <c r="CH60" s="767"/>
      <c r="CI60" s="768"/>
      <c r="CJ60" s="768"/>
      <c r="CK60" s="768"/>
      <c r="CL60" s="769"/>
      <c r="CM60" s="767"/>
      <c r="CN60" s="768"/>
      <c r="CO60" s="768"/>
      <c r="CP60" s="768"/>
      <c r="CQ60" s="769"/>
      <c r="CR60" s="767"/>
      <c r="CS60" s="768"/>
      <c r="CT60" s="768"/>
      <c r="CU60" s="768"/>
      <c r="CV60" s="769"/>
      <c r="CW60" s="767"/>
      <c r="CX60" s="768"/>
      <c r="CY60" s="768"/>
      <c r="CZ60" s="768"/>
      <c r="DA60" s="769"/>
      <c r="DB60" s="767"/>
      <c r="DC60" s="768"/>
      <c r="DD60" s="768"/>
      <c r="DE60" s="768"/>
      <c r="DF60" s="769"/>
      <c r="DG60" s="767"/>
      <c r="DH60" s="768"/>
      <c r="DI60" s="768"/>
      <c r="DJ60" s="768"/>
      <c r="DK60" s="769"/>
      <c r="DL60" s="767"/>
      <c r="DM60" s="768"/>
      <c r="DN60" s="768"/>
      <c r="DO60" s="768"/>
      <c r="DP60" s="769"/>
      <c r="DQ60" s="767"/>
      <c r="DR60" s="768"/>
      <c r="DS60" s="768"/>
      <c r="DT60" s="768"/>
      <c r="DU60" s="769"/>
      <c r="DV60" s="770"/>
      <c r="DW60" s="771"/>
      <c r="DX60" s="771"/>
      <c r="DY60" s="771"/>
      <c r="DZ60" s="772"/>
      <c r="EA60" s="235"/>
    </row>
    <row r="61" spans="1:131" s="236" customFormat="1" ht="26.25" customHeight="1" thickBot="1" x14ac:dyDescent="0.25">
      <c r="A61" s="250">
        <v>34</v>
      </c>
      <c r="B61" s="741"/>
      <c r="C61" s="742"/>
      <c r="D61" s="742"/>
      <c r="E61" s="742"/>
      <c r="F61" s="742"/>
      <c r="G61" s="742"/>
      <c r="H61" s="742"/>
      <c r="I61" s="742"/>
      <c r="J61" s="742"/>
      <c r="K61" s="742"/>
      <c r="L61" s="742"/>
      <c r="M61" s="742"/>
      <c r="N61" s="742"/>
      <c r="O61" s="742"/>
      <c r="P61" s="743"/>
      <c r="Q61" s="827"/>
      <c r="R61" s="828"/>
      <c r="S61" s="828"/>
      <c r="T61" s="828"/>
      <c r="U61" s="828"/>
      <c r="V61" s="828"/>
      <c r="W61" s="828"/>
      <c r="X61" s="828"/>
      <c r="Y61" s="828"/>
      <c r="Z61" s="828"/>
      <c r="AA61" s="828"/>
      <c r="AB61" s="828"/>
      <c r="AC61" s="828"/>
      <c r="AD61" s="828"/>
      <c r="AE61" s="829"/>
      <c r="AF61" s="820"/>
      <c r="AG61" s="745"/>
      <c r="AH61" s="745"/>
      <c r="AI61" s="745"/>
      <c r="AJ61" s="821"/>
      <c r="AK61" s="830"/>
      <c r="AL61" s="828"/>
      <c r="AM61" s="828"/>
      <c r="AN61" s="828"/>
      <c r="AO61" s="828"/>
      <c r="AP61" s="828"/>
      <c r="AQ61" s="828"/>
      <c r="AR61" s="828"/>
      <c r="AS61" s="828"/>
      <c r="AT61" s="828"/>
      <c r="AU61" s="828"/>
      <c r="AV61" s="828"/>
      <c r="AW61" s="828"/>
      <c r="AX61" s="828"/>
      <c r="AY61" s="828"/>
      <c r="AZ61" s="831"/>
      <c r="BA61" s="831"/>
      <c r="BB61" s="831"/>
      <c r="BC61" s="831"/>
      <c r="BD61" s="831"/>
      <c r="BE61" s="822"/>
      <c r="BF61" s="822"/>
      <c r="BG61" s="822"/>
      <c r="BH61" s="822"/>
      <c r="BI61" s="823"/>
      <c r="BJ61" s="241"/>
      <c r="BK61" s="241"/>
      <c r="BL61" s="241"/>
      <c r="BM61" s="241"/>
      <c r="BN61" s="241"/>
      <c r="BO61" s="254"/>
      <c r="BP61" s="254"/>
      <c r="BQ61" s="251">
        <v>55</v>
      </c>
      <c r="BR61" s="252"/>
      <c r="BS61" s="754"/>
      <c r="BT61" s="755"/>
      <c r="BU61" s="755"/>
      <c r="BV61" s="755"/>
      <c r="BW61" s="755"/>
      <c r="BX61" s="755"/>
      <c r="BY61" s="755"/>
      <c r="BZ61" s="755"/>
      <c r="CA61" s="755"/>
      <c r="CB61" s="755"/>
      <c r="CC61" s="755"/>
      <c r="CD61" s="755"/>
      <c r="CE61" s="755"/>
      <c r="CF61" s="755"/>
      <c r="CG61" s="756"/>
      <c r="CH61" s="767"/>
      <c r="CI61" s="768"/>
      <c r="CJ61" s="768"/>
      <c r="CK61" s="768"/>
      <c r="CL61" s="769"/>
      <c r="CM61" s="767"/>
      <c r="CN61" s="768"/>
      <c r="CO61" s="768"/>
      <c r="CP61" s="768"/>
      <c r="CQ61" s="769"/>
      <c r="CR61" s="767"/>
      <c r="CS61" s="768"/>
      <c r="CT61" s="768"/>
      <c r="CU61" s="768"/>
      <c r="CV61" s="769"/>
      <c r="CW61" s="767"/>
      <c r="CX61" s="768"/>
      <c r="CY61" s="768"/>
      <c r="CZ61" s="768"/>
      <c r="DA61" s="769"/>
      <c r="DB61" s="767"/>
      <c r="DC61" s="768"/>
      <c r="DD61" s="768"/>
      <c r="DE61" s="768"/>
      <c r="DF61" s="769"/>
      <c r="DG61" s="767"/>
      <c r="DH61" s="768"/>
      <c r="DI61" s="768"/>
      <c r="DJ61" s="768"/>
      <c r="DK61" s="769"/>
      <c r="DL61" s="767"/>
      <c r="DM61" s="768"/>
      <c r="DN61" s="768"/>
      <c r="DO61" s="768"/>
      <c r="DP61" s="769"/>
      <c r="DQ61" s="767"/>
      <c r="DR61" s="768"/>
      <c r="DS61" s="768"/>
      <c r="DT61" s="768"/>
      <c r="DU61" s="769"/>
      <c r="DV61" s="770"/>
      <c r="DW61" s="771"/>
      <c r="DX61" s="771"/>
      <c r="DY61" s="771"/>
      <c r="DZ61" s="772"/>
      <c r="EA61" s="235"/>
    </row>
    <row r="62" spans="1:131" s="236" customFormat="1" ht="26.25" customHeight="1" x14ac:dyDescent="0.2">
      <c r="A62" s="250">
        <v>35</v>
      </c>
      <c r="B62" s="842"/>
      <c r="C62" s="843"/>
      <c r="D62" s="843"/>
      <c r="E62" s="843"/>
      <c r="F62" s="843"/>
      <c r="G62" s="843"/>
      <c r="H62" s="843"/>
      <c r="I62" s="843"/>
      <c r="J62" s="843"/>
      <c r="K62" s="843"/>
      <c r="L62" s="843"/>
      <c r="M62" s="843"/>
      <c r="N62" s="843"/>
      <c r="O62" s="843"/>
      <c r="P62" s="844"/>
      <c r="Q62" s="827"/>
      <c r="R62" s="828"/>
      <c r="S62" s="828"/>
      <c r="T62" s="828"/>
      <c r="U62" s="828"/>
      <c r="V62" s="828"/>
      <c r="W62" s="828"/>
      <c r="X62" s="828"/>
      <c r="Y62" s="828"/>
      <c r="Z62" s="828"/>
      <c r="AA62" s="828"/>
      <c r="AB62" s="828"/>
      <c r="AC62" s="828"/>
      <c r="AD62" s="828"/>
      <c r="AE62" s="829"/>
      <c r="AF62" s="845"/>
      <c r="AG62" s="828"/>
      <c r="AH62" s="828"/>
      <c r="AI62" s="828"/>
      <c r="AJ62" s="846"/>
      <c r="AK62" s="830"/>
      <c r="AL62" s="828"/>
      <c r="AM62" s="828"/>
      <c r="AN62" s="828"/>
      <c r="AO62" s="828"/>
      <c r="AP62" s="828"/>
      <c r="AQ62" s="828"/>
      <c r="AR62" s="828"/>
      <c r="AS62" s="828"/>
      <c r="AT62" s="828"/>
      <c r="AU62" s="828"/>
      <c r="AV62" s="828"/>
      <c r="AW62" s="828"/>
      <c r="AX62" s="828"/>
      <c r="AY62" s="828"/>
      <c r="AZ62" s="831"/>
      <c r="BA62" s="831"/>
      <c r="BB62" s="831"/>
      <c r="BC62" s="831"/>
      <c r="BD62" s="831"/>
      <c r="BE62" s="839"/>
      <c r="BF62" s="839"/>
      <c r="BG62" s="839"/>
      <c r="BH62" s="839"/>
      <c r="BI62" s="840"/>
      <c r="BJ62" s="841" t="s">
        <v>404</v>
      </c>
      <c r="BK62" s="798"/>
      <c r="BL62" s="798"/>
      <c r="BM62" s="798"/>
      <c r="BN62" s="799"/>
      <c r="BO62" s="254"/>
      <c r="BP62" s="254"/>
      <c r="BQ62" s="251">
        <v>56</v>
      </c>
      <c r="BR62" s="252"/>
      <c r="BS62" s="754"/>
      <c r="BT62" s="755"/>
      <c r="BU62" s="755"/>
      <c r="BV62" s="755"/>
      <c r="BW62" s="755"/>
      <c r="BX62" s="755"/>
      <c r="BY62" s="755"/>
      <c r="BZ62" s="755"/>
      <c r="CA62" s="755"/>
      <c r="CB62" s="755"/>
      <c r="CC62" s="755"/>
      <c r="CD62" s="755"/>
      <c r="CE62" s="755"/>
      <c r="CF62" s="755"/>
      <c r="CG62" s="756"/>
      <c r="CH62" s="767"/>
      <c r="CI62" s="768"/>
      <c r="CJ62" s="768"/>
      <c r="CK62" s="768"/>
      <c r="CL62" s="769"/>
      <c r="CM62" s="767"/>
      <c r="CN62" s="768"/>
      <c r="CO62" s="768"/>
      <c r="CP62" s="768"/>
      <c r="CQ62" s="769"/>
      <c r="CR62" s="767"/>
      <c r="CS62" s="768"/>
      <c r="CT62" s="768"/>
      <c r="CU62" s="768"/>
      <c r="CV62" s="769"/>
      <c r="CW62" s="767"/>
      <c r="CX62" s="768"/>
      <c r="CY62" s="768"/>
      <c r="CZ62" s="768"/>
      <c r="DA62" s="769"/>
      <c r="DB62" s="767"/>
      <c r="DC62" s="768"/>
      <c r="DD62" s="768"/>
      <c r="DE62" s="768"/>
      <c r="DF62" s="769"/>
      <c r="DG62" s="767"/>
      <c r="DH62" s="768"/>
      <c r="DI62" s="768"/>
      <c r="DJ62" s="768"/>
      <c r="DK62" s="769"/>
      <c r="DL62" s="767"/>
      <c r="DM62" s="768"/>
      <c r="DN62" s="768"/>
      <c r="DO62" s="768"/>
      <c r="DP62" s="769"/>
      <c r="DQ62" s="767"/>
      <c r="DR62" s="768"/>
      <c r="DS62" s="768"/>
      <c r="DT62" s="768"/>
      <c r="DU62" s="769"/>
      <c r="DV62" s="770"/>
      <c r="DW62" s="771"/>
      <c r="DX62" s="771"/>
      <c r="DY62" s="771"/>
      <c r="DZ62" s="772"/>
      <c r="EA62" s="235"/>
    </row>
    <row r="63" spans="1:131" s="236" customFormat="1" ht="26.25" customHeight="1" thickBot="1" x14ac:dyDescent="0.25">
      <c r="A63" s="253" t="s">
        <v>378</v>
      </c>
      <c r="B63" s="782" t="s">
        <v>405</v>
      </c>
      <c r="C63" s="783"/>
      <c r="D63" s="783"/>
      <c r="E63" s="783"/>
      <c r="F63" s="783"/>
      <c r="G63" s="783"/>
      <c r="H63" s="783"/>
      <c r="I63" s="783"/>
      <c r="J63" s="783"/>
      <c r="K63" s="783"/>
      <c r="L63" s="783"/>
      <c r="M63" s="783"/>
      <c r="N63" s="783"/>
      <c r="O63" s="783"/>
      <c r="P63" s="784"/>
      <c r="Q63" s="832"/>
      <c r="R63" s="833"/>
      <c r="S63" s="833"/>
      <c r="T63" s="833"/>
      <c r="U63" s="833"/>
      <c r="V63" s="833"/>
      <c r="W63" s="833"/>
      <c r="X63" s="833"/>
      <c r="Y63" s="833"/>
      <c r="Z63" s="833"/>
      <c r="AA63" s="833"/>
      <c r="AB63" s="833"/>
      <c r="AC63" s="833"/>
      <c r="AD63" s="833"/>
      <c r="AE63" s="834"/>
      <c r="AF63" s="835">
        <v>19637</v>
      </c>
      <c r="AG63" s="836"/>
      <c r="AH63" s="836"/>
      <c r="AI63" s="836"/>
      <c r="AJ63" s="837"/>
      <c r="AK63" s="838"/>
      <c r="AL63" s="833"/>
      <c r="AM63" s="833"/>
      <c r="AN63" s="833"/>
      <c r="AO63" s="833"/>
      <c r="AP63" s="836">
        <v>46727</v>
      </c>
      <c r="AQ63" s="836"/>
      <c r="AR63" s="836"/>
      <c r="AS63" s="836"/>
      <c r="AT63" s="836"/>
      <c r="AU63" s="836">
        <v>17308</v>
      </c>
      <c r="AV63" s="836"/>
      <c r="AW63" s="836"/>
      <c r="AX63" s="836"/>
      <c r="AY63" s="836"/>
      <c r="AZ63" s="847"/>
      <c r="BA63" s="847"/>
      <c r="BB63" s="847"/>
      <c r="BC63" s="847"/>
      <c r="BD63" s="847"/>
      <c r="BE63" s="848"/>
      <c r="BF63" s="848"/>
      <c r="BG63" s="848"/>
      <c r="BH63" s="848"/>
      <c r="BI63" s="849"/>
      <c r="BJ63" s="850" t="s">
        <v>406</v>
      </c>
      <c r="BK63" s="851"/>
      <c r="BL63" s="851"/>
      <c r="BM63" s="851"/>
      <c r="BN63" s="852"/>
      <c r="BO63" s="254"/>
      <c r="BP63" s="254"/>
      <c r="BQ63" s="251">
        <v>57</v>
      </c>
      <c r="BR63" s="252"/>
      <c r="BS63" s="754"/>
      <c r="BT63" s="755"/>
      <c r="BU63" s="755"/>
      <c r="BV63" s="755"/>
      <c r="BW63" s="755"/>
      <c r="BX63" s="755"/>
      <c r="BY63" s="755"/>
      <c r="BZ63" s="755"/>
      <c r="CA63" s="755"/>
      <c r="CB63" s="755"/>
      <c r="CC63" s="755"/>
      <c r="CD63" s="755"/>
      <c r="CE63" s="755"/>
      <c r="CF63" s="755"/>
      <c r="CG63" s="756"/>
      <c r="CH63" s="767"/>
      <c r="CI63" s="768"/>
      <c r="CJ63" s="768"/>
      <c r="CK63" s="768"/>
      <c r="CL63" s="769"/>
      <c r="CM63" s="767"/>
      <c r="CN63" s="768"/>
      <c r="CO63" s="768"/>
      <c r="CP63" s="768"/>
      <c r="CQ63" s="769"/>
      <c r="CR63" s="767"/>
      <c r="CS63" s="768"/>
      <c r="CT63" s="768"/>
      <c r="CU63" s="768"/>
      <c r="CV63" s="769"/>
      <c r="CW63" s="767"/>
      <c r="CX63" s="768"/>
      <c r="CY63" s="768"/>
      <c r="CZ63" s="768"/>
      <c r="DA63" s="769"/>
      <c r="DB63" s="767"/>
      <c r="DC63" s="768"/>
      <c r="DD63" s="768"/>
      <c r="DE63" s="768"/>
      <c r="DF63" s="769"/>
      <c r="DG63" s="767"/>
      <c r="DH63" s="768"/>
      <c r="DI63" s="768"/>
      <c r="DJ63" s="768"/>
      <c r="DK63" s="769"/>
      <c r="DL63" s="767"/>
      <c r="DM63" s="768"/>
      <c r="DN63" s="768"/>
      <c r="DO63" s="768"/>
      <c r="DP63" s="769"/>
      <c r="DQ63" s="767"/>
      <c r="DR63" s="768"/>
      <c r="DS63" s="768"/>
      <c r="DT63" s="768"/>
      <c r="DU63" s="769"/>
      <c r="DV63" s="770"/>
      <c r="DW63" s="771"/>
      <c r="DX63" s="771"/>
      <c r="DY63" s="771"/>
      <c r="DZ63" s="772"/>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754"/>
      <c r="BT64" s="755"/>
      <c r="BU64" s="755"/>
      <c r="BV64" s="755"/>
      <c r="BW64" s="755"/>
      <c r="BX64" s="755"/>
      <c r="BY64" s="755"/>
      <c r="BZ64" s="755"/>
      <c r="CA64" s="755"/>
      <c r="CB64" s="755"/>
      <c r="CC64" s="755"/>
      <c r="CD64" s="755"/>
      <c r="CE64" s="755"/>
      <c r="CF64" s="755"/>
      <c r="CG64" s="756"/>
      <c r="CH64" s="767"/>
      <c r="CI64" s="768"/>
      <c r="CJ64" s="768"/>
      <c r="CK64" s="768"/>
      <c r="CL64" s="769"/>
      <c r="CM64" s="767"/>
      <c r="CN64" s="768"/>
      <c r="CO64" s="768"/>
      <c r="CP64" s="768"/>
      <c r="CQ64" s="769"/>
      <c r="CR64" s="767"/>
      <c r="CS64" s="768"/>
      <c r="CT64" s="768"/>
      <c r="CU64" s="768"/>
      <c r="CV64" s="769"/>
      <c r="CW64" s="767"/>
      <c r="CX64" s="768"/>
      <c r="CY64" s="768"/>
      <c r="CZ64" s="768"/>
      <c r="DA64" s="769"/>
      <c r="DB64" s="767"/>
      <c r="DC64" s="768"/>
      <c r="DD64" s="768"/>
      <c r="DE64" s="768"/>
      <c r="DF64" s="769"/>
      <c r="DG64" s="767"/>
      <c r="DH64" s="768"/>
      <c r="DI64" s="768"/>
      <c r="DJ64" s="768"/>
      <c r="DK64" s="769"/>
      <c r="DL64" s="767"/>
      <c r="DM64" s="768"/>
      <c r="DN64" s="768"/>
      <c r="DO64" s="768"/>
      <c r="DP64" s="769"/>
      <c r="DQ64" s="767"/>
      <c r="DR64" s="768"/>
      <c r="DS64" s="768"/>
      <c r="DT64" s="768"/>
      <c r="DU64" s="769"/>
      <c r="DV64" s="770"/>
      <c r="DW64" s="771"/>
      <c r="DX64" s="771"/>
      <c r="DY64" s="771"/>
      <c r="DZ64" s="772"/>
      <c r="EA64" s="235"/>
    </row>
    <row r="65" spans="1:131" s="236" customFormat="1" ht="26.25" customHeight="1" thickBot="1" x14ac:dyDescent="0.25">
      <c r="A65" s="241" t="s">
        <v>407</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754"/>
      <c r="BT65" s="755"/>
      <c r="BU65" s="755"/>
      <c r="BV65" s="755"/>
      <c r="BW65" s="755"/>
      <c r="BX65" s="755"/>
      <c r="BY65" s="755"/>
      <c r="BZ65" s="755"/>
      <c r="CA65" s="755"/>
      <c r="CB65" s="755"/>
      <c r="CC65" s="755"/>
      <c r="CD65" s="755"/>
      <c r="CE65" s="755"/>
      <c r="CF65" s="755"/>
      <c r="CG65" s="756"/>
      <c r="CH65" s="767"/>
      <c r="CI65" s="768"/>
      <c r="CJ65" s="768"/>
      <c r="CK65" s="768"/>
      <c r="CL65" s="769"/>
      <c r="CM65" s="767"/>
      <c r="CN65" s="768"/>
      <c r="CO65" s="768"/>
      <c r="CP65" s="768"/>
      <c r="CQ65" s="769"/>
      <c r="CR65" s="767"/>
      <c r="CS65" s="768"/>
      <c r="CT65" s="768"/>
      <c r="CU65" s="768"/>
      <c r="CV65" s="769"/>
      <c r="CW65" s="767"/>
      <c r="CX65" s="768"/>
      <c r="CY65" s="768"/>
      <c r="CZ65" s="768"/>
      <c r="DA65" s="769"/>
      <c r="DB65" s="767"/>
      <c r="DC65" s="768"/>
      <c r="DD65" s="768"/>
      <c r="DE65" s="768"/>
      <c r="DF65" s="769"/>
      <c r="DG65" s="767"/>
      <c r="DH65" s="768"/>
      <c r="DI65" s="768"/>
      <c r="DJ65" s="768"/>
      <c r="DK65" s="769"/>
      <c r="DL65" s="767"/>
      <c r="DM65" s="768"/>
      <c r="DN65" s="768"/>
      <c r="DO65" s="768"/>
      <c r="DP65" s="769"/>
      <c r="DQ65" s="767"/>
      <c r="DR65" s="768"/>
      <c r="DS65" s="768"/>
      <c r="DT65" s="768"/>
      <c r="DU65" s="769"/>
      <c r="DV65" s="770"/>
      <c r="DW65" s="771"/>
      <c r="DX65" s="771"/>
      <c r="DY65" s="771"/>
      <c r="DZ65" s="772"/>
      <c r="EA65" s="235"/>
    </row>
    <row r="66" spans="1:131" s="236" customFormat="1" ht="26.25" customHeight="1" x14ac:dyDescent="0.2">
      <c r="A66" s="726" t="s">
        <v>408</v>
      </c>
      <c r="B66" s="727"/>
      <c r="C66" s="727"/>
      <c r="D66" s="727"/>
      <c r="E66" s="727"/>
      <c r="F66" s="727"/>
      <c r="G66" s="727"/>
      <c r="H66" s="727"/>
      <c r="I66" s="727"/>
      <c r="J66" s="727"/>
      <c r="K66" s="727"/>
      <c r="L66" s="727"/>
      <c r="M66" s="727"/>
      <c r="N66" s="727"/>
      <c r="O66" s="727"/>
      <c r="P66" s="728"/>
      <c r="Q66" s="703" t="s">
        <v>409</v>
      </c>
      <c r="R66" s="704"/>
      <c r="S66" s="704"/>
      <c r="T66" s="704"/>
      <c r="U66" s="705"/>
      <c r="V66" s="703" t="s">
        <v>383</v>
      </c>
      <c r="W66" s="704"/>
      <c r="X66" s="704"/>
      <c r="Y66" s="704"/>
      <c r="Z66" s="705"/>
      <c r="AA66" s="703" t="s">
        <v>384</v>
      </c>
      <c r="AB66" s="704"/>
      <c r="AC66" s="704"/>
      <c r="AD66" s="704"/>
      <c r="AE66" s="705"/>
      <c r="AF66" s="853" t="s">
        <v>410</v>
      </c>
      <c r="AG66" s="805"/>
      <c r="AH66" s="805"/>
      <c r="AI66" s="805"/>
      <c r="AJ66" s="854"/>
      <c r="AK66" s="703" t="s">
        <v>411</v>
      </c>
      <c r="AL66" s="727"/>
      <c r="AM66" s="727"/>
      <c r="AN66" s="727"/>
      <c r="AO66" s="728"/>
      <c r="AP66" s="703" t="s">
        <v>387</v>
      </c>
      <c r="AQ66" s="704"/>
      <c r="AR66" s="704"/>
      <c r="AS66" s="704"/>
      <c r="AT66" s="705"/>
      <c r="AU66" s="703" t="s">
        <v>412</v>
      </c>
      <c r="AV66" s="704"/>
      <c r="AW66" s="704"/>
      <c r="AX66" s="704"/>
      <c r="AY66" s="705"/>
      <c r="AZ66" s="703" t="s">
        <v>349</v>
      </c>
      <c r="BA66" s="704"/>
      <c r="BB66" s="704"/>
      <c r="BC66" s="704"/>
      <c r="BD66" s="715"/>
      <c r="BE66" s="254"/>
      <c r="BF66" s="254"/>
      <c r="BG66" s="254"/>
      <c r="BH66" s="254"/>
      <c r="BI66" s="254"/>
      <c r="BJ66" s="254"/>
      <c r="BK66" s="254"/>
      <c r="BL66" s="254"/>
      <c r="BM66" s="254"/>
      <c r="BN66" s="254"/>
      <c r="BO66" s="254"/>
      <c r="BP66" s="254"/>
      <c r="BQ66" s="251">
        <v>60</v>
      </c>
      <c r="BR66" s="256"/>
      <c r="BS66" s="864"/>
      <c r="BT66" s="865"/>
      <c r="BU66" s="865"/>
      <c r="BV66" s="865"/>
      <c r="BW66" s="865"/>
      <c r="BX66" s="865"/>
      <c r="BY66" s="865"/>
      <c r="BZ66" s="865"/>
      <c r="CA66" s="865"/>
      <c r="CB66" s="865"/>
      <c r="CC66" s="865"/>
      <c r="CD66" s="865"/>
      <c r="CE66" s="865"/>
      <c r="CF66" s="865"/>
      <c r="CG66" s="866"/>
      <c r="CH66" s="861"/>
      <c r="CI66" s="862"/>
      <c r="CJ66" s="862"/>
      <c r="CK66" s="862"/>
      <c r="CL66" s="863"/>
      <c r="CM66" s="861"/>
      <c r="CN66" s="862"/>
      <c r="CO66" s="862"/>
      <c r="CP66" s="862"/>
      <c r="CQ66" s="863"/>
      <c r="CR66" s="861"/>
      <c r="CS66" s="862"/>
      <c r="CT66" s="862"/>
      <c r="CU66" s="862"/>
      <c r="CV66" s="863"/>
      <c r="CW66" s="861"/>
      <c r="CX66" s="862"/>
      <c r="CY66" s="862"/>
      <c r="CZ66" s="862"/>
      <c r="DA66" s="863"/>
      <c r="DB66" s="861"/>
      <c r="DC66" s="862"/>
      <c r="DD66" s="862"/>
      <c r="DE66" s="862"/>
      <c r="DF66" s="863"/>
      <c r="DG66" s="861"/>
      <c r="DH66" s="862"/>
      <c r="DI66" s="862"/>
      <c r="DJ66" s="862"/>
      <c r="DK66" s="863"/>
      <c r="DL66" s="861"/>
      <c r="DM66" s="862"/>
      <c r="DN66" s="862"/>
      <c r="DO66" s="862"/>
      <c r="DP66" s="863"/>
      <c r="DQ66" s="861"/>
      <c r="DR66" s="862"/>
      <c r="DS66" s="862"/>
      <c r="DT66" s="862"/>
      <c r="DU66" s="863"/>
      <c r="DV66" s="858"/>
      <c r="DW66" s="859"/>
      <c r="DX66" s="859"/>
      <c r="DY66" s="859"/>
      <c r="DZ66" s="860"/>
      <c r="EA66" s="235"/>
    </row>
    <row r="67" spans="1:131" s="236" customFormat="1" ht="26.25" customHeight="1" thickBot="1" x14ac:dyDescent="0.25">
      <c r="A67" s="729"/>
      <c r="B67" s="730"/>
      <c r="C67" s="730"/>
      <c r="D67" s="730"/>
      <c r="E67" s="730"/>
      <c r="F67" s="730"/>
      <c r="G67" s="730"/>
      <c r="H67" s="730"/>
      <c r="I67" s="730"/>
      <c r="J67" s="730"/>
      <c r="K67" s="730"/>
      <c r="L67" s="730"/>
      <c r="M67" s="730"/>
      <c r="N67" s="730"/>
      <c r="O67" s="730"/>
      <c r="P67" s="731"/>
      <c r="Q67" s="706"/>
      <c r="R67" s="707"/>
      <c r="S67" s="707"/>
      <c r="T67" s="707"/>
      <c r="U67" s="708"/>
      <c r="V67" s="706"/>
      <c r="W67" s="707"/>
      <c r="X67" s="707"/>
      <c r="Y67" s="707"/>
      <c r="Z67" s="708"/>
      <c r="AA67" s="706"/>
      <c r="AB67" s="707"/>
      <c r="AC67" s="707"/>
      <c r="AD67" s="707"/>
      <c r="AE67" s="708"/>
      <c r="AF67" s="855"/>
      <c r="AG67" s="808"/>
      <c r="AH67" s="808"/>
      <c r="AI67" s="808"/>
      <c r="AJ67" s="856"/>
      <c r="AK67" s="857"/>
      <c r="AL67" s="730"/>
      <c r="AM67" s="730"/>
      <c r="AN67" s="730"/>
      <c r="AO67" s="731"/>
      <c r="AP67" s="706"/>
      <c r="AQ67" s="707"/>
      <c r="AR67" s="707"/>
      <c r="AS67" s="707"/>
      <c r="AT67" s="708"/>
      <c r="AU67" s="706"/>
      <c r="AV67" s="707"/>
      <c r="AW67" s="707"/>
      <c r="AX67" s="707"/>
      <c r="AY67" s="708"/>
      <c r="AZ67" s="706"/>
      <c r="BA67" s="707"/>
      <c r="BB67" s="707"/>
      <c r="BC67" s="707"/>
      <c r="BD67" s="716"/>
      <c r="BE67" s="254"/>
      <c r="BF67" s="254"/>
      <c r="BG67" s="254"/>
      <c r="BH67" s="254"/>
      <c r="BI67" s="254"/>
      <c r="BJ67" s="254"/>
      <c r="BK67" s="254"/>
      <c r="BL67" s="254"/>
      <c r="BM67" s="254"/>
      <c r="BN67" s="254"/>
      <c r="BO67" s="254"/>
      <c r="BP67" s="254"/>
      <c r="BQ67" s="251">
        <v>61</v>
      </c>
      <c r="BR67" s="256"/>
      <c r="BS67" s="864"/>
      <c r="BT67" s="865"/>
      <c r="BU67" s="865"/>
      <c r="BV67" s="865"/>
      <c r="BW67" s="865"/>
      <c r="BX67" s="865"/>
      <c r="BY67" s="865"/>
      <c r="BZ67" s="865"/>
      <c r="CA67" s="865"/>
      <c r="CB67" s="865"/>
      <c r="CC67" s="865"/>
      <c r="CD67" s="865"/>
      <c r="CE67" s="865"/>
      <c r="CF67" s="865"/>
      <c r="CG67" s="866"/>
      <c r="CH67" s="861"/>
      <c r="CI67" s="862"/>
      <c r="CJ67" s="862"/>
      <c r="CK67" s="862"/>
      <c r="CL67" s="863"/>
      <c r="CM67" s="861"/>
      <c r="CN67" s="862"/>
      <c r="CO67" s="862"/>
      <c r="CP67" s="862"/>
      <c r="CQ67" s="863"/>
      <c r="CR67" s="861"/>
      <c r="CS67" s="862"/>
      <c r="CT67" s="862"/>
      <c r="CU67" s="862"/>
      <c r="CV67" s="863"/>
      <c r="CW67" s="861"/>
      <c r="CX67" s="862"/>
      <c r="CY67" s="862"/>
      <c r="CZ67" s="862"/>
      <c r="DA67" s="863"/>
      <c r="DB67" s="861"/>
      <c r="DC67" s="862"/>
      <c r="DD67" s="862"/>
      <c r="DE67" s="862"/>
      <c r="DF67" s="863"/>
      <c r="DG67" s="861"/>
      <c r="DH67" s="862"/>
      <c r="DI67" s="862"/>
      <c r="DJ67" s="862"/>
      <c r="DK67" s="863"/>
      <c r="DL67" s="861"/>
      <c r="DM67" s="862"/>
      <c r="DN67" s="862"/>
      <c r="DO67" s="862"/>
      <c r="DP67" s="863"/>
      <c r="DQ67" s="861"/>
      <c r="DR67" s="862"/>
      <c r="DS67" s="862"/>
      <c r="DT67" s="862"/>
      <c r="DU67" s="863"/>
      <c r="DV67" s="858"/>
      <c r="DW67" s="859"/>
      <c r="DX67" s="859"/>
      <c r="DY67" s="859"/>
      <c r="DZ67" s="860"/>
      <c r="EA67" s="235"/>
    </row>
    <row r="68" spans="1:131" s="236" customFormat="1" ht="26.25" customHeight="1" thickTop="1" x14ac:dyDescent="0.2">
      <c r="A68" s="247">
        <v>1</v>
      </c>
      <c r="B68" s="870" t="s">
        <v>617</v>
      </c>
      <c r="C68" s="871"/>
      <c r="D68" s="871"/>
      <c r="E68" s="871"/>
      <c r="F68" s="871"/>
      <c r="G68" s="871"/>
      <c r="H68" s="871"/>
      <c r="I68" s="871"/>
      <c r="J68" s="871"/>
      <c r="K68" s="871"/>
      <c r="L68" s="871"/>
      <c r="M68" s="871"/>
      <c r="N68" s="871"/>
      <c r="O68" s="871"/>
      <c r="P68" s="872"/>
      <c r="Q68" s="873">
        <v>2753</v>
      </c>
      <c r="R68" s="867"/>
      <c r="S68" s="867"/>
      <c r="T68" s="867"/>
      <c r="U68" s="867"/>
      <c r="V68" s="867">
        <v>2570</v>
      </c>
      <c r="W68" s="867"/>
      <c r="X68" s="867"/>
      <c r="Y68" s="867"/>
      <c r="Z68" s="867"/>
      <c r="AA68" s="867">
        <v>182</v>
      </c>
      <c r="AB68" s="867"/>
      <c r="AC68" s="867"/>
      <c r="AD68" s="867"/>
      <c r="AE68" s="867"/>
      <c r="AF68" s="867">
        <v>182</v>
      </c>
      <c r="AG68" s="867"/>
      <c r="AH68" s="867"/>
      <c r="AI68" s="867"/>
      <c r="AJ68" s="867"/>
      <c r="AK68" s="867">
        <v>13</v>
      </c>
      <c r="AL68" s="867"/>
      <c r="AM68" s="867"/>
      <c r="AN68" s="867"/>
      <c r="AO68" s="867"/>
      <c r="AP68" s="867">
        <v>8340</v>
      </c>
      <c r="AQ68" s="867"/>
      <c r="AR68" s="867"/>
      <c r="AS68" s="867"/>
      <c r="AT68" s="867"/>
      <c r="AU68" s="867">
        <v>7069</v>
      </c>
      <c r="AV68" s="867"/>
      <c r="AW68" s="867"/>
      <c r="AX68" s="867"/>
      <c r="AY68" s="867"/>
      <c r="AZ68" s="868"/>
      <c r="BA68" s="868"/>
      <c r="BB68" s="868"/>
      <c r="BC68" s="868"/>
      <c r="BD68" s="869"/>
      <c r="BE68" s="254"/>
      <c r="BF68" s="254"/>
      <c r="BG68" s="254"/>
      <c r="BH68" s="254"/>
      <c r="BI68" s="254"/>
      <c r="BJ68" s="254"/>
      <c r="BK68" s="254"/>
      <c r="BL68" s="254"/>
      <c r="BM68" s="254"/>
      <c r="BN68" s="254"/>
      <c r="BO68" s="254"/>
      <c r="BP68" s="254"/>
      <c r="BQ68" s="251">
        <v>62</v>
      </c>
      <c r="BR68" s="256"/>
      <c r="BS68" s="864"/>
      <c r="BT68" s="865"/>
      <c r="BU68" s="865"/>
      <c r="BV68" s="865"/>
      <c r="BW68" s="865"/>
      <c r="BX68" s="865"/>
      <c r="BY68" s="865"/>
      <c r="BZ68" s="865"/>
      <c r="CA68" s="865"/>
      <c r="CB68" s="865"/>
      <c r="CC68" s="865"/>
      <c r="CD68" s="865"/>
      <c r="CE68" s="865"/>
      <c r="CF68" s="865"/>
      <c r="CG68" s="866"/>
      <c r="CH68" s="861"/>
      <c r="CI68" s="862"/>
      <c r="CJ68" s="862"/>
      <c r="CK68" s="862"/>
      <c r="CL68" s="863"/>
      <c r="CM68" s="861"/>
      <c r="CN68" s="862"/>
      <c r="CO68" s="862"/>
      <c r="CP68" s="862"/>
      <c r="CQ68" s="863"/>
      <c r="CR68" s="861"/>
      <c r="CS68" s="862"/>
      <c r="CT68" s="862"/>
      <c r="CU68" s="862"/>
      <c r="CV68" s="863"/>
      <c r="CW68" s="861"/>
      <c r="CX68" s="862"/>
      <c r="CY68" s="862"/>
      <c r="CZ68" s="862"/>
      <c r="DA68" s="863"/>
      <c r="DB68" s="861"/>
      <c r="DC68" s="862"/>
      <c r="DD68" s="862"/>
      <c r="DE68" s="862"/>
      <c r="DF68" s="863"/>
      <c r="DG68" s="861"/>
      <c r="DH68" s="862"/>
      <c r="DI68" s="862"/>
      <c r="DJ68" s="862"/>
      <c r="DK68" s="863"/>
      <c r="DL68" s="861"/>
      <c r="DM68" s="862"/>
      <c r="DN68" s="862"/>
      <c r="DO68" s="862"/>
      <c r="DP68" s="863"/>
      <c r="DQ68" s="861"/>
      <c r="DR68" s="862"/>
      <c r="DS68" s="862"/>
      <c r="DT68" s="862"/>
      <c r="DU68" s="863"/>
      <c r="DV68" s="858"/>
      <c r="DW68" s="859"/>
      <c r="DX68" s="859"/>
      <c r="DY68" s="859"/>
      <c r="DZ68" s="860"/>
      <c r="EA68" s="235"/>
    </row>
    <row r="69" spans="1:131" s="236" customFormat="1" ht="26.25" customHeight="1" x14ac:dyDescent="0.2">
      <c r="A69" s="250">
        <v>2</v>
      </c>
      <c r="B69" s="874" t="s">
        <v>618</v>
      </c>
      <c r="C69" s="875"/>
      <c r="D69" s="875"/>
      <c r="E69" s="875"/>
      <c r="F69" s="875"/>
      <c r="G69" s="875"/>
      <c r="H69" s="875"/>
      <c r="I69" s="875"/>
      <c r="J69" s="875"/>
      <c r="K69" s="875"/>
      <c r="L69" s="875"/>
      <c r="M69" s="875"/>
      <c r="N69" s="875"/>
      <c r="O69" s="875"/>
      <c r="P69" s="876"/>
      <c r="Q69" s="877">
        <v>1091</v>
      </c>
      <c r="R69" s="825"/>
      <c r="S69" s="825"/>
      <c r="T69" s="825"/>
      <c r="U69" s="825"/>
      <c r="V69" s="825">
        <v>1090</v>
      </c>
      <c r="W69" s="825"/>
      <c r="X69" s="825"/>
      <c r="Y69" s="825"/>
      <c r="Z69" s="825"/>
      <c r="AA69" s="825">
        <v>1</v>
      </c>
      <c r="AB69" s="825"/>
      <c r="AC69" s="825"/>
      <c r="AD69" s="825"/>
      <c r="AE69" s="825"/>
      <c r="AF69" s="825">
        <v>1</v>
      </c>
      <c r="AG69" s="825"/>
      <c r="AH69" s="825"/>
      <c r="AI69" s="825"/>
      <c r="AJ69" s="825"/>
      <c r="AK69" s="825">
        <v>347</v>
      </c>
      <c r="AL69" s="825"/>
      <c r="AM69" s="825"/>
      <c r="AN69" s="825"/>
      <c r="AO69" s="825"/>
      <c r="AP69" s="825">
        <v>8725</v>
      </c>
      <c r="AQ69" s="825"/>
      <c r="AR69" s="825"/>
      <c r="AS69" s="825"/>
      <c r="AT69" s="825"/>
      <c r="AU69" s="825">
        <v>8724</v>
      </c>
      <c r="AV69" s="825"/>
      <c r="AW69" s="825"/>
      <c r="AX69" s="825"/>
      <c r="AY69" s="825"/>
      <c r="AZ69" s="878"/>
      <c r="BA69" s="878"/>
      <c r="BB69" s="878"/>
      <c r="BC69" s="878"/>
      <c r="BD69" s="879"/>
      <c r="BE69" s="254"/>
      <c r="BF69" s="254"/>
      <c r="BG69" s="254"/>
      <c r="BH69" s="254"/>
      <c r="BI69" s="254"/>
      <c r="BJ69" s="254"/>
      <c r="BK69" s="254"/>
      <c r="BL69" s="254"/>
      <c r="BM69" s="254"/>
      <c r="BN69" s="254"/>
      <c r="BO69" s="254"/>
      <c r="BP69" s="254"/>
      <c r="BQ69" s="251">
        <v>63</v>
      </c>
      <c r="BR69" s="256"/>
      <c r="BS69" s="864"/>
      <c r="BT69" s="865"/>
      <c r="BU69" s="865"/>
      <c r="BV69" s="865"/>
      <c r="BW69" s="865"/>
      <c r="BX69" s="865"/>
      <c r="BY69" s="865"/>
      <c r="BZ69" s="865"/>
      <c r="CA69" s="865"/>
      <c r="CB69" s="865"/>
      <c r="CC69" s="865"/>
      <c r="CD69" s="865"/>
      <c r="CE69" s="865"/>
      <c r="CF69" s="865"/>
      <c r="CG69" s="866"/>
      <c r="CH69" s="861"/>
      <c r="CI69" s="862"/>
      <c r="CJ69" s="862"/>
      <c r="CK69" s="862"/>
      <c r="CL69" s="863"/>
      <c r="CM69" s="861"/>
      <c r="CN69" s="862"/>
      <c r="CO69" s="862"/>
      <c r="CP69" s="862"/>
      <c r="CQ69" s="863"/>
      <c r="CR69" s="861"/>
      <c r="CS69" s="862"/>
      <c r="CT69" s="862"/>
      <c r="CU69" s="862"/>
      <c r="CV69" s="863"/>
      <c r="CW69" s="861"/>
      <c r="CX69" s="862"/>
      <c r="CY69" s="862"/>
      <c r="CZ69" s="862"/>
      <c r="DA69" s="863"/>
      <c r="DB69" s="861"/>
      <c r="DC69" s="862"/>
      <c r="DD69" s="862"/>
      <c r="DE69" s="862"/>
      <c r="DF69" s="863"/>
      <c r="DG69" s="861"/>
      <c r="DH69" s="862"/>
      <c r="DI69" s="862"/>
      <c r="DJ69" s="862"/>
      <c r="DK69" s="863"/>
      <c r="DL69" s="861"/>
      <c r="DM69" s="862"/>
      <c r="DN69" s="862"/>
      <c r="DO69" s="862"/>
      <c r="DP69" s="863"/>
      <c r="DQ69" s="861"/>
      <c r="DR69" s="862"/>
      <c r="DS69" s="862"/>
      <c r="DT69" s="862"/>
      <c r="DU69" s="863"/>
      <c r="DV69" s="858"/>
      <c r="DW69" s="859"/>
      <c r="DX69" s="859"/>
      <c r="DY69" s="859"/>
      <c r="DZ69" s="860"/>
      <c r="EA69" s="235"/>
    </row>
    <row r="70" spans="1:131" s="236" customFormat="1" ht="26.25" customHeight="1" x14ac:dyDescent="0.2">
      <c r="A70" s="250">
        <v>3</v>
      </c>
      <c r="B70" s="874"/>
      <c r="C70" s="875"/>
      <c r="D70" s="875"/>
      <c r="E70" s="875"/>
      <c r="F70" s="875"/>
      <c r="G70" s="875"/>
      <c r="H70" s="875"/>
      <c r="I70" s="875"/>
      <c r="J70" s="875"/>
      <c r="K70" s="875"/>
      <c r="L70" s="875"/>
      <c r="M70" s="875"/>
      <c r="N70" s="875"/>
      <c r="O70" s="875"/>
      <c r="P70" s="876"/>
      <c r="Q70" s="877"/>
      <c r="R70" s="825"/>
      <c r="S70" s="825"/>
      <c r="T70" s="825"/>
      <c r="U70" s="825"/>
      <c r="V70" s="825"/>
      <c r="W70" s="825"/>
      <c r="X70" s="825"/>
      <c r="Y70" s="825"/>
      <c r="Z70" s="825"/>
      <c r="AA70" s="825"/>
      <c r="AB70" s="825"/>
      <c r="AC70" s="825"/>
      <c r="AD70" s="825"/>
      <c r="AE70" s="825"/>
      <c r="AF70" s="825"/>
      <c r="AG70" s="825"/>
      <c r="AH70" s="825"/>
      <c r="AI70" s="825"/>
      <c r="AJ70" s="825"/>
      <c r="AK70" s="825"/>
      <c r="AL70" s="825"/>
      <c r="AM70" s="825"/>
      <c r="AN70" s="825"/>
      <c r="AO70" s="825"/>
      <c r="AP70" s="825"/>
      <c r="AQ70" s="825"/>
      <c r="AR70" s="825"/>
      <c r="AS70" s="825"/>
      <c r="AT70" s="825"/>
      <c r="AU70" s="825"/>
      <c r="AV70" s="825"/>
      <c r="AW70" s="825"/>
      <c r="AX70" s="825"/>
      <c r="AY70" s="825"/>
      <c r="AZ70" s="878"/>
      <c r="BA70" s="878"/>
      <c r="BB70" s="878"/>
      <c r="BC70" s="878"/>
      <c r="BD70" s="879"/>
      <c r="BE70" s="254"/>
      <c r="BF70" s="254"/>
      <c r="BG70" s="254"/>
      <c r="BH70" s="254"/>
      <c r="BI70" s="254"/>
      <c r="BJ70" s="254"/>
      <c r="BK70" s="254"/>
      <c r="BL70" s="254"/>
      <c r="BM70" s="254"/>
      <c r="BN70" s="254"/>
      <c r="BO70" s="254"/>
      <c r="BP70" s="254"/>
      <c r="BQ70" s="251">
        <v>64</v>
      </c>
      <c r="BR70" s="256"/>
      <c r="BS70" s="864"/>
      <c r="BT70" s="865"/>
      <c r="BU70" s="865"/>
      <c r="BV70" s="865"/>
      <c r="BW70" s="865"/>
      <c r="BX70" s="865"/>
      <c r="BY70" s="865"/>
      <c r="BZ70" s="865"/>
      <c r="CA70" s="865"/>
      <c r="CB70" s="865"/>
      <c r="CC70" s="865"/>
      <c r="CD70" s="865"/>
      <c r="CE70" s="865"/>
      <c r="CF70" s="865"/>
      <c r="CG70" s="866"/>
      <c r="CH70" s="861"/>
      <c r="CI70" s="862"/>
      <c r="CJ70" s="862"/>
      <c r="CK70" s="862"/>
      <c r="CL70" s="863"/>
      <c r="CM70" s="861"/>
      <c r="CN70" s="862"/>
      <c r="CO70" s="862"/>
      <c r="CP70" s="862"/>
      <c r="CQ70" s="863"/>
      <c r="CR70" s="861"/>
      <c r="CS70" s="862"/>
      <c r="CT70" s="862"/>
      <c r="CU70" s="862"/>
      <c r="CV70" s="863"/>
      <c r="CW70" s="861"/>
      <c r="CX70" s="862"/>
      <c r="CY70" s="862"/>
      <c r="CZ70" s="862"/>
      <c r="DA70" s="863"/>
      <c r="DB70" s="861"/>
      <c r="DC70" s="862"/>
      <c r="DD70" s="862"/>
      <c r="DE70" s="862"/>
      <c r="DF70" s="863"/>
      <c r="DG70" s="861"/>
      <c r="DH70" s="862"/>
      <c r="DI70" s="862"/>
      <c r="DJ70" s="862"/>
      <c r="DK70" s="863"/>
      <c r="DL70" s="861"/>
      <c r="DM70" s="862"/>
      <c r="DN70" s="862"/>
      <c r="DO70" s="862"/>
      <c r="DP70" s="863"/>
      <c r="DQ70" s="861"/>
      <c r="DR70" s="862"/>
      <c r="DS70" s="862"/>
      <c r="DT70" s="862"/>
      <c r="DU70" s="863"/>
      <c r="DV70" s="858"/>
      <c r="DW70" s="859"/>
      <c r="DX70" s="859"/>
      <c r="DY70" s="859"/>
      <c r="DZ70" s="860"/>
      <c r="EA70" s="235"/>
    </row>
    <row r="71" spans="1:131" s="236" customFormat="1" ht="26.25" customHeight="1" x14ac:dyDescent="0.2">
      <c r="A71" s="250">
        <v>4</v>
      </c>
      <c r="B71" s="874"/>
      <c r="C71" s="875"/>
      <c r="D71" s="875"/>
      <c r="E71" s="875"/>
      <c r="F71" s="875"/>
      <c r="G71" s="875"/>
      <c r="H71" s="875"/>
      <c r="I71" s="875"/>
      <c r="J71" s="875"/>
      <c r="K71" s="875"/>
      <c r="L71" s="875"/>
      <c r="M71" s="875"/>
      <c r="N71" s="875"/>
      <c r="O71" s="875"/>
      <c r="P71" s="876"/>
      <c r="Q71" s="877"/>
      <c r="R71" s="825"/>
      <c r="S71" s="825"/>
      <c r="T71" s="825"/>
      <c r="U71" s="825"/>
      <c r="V71" s="825"/>
      <c r="W71" s="825"/>
      <c r="X71" s="825"/>
      <c r="Y71" s="825"/>
      <c r="Z71" s="825"/>
      <c r="AA71" s="825"/>
      <c r="AB71" s="825"/>
      <c r="AC71" s="825"/>
      <c r="AD71" s="825"/>
      <c r="AE71" s="825"/>
      <c r="AF71" s="825"/>
      <c r="AG71" s="825"/>
      <c r="AH71" s="825"/>
      <c r="AI71" s="825"/>
      <c r="AJ71" s="825"/>
      <c r="AK71" s="825"/>
      <c r="AL71" s="825"/>
      <c r="AM71" s="825"/>
      <c r="AN71" s="825"/>
      <c r="AO71" s="825"/>
      <c r="AP71" s="825"/>
      <c r="AQ71" s="825"/>
      <c r="AR71" s="825"/>
      <c r="AS71" s="825"/>
      <c r="AT71" s="825"/>
      <c r="AU71" s="825"/>
      <c r="AV71" s="825"/>
      <c r="AW71" s="825"/>
      <c r="AX71" s="825"/>
      <c r="AY71" s="825"/>
      <c r="AZ71" s="878"/>
      <c r="BA71" s="878"/>
      <c r="BB71" s="878"/>
      <c r="BC71" s="878"/>
      <c r="BD71" s="879"/>
      <c r="BE71" s="254"/>
      <c r="BF71" s="254"/>
      <c r="BG71" s="254"/>
      <c r="BH71" s="254"/>
      <c r="BI71" s="254"/>
      <c r="BJ71" s="254"/>
      <c r="BK71" s="254"/>
      <c r="BL71" s="254"/>
      <c r="BM71" s="254"/>
      <c r="BN71" s="254"/>
      <c r="BO71" s="254"/>
      <c r="BP71" s="254"/>
      <c r="BQ71" s="251">
        <v>65</v>
      </c>
      <c r="BR71" s="256"/>
      <c r="BS71" s="864"/>
      <c r="BT71" s="865"/>
      <c r="BU71" s="865"/>
      <c r="BV71" s="865"/>
      <c r="BW71" s="865"/>
      <c r="BX71" s="865"/>
      <c r="BY71" s="865"/>
      <c r="BZ71" s="865"/>
      <c r="CA71" s="865"/>
      <c r="CB71" s="865"/>
      <c r="CC71" s="865"/>
      <c r="CD71" s="865"/>
      <c r="CE71" s="865"/>
      <c r="CF71" s="865"/>
      <c r="CG71" s="866"/>
      <c r="CH71" s="861"/>
      <c r="CI71" s="862"/>
      <c r="CJ71" s="862"/>
      <c r="CK71" s="862"/>
      <c r="CL71" s="863"/>
      <c r="CM71" s="861"/>
      <c r="CN71" s="862"/>
      <c r="CO71" s="862"/>
      <c r="CP71" s="862"/>
      <c r="CQ71" s="863"/>
      <c r="CR71" s="861"/>
      <c r="CS71" s="862"/>
      <c r="CT71" s="862"/>
      <c r="CU71" s="862"/>
      <c r="CV71" s="863"/>
      <c r="CW71" s="861"/>
      <c r="CX71" s="862"/>
      <c r="CY71" s="862"/>
      <c r="CZ71" s="862"/>
      <c r="DA71" s="863"/>
      <c r="DB71" s="861"/>
      <c r="DC71" s="862"/>
      <c r="DD71" s="862"/>
      <c r="DE71" s="862"/>
      <c r="DF71" s="863"/>
      <c r="DG71" s="861"/>
      <c r="DH71" s="862"/>
      <c r="DI71" s="862"/>
      <c r="DJ71" s="862"/>
      <c r="DK71" s="863"/>
      <c r="DL71" s="861"/>
      <c r="DM71" s="862"/>
      <c r="DN71" s="862"/>
      <c r="DO71" s="862"/>
      <c r="DP71" s="863"/>
      <c r="DQ71" s="861"/>
      <c r="DR71" s="862"/>
      <c r="DS71" s="862"/>
      <c r="DT71" s="862"/>
      <c r="DU71" s="863"/>
      <c r="DV71" s="858"/>
      <c r="DW71" s="859"/>
      <c r="DX71" s="859"/>
      <c r="DY71" s="859"/>
      <c r="DZ71" s="860"/>
      <c r="EA71" s="235"/>
    </row>
    <row r="72" spans="1:131" s="236" customFormat="1" ht="26.25" customHeight="1" x14ac:dyDescent="0.2">
      <c r="A72" s="250">
        <v>5</v>
      </c>
      <c r="B72" s="874"/>
      <c r="C72" s="875"/>
      <c r="D72" s="875"/>
      <c r="E72" s="875"/>
      <c r="F72" s="875"/>
      <c r="G72" s="875"/>
      <c r="H72" s="875"/>
      <c r="I72" s="875"/>
      <c r="J72" s="875"/>
      <c r="K72" s="875"/>
      <c r="L72" s="875"/>
      <c r="M72" s="875"/>
      <c r="N72" s="875"/>
      <c r="O72" s="875"/>
      <c r="P72" s="876"/>
      <c r="Q72" s="877"/>
      <c r="R72" s="825"/>
      <c r="S72" s="825"/>
      <c r="T72" s="825"/>
      <c r="U72" s="825"/>
      <c r="V72" s="825"/>
      <c r="W72" s="825"/>
      <c r="X72" s="825"/>
      <c r="Y72" s="825"/>
      <c r="Z72" s="825"/>
      <c r="AA72" s="825"/>
      <c r="AB72" s="825"/>
      <c r="AC72" s="825"/>
      <c r="AD72" s="825"/>
      <c r="AE72" s="825"/>
      <c r="AF72" s="825"/>
      <c r="AG72" s="825"/>
      <c r="AH72" s="825"/>
      <c r="AI72" s="825"/>
      <c r="AJ72" s="825"/>
      <c r="AK72" s="825"/>
      <c r="AL72" s="825"/>
      <c r="AM72" s="825"/>
      <c r="AN72" s="825"/>
      <c r="AO72" s="825"/>
      <c r="AP72" s="825"/>
      <c r="AQ72" s="825"/>
      <c r="AR72" s="825"/>
      <c r="AS72" s="825"/>
      <c r="AT72" s="825"/>
      <c r="AU72" s="825"/>
      <c r="AV72" s="825"/>
      <c r="AW72" s="825"/>
      <c r="AX72" s="825"/>
      <c r="AY72" s="825"/>
      <c r="AZ72" s="878"/>
      <c r="BA72" s="878"/>
      <c r="BB72" s="878"/>
      <c r="BC72" s="878"/>
      <c r="BD72" s="879"/>
      <c r="BE72" s="254"/>
      <c r="BF72" s="254"/>
      <c r="BG72" s="254"/>
      <c r="BH72" s="254"/>
      <c r="BI72" s="254"/>
      <c r="BJ72" s="254"/>
      <c r="BK72" s="254"/>
      <c r="BL72" s="254"/>
      <c r="BM72" s="254"/>
      <c r="BN72" s="254"/>
      <c r="BO72" s="254"/>
      <c r="BP72" s="254"/>
      <c r="BQ72" s="251">
        <v>66</v>
      </c>
      <c r="BR72" s="256"/>
      <c r="BS72" s="864"/>
      <c r="BT72" s="865"/>
      <c r="BU72" s="865"/>
      <c r="BV72" s="865"/>
      <c r="BW72" s="865"/>
      <c r="BX72" s="865"/>
      <c r="BY72" s="865"/>
      <c r="BZ72" s="865"/>
      <c r="CA72" s="865"/>
      <c r="CB72" s="865"/>
      <c r="CC72" s="865"/>
      <c r="CD72" s="865"/>
      <c r="CE72" s="865"/>
      <c r="CF72" s="865"/>
      <c r="CG72" s="866"/>
      <c r="CH72" s="861"/>
      <c r="CI72" s="862"/>
      <c r="CJ72" s="862"/>
      <c r="CK72" s="862"/>
      <c r="CL72" s="863"/>
      <c r="CM72" s="861"/>
      <c r="CN72" s="862"/>
      <c r="CO72" s="862"/>
      <c r="CP72" s="862"/>
      <c r="CQ72" s="863"/>
      <c r="CR72" s="861"/>
      <c r="CS72" s="862"/>
      <c r="CT72" s="862"/>
      <c r="CU72" s="862"/>
      <c r="CV72" s="863"/>
      <c r="CW72" s="861"/>
      <c r="CX72" s="862"/>
      <c r="CY72" s="862"/>
      <c r="CZ72" s="862"/>
      <c r="DA72" s="863"/>
      <c r="DB72" s="861"/>
      <c r="DC72" s="862"/>
      <c r="DD72" s="862"/>
      <c r="DE72" s="862"/>
      <c r="DF72" s="863"/>
      <c r="DG72" s="861"/>
      <c r="DH72" s="862"/>
      <c r="DI72" s="862"/>
      <c r="DJ72" s="862"/>
      <c r="DK72" s="863"/>
      <c r="DL72" s="861"/>
      <c r="DM72" s="862"/>
      <c r="DN72" s="862"/>
      <c r="DO72" s="862"/>
      <c r="DP72" s="863"/>
      <c r="DQ72" s="861"/>
      <c r="DR72" s="862"/>
      <c r="DS72" s="862"/>
      <c r="DT72" s="862"/>
      <c r="DU72" s="863"/>
      <c r="DV72" s="858"/>
      <c r="DW72" s="859"/>
      <c r="DX72" s="859"/>
      <c r="DY72" s="859"/>
      <c r="DZ72" s="860"/>
      <c r="EA72" s="235"/>
    </row>
    <row r="73" spans="1:131" s="236" customFormat="1" ht="26.25" customHeight="1" x14ac:dyDescent="0.2">
      <c r="A73" s="250">
        <v>6</v>
      </c>
      <c r="B73" s="874"/>
      <c r="C73" s="875"/>
      <c r="D73" s="875"/>
      <c r="E73" s="875"/>
      <c r="F73" s="875"/>
      <c r="G73" s="875"/>
      <c r="H73" s="875"/>
      <c r="I73" s="875"/>
      <c r="J73" s="875"/>
      <c r="K73" s="875"/>
      <c r="L73" s="875"/>
      <c r="M73" s="875"/>
      <c r="N73" s="875"/>
      <c r="O73" s="875"/>
      <c r="P73" s="876"/>
      <c r="Q73" s="877"/>
      <c r="R73" s="825"/>
      <c r="S73" s="825"/>
      <c r="T73" s="825"/>
      <c r="U73" s="825"/>
      <c r="V73" s="825"/>
      <c r="W73" s="825"/>
      <c r="X73" s="825"/>
      <c r="Y73" s="825"/>
      <c r="Z73" s="825"/>
      <c r="AA73" s="825"/>
      <c r="AB73" s="825"/>
      <c r="AC73" s="825"/>
      <c r="AD73" s="825"/>
      <c r="AE73" s="825"/>
      <c r="AF73" s="825"/>
      <c r="AG73" s="825"/>
      <c r="AH73" s="825"/>
      <c r="AI73" s="825"/>
      <c r="AJ73" s="825"/>
      <c r="AK73" s="825"/>
      <c r="AL73" s="825"/>
      <c r="AM73" s="825"/>
      <c r="AN73" s="825"/>
      <c r="AO73" s="825"/>
      <c r="AP73" s="825"/>
      <c r="AQ73" s="825"/>
      <c r="AR73" s="825"/>
      <c r="AS73" s="825"/>
      <c r="AT73" s="825"/>
      <c r="AU73" s="825"/>
      <c r="AV73" s="825"/>
      <c r="AW73" s="825"/>
      <c r="AX73" s="825"/>
      <c r="AY73" s="825"/>
      <c r="AZ73" s="878"/>
      <c r="BA73" s="878"/>
      <c r="BB73" s="878"/>
      <c r="BC73" s="878"/>
      <c r="BD73" s="879"/>
      <c r="BE73" s="254"/>
      <c r="BF73" s="254"/>
      <c r="BG73" s="254"/>
      <c r="BH73" s="254"/>
      <c r="BI73" s="254"/>
      <c r="BJ73" s="254"/>
      <c r="BK73" s="254"/>
      <c r="BL73" s="254"/>
      <c r="BM73" s="254"/>
      <c r="BN73" s="254"/>
      <c r="BO73" s="254"/>
      <c r="BP73" s="254"/>
      <c r="BQ73" s="251">
        <v>67</v>
      </c>
      <c r="BR73" s="256"/>
      <c r="BS73" s="864"/>
      <c r="BT73" s="865"/>
      <c r="BU73" s="865"/>
      <c r="BV73" s="865"/>
      <c r="BW73" s="865"/>
      <c r="BX73" s="865"/>
      <c r="BY73" s="865"/>
      <c r="BZ73" s="865"/>
      <c r="CA73" s="865"/>
      <c r="CB73" s="865"/>
      <c r="CC73" s="865"/>
      <c r="CD73" s="865"/>
      <c r="CE73" s="865"/>
      <c r="CF73" s="865"/>
      <c r="CG73" s="866"/>
      <c r="CH73" s="861"/>
      <c r="CI73" s="862"/>
      <c r="CJ73" s="862"/>
      <c r="CK73" s="862"/>
      <c r="CL73" s="863"/>
      <c r="CM73" s="861"/>
      <c r="CN73" s="862"/>
      <c r="CO73" s="862"/>
      <c r="CP73" s="862"/>
      <c r="CQ73" s="863"/>
      <c r="CR73" s="861"/>
      <c r="CS73" s="862"/>
      <c r="CT73" s="862"/>
      <c r="CU73" s="862"/>
      <c r="CV73" s="863"/>
      <c r="CW73" s="861"/>
      <c r="CX73" s="862"/>
      <c r="CY73" s="862"/>
      <c r="CZ73" s="862"/>
      <c r="DA73" s="863"/>
      <c r="DB73" s="861"/>
      <c r="DC73" s="862"/>
      <c r="DD73" s="862"/>
      <c r="DE73" s="862"/>
      <c r="DF73" s="863"/>
      <c r="DG73" s="861"/>
      <c r="DH73" s="862"/>
      <c r="DI73" s="862"/>
      <c r="DJ73" s="862"/>
      <c r="DK73" s="863"/>
      <c r="DL73" s="861"/>
      <c r="DM73" s="862"/>
      <c r="DN73" s="862"/>
      <c r="DO73" s="862"/>
      <c r="DP73" s="863"/>
      <c r="DQ73" s="861"/>
      <c r="DR73" s="862"/>
      <c r="DS73" s="862"/>
      <c r="DT73" s="862"/>
      <c r="DU73" s="863"/>
      <c r="DV73" s="858"/>
      <c r="DW73" s="859"/>
      <c r="DX73" s="859"/>
      <c r="DY73" s="859"/>
      <c r="DZ73" s="860"/>
      <c r="EA73" s="235"/>
    </row>
    <row r="74" spans="1:131" s="236" customFormat="1" ht="26.25" customHeight="1" x14ac:dyDescent="0.2">
      <c r="A74" s="250">
        <v>7</v>
      </c>
      <c r="B74" s="874"/>
      <c r="C74" s="875"/>
      <c r="D74" s="875"/>
      <c r="E74" s="875"/>
      <c r="F74" s="875"/>
      <c r="G74" s="875"/>
      <c r="H74" s="875"/>
      <c r="I74" s="875"/>
      <c r="J74" s="875"/>
      <c r="K74" s="875"/>
      <c r="L74" s="875"/>
      <c r="M74" s="875"/>
      <c r="N74" s="875"/>
      <c r="O74" s="875"/>
      <c r="P74" s="876"/>
      <c r="Q74" s="877"/>
      <c r="R74" s="825"/>
      <c r="S74" s="825"/>
      <c r="T74" s="825"/>
      <c r="U74" s="825"/>
      <c r="V74" s="825"/>
      <c r="W74" s="825"/>
      <c r="X74" s="825"/>
      <c r="Y74" s="825"/>
      <c r="Z74" s="825"/>
      <c r="AA74" s="825"/>
      <c r="AB74" s="825"/>
      <c r="AC74" s="825"/>
      <c r="AD74" s="825"/>
      <c r="AE74" s="825"/>
      <c r="AF74" s="825"/>
      <c r="AG74" s="825"/>
      <c r="AH74" s="825"/>
      <c r="AI74" s="825"/>
      <c r="AJ74" s="825"/>
      <c r="AK74" s="825"/>
      <c r="AL74" s="825"/>
      <c r="AM74" s="825"/>
      <c r="AN74" s="825"/>
      <c r="AO74" s="825"/>
      <c r="AP74" s="825"/>
      <c r="AQ74" s="825"/>
      <c r="AR74" s="825"/>
      <c r="AS74" s="825"/>
      <c r="AT74" s="825"/>
      <c r="AU74" s="825"/>
      <c r="AV74" s="825"/>
      <c r="AW74" s="825"/>
      <c r="AX74" s="825"/>
      <c r="AY74" s="825"/>
      <c r="AZ74" s="878"/>
      <c r="BA74" s="878"/>
      <c r="BB74" s="878"/>
      <c r="BC74" s="878"/>
      <c r="BD74" s="879"/>
      <c r="BE74" s="254"/>
      <c r="BF74" s="254"/>
      <c r="BG74" s="254"/>
      <c r="BH74" s="254"/>
      <c r="BI74" s="254"/>
      <c r="BJ74" s="254"/>
      <c r="BK74" s="254"/>
      <c r="BL74" s="254"/>
      <c r="BM74" s="254"/>
      <c r="BN74" s="254"/>
      <c r="BO74" s="254"/>
      <c r="BP74" s="254"/>
      <c r="BQ74" s="251">
        <v>68</v>
      </c>
      <c r="BR74" s="256"/>
      <c r="BS74" s="864"/>
      <c r="BT74" s="865"/>
      <c r="BU74" s="865"/>
      <c r="BV74" s="865"/>
      <c r="BW74" s="865"/>
      <c r="BX74" s="865"/>
      <c r="BY74" s="865"/>
      <c r="BZ74" s="865"/>
      <c r="CA74" s="865"/>
      <c r="CB74" s="865"/>
      <c r="CC74" s="865"/>
      <c r="CD74" s="865"/>
      <c r="CE74" s="865"/>
      <c r="CF74" s="865"/>
      <c r="CG74" s="866"/>
      <c r="CH74" s="861"/>
      <c r="CI74" s="862"/>
      <c r="CJ74" s="862"/>
      <c r="CK74" s="862"/>
      <c r="CL74" s="863"/>
      <c r="CM74" s="861"/>
      <c r="CN74" s="862"/>
      <c r="CO74" s="862"/>
      <c r="CP74" s="862"/>
      <c r="CQ74" s="863"/>
      <c r="CR74" s="861"/>
      <c r="CS74" s="862"/>
      <c r="CT74" s="862"/>
      <c r="CU74" s="862"/>
      <c r="CV74" s="863"/>
      <c r="CW74" s="861"/>
      <c r="CX74" s="862"/>
      <c r="CY74" s="862"/>
      <c r="CZ74" s="862"/>
      <c r="DA74" s="863"/>
      <c r="DB74" s="861"/>
      <c r="DC74" s="862"/>
      <c r="DD74" s="862"/>
      <c r="DE74" s="862"/>
      <c r="DF74" s="863"/>
      <c r="DG74" s="861"/>
      <c r="DH74" s="862"/>
      <c r="DI74" s="862"/>
      <c r="DJ74" s="862"/>
      <c r="DK74" s="863"/>
      <c r="DL74" s="861"/>
      <c r="DM74" s="862"/>
      <c r="DN74" s="862"/>
      <c r="DO74" s="862"/>
      <c r="DP74" s="863"/>
      <c r="DQ74" s="861"/>
      <c r="DR74" s="862"/>
      <c r="DS74" s="862"/>
      <c r="DT74" s="862"/>
      <c r="DU74" s="863"/>
      <c r="DV74" s="858"/>
      <c r="DW74" s="859"/>
      <c r="DX74" s="859"/>
      <c r="DY74" s="859"/>
      <c r="DZ74" s="860"/>
      <c r="EA74" s="235"/>
    </row>
    <row r="75" spans="1:131" s="236" customFormat="1" ht="26.25" customHeight="1" x14ac:dyDescent="0.2">
      <c r="A75" s="250">
        <v>8</v>
      </c>
      <c r="B75" s="874"/>
      <c r="C75" s="875"/>
      <c r="D75" s="875"/>
      <c r="E75" s="875"/>
      <c r="F75" s="875"/>
      <c r="G75" s="875"/>
      <c r="H75" s="875"/>
      <c r="I75" s="875"/>
      <c r="J75" s="875"/>
      <c r="K75" s="875"/>
      <c r="L75" s="875"/>
      <c r="M75" s="875"/>
      <c r="N75" s="875"/>
      <c r="O75" s="875"/>
      <c r="P75" s="876"/>
      <c r="Q75" s="880"/>
      <c r="R75" s="881"/>
      <c r="S75" s="881"/>
      <c r="T75" s="881"/>
      <c r="U75" s="824"/>
      <c r="V75" s="882"/>
      <c r="W75" s="881"/>
      <c r="X75" s="881"/>
      <c r="Y75" s="881"/>
      <c r="Z75" s="824"/>
      <c r="AA75" s="882"/>
      <c r="AB75" s="881"/>
      <c r="AC75" s="881"/>
      <c r="AD75" s="881"/>
      <c r="AE75" s="824"/>
      <c r="AF75" s="882"/>
      <c r="AG75" s="881"/>
      <c r="AH75" s="881"/>
      <c r="AI75" s="881"/>
      <c r="AJ75" s="824"/>
      <c r="AK75" s="882"/>
      <c r="AL75" s="881"/>
      <c r="AM75" s="881"/>
      <c r="AN75" s="881"/>
      <c r="AO75" s="824"/>
      <c r="AP75" s="882"/>
      <c r="AQ75" s="881"/>
      <c r="AR75" s="881"/>
      <c r="AS75" s="881"/>
      <c r="AT75" s="824"/>
      <c r="AU75" s="882"/>
      <c r="AV75" s="881"/>
      <c r="AW75" s="881"/>
      <c r="AX75" s="881"/>
      <c r="AY75" s="824"/>
      <c r="AZ75" s="878"/>
      <c r="BA75" s="878"/>
      <c r="BB75" s="878"/>
      <c r="BC75" s="878"/>
      <c r="BD75" s="879"/>
      <c r="BE75" s="254"/>
      <c r="BF75" s="254"/>
      <c r="BG75" s="254"/>
      <c r="BH75" s="254"/>
      <c r="BI75" s="254"/>
      <c r="BJ75" s="254"/>
      <c r="BK75" s="254"/>
      <c r="BL75" s="254"/>
      <c r="BM75" s="254"/>
      <c r="BN75" s="254"/>
      <c r="BO75" s="254"/>
      <c r="BP75" s="254"/>
      <c r="BQ75" s="251">
        <v>69</v>
      </c>
      <c r="BR75" s="256"/>
      <c r="BS75" s="864"/>
      <c r="BT75" s="865"/>
      <c r="BU75" s="865"/>
      <c r="BV75" s="865"/>
      <c r="BW75" s="865"/>
      <c r="BX75" s="865"/>
      <c r="BY75" s="865"/>
      <c r="BZ75" s="865"/>
      <c r="CA75" s="865"/>
      <c r="CB75" s="865"/>
      <c r="CC75" s="865"/>
      <c r="CD75" s="865"/>
      <c r="CE75" s="865"/>
      <c r="CF75" s="865"/>
      <c r="CG75" s="866"/>
      <c r="CH75" s="861"/>
      <c r="CI75" s="862"/>
      <c r="CJ75" s="862"/>
      <c r="CK75" s="862"/>
      <c r="CL75" s="863"/>
      <c r="CM75" s="861"/>
      <c r="CN75" s="862"/>
      <c r="CO75" s="862"/>
      <c r="CP75" s="862"/>
      <c r="CQ75" s="863"/>
      <c r="CR75" s="861"/>
      <c r="CS75" s="862"/>
      <c r="CT75" s="862"/>
      <c r="CU75" s="862"/>
      <c r="CV75" s="863"/>
      <c r="CW75" s="861"/>
      <c r="CX75" s="862"/>
      <c r="CY75" s="862"/>
      <c r="CZ75" s="862"/>
      <c r="DA75" s="863"/>
      <c r="DB75" s="861"/>
      <c r="DC75" s="862"/>
      <c r="DD75" s="862"/>
      <c r="DE75" s="862"/>
      <c r="DF75" s="863"/>
      <c r="DG75" s="861"/>
      <c r="DH75" s="862"/>
      <c r="DI75" s="862"/>
      <c r="DJ75" s="862"/>
      <c r="DK75" s="863"/>
      <c r="DL75" s="861"/>
      <c r="DM75" s="862"/>
      <c r="DN75" s="862"/>
      <c r="DO75" s="862"/>
      <c r="DP75" s="863"/>
      <c r="DQ75" s="861"/>
      <c r="DR75" s="862"/>
      <c r="DS75" s="862"/>
      <c r="DT75" s="862"/>
      <c r="DU75" s="863"/>
      <c r="DV75" s="858"/>
      <c r="DW75" s="859"/>
      <c r="DX75" s="859"/>
      <c r="DY75" s="859"/>
      <c r="DZ75" s="860"/>
      <c r="EA75" s="235"/>
    </row>
    <row r="76" spans="1:131" s="236" customFormat="1" ht="26.25" customHeight="1" x14ac:dyDescent="0.2">
      <c r="A76" s="250">
        <v>9</v>
      </c>
      <c r="B76" s="874"/>
      <c r="C76" s="875"/>
      <c r="D76" s="875"/>
      <c r="E76" s="875"/>
      <c r="F76" s="875"/>
      <c r="G76" s="875"/>
      <c r="H76" s="875"/>
      <c r="I76" s="875"/>
      <c r="J76" s="875"/>
      <c r="K76" s="875"/>
      <c r="L76" s="875"/>
      <c r="M76" s="875"/>
      <c r="N76" s="875"/>
      <c r="O76" s="875"/>
      <c r="P76" s="876"/>
      <c r="Q76" s="880"/>
      <c r="R76" s="881"/>
      <c r="S76" s="881"/>
      <c r="T76" s="881"/>
      <c r="U76" s="824"/>
      <c r="V76" s="882"/>
      <c r="W76" s="881"/>
      <c r="X76" s="881"/>
      <c r="Y76" s="881"/>
      <c r="Z76" s="824"/>
      <c r="AA76" s="882"/>
      <c r="AB76" s="881"/>
      <c r="AC76" s="881"/>
      <c r="AD76" s="881"/>
      <c r="AE76" s="824"/>
      <c r="AF76" s="882"/>
      <c r="AG76" s="881"/>
      <c r="AH76" s="881"/>
      <c r="AI76" s="881"/>
      <c r="AJ76" s="824"/>
      <c r="AK76" s="882"/>
      <c r="AL76" s="881"/>
      <c r="AM76" s="881"/>
      <c r="AN76" s="881"/>
      <c r="AO76" s="824"/>
      <c r="AP76" s="882"/>
      <c r="AQ76" s="881"/>
      <c r="AR76" s="881"/>
      <c r="AS76" s="881"/>
      <c r="AT76" s="824"/>
      <c r="AU76" s="882"/>
      <c r="AV76" s="881"/>
      <c r="AW76" s="881"/>
      <c r="AX76" s="881"/>
      <c r="AY76" s="824"/>
      <c r="AZ76" s="878"/>
      <c r="BA76" s="878"/>
      <c r="BB76" s="878"/>
      <c r="BC76" s="878"/>
      <c r="BD76" s="879"/>
      <c r="BE76" s="254"/>
      <c r="BF76" s="254"/>
      <c r="BG76" s="254"/>
      <c r="BH76" s="254"/>
      <c r="BI76" s="254"/>
      <c r="BJ76" s="254"/>
      <c r="BK76" s="254"/>
      <c r="BL76" s="254"/>
      <c r="BM76" s="254"/>
      <c r="BN76" s="254"/>
      <c r="BO76" s="254"/>
      <c r="BP76" s="254"/>
      <c r="BQ76" s="251">
        <v>70</v>
      </c>
      <c r="BR76" s="256"/>
      <c r="BS76" s="864"/>
      <c r="BT76" s="865"/>
      <c r="BU76" s="865"/>
      <c r="BV76" s="865"/>
      <c r="BW76" s="865"/>
      <c r="BX76" s="865"/>
      <c r="BY76" s="865"/>
      <c r="BZ76" s="865"/>
      <c r="CA76" s="865"/>
      <c r="CB76" s="865"/>
      <c r="CC76" s="865"/>
      <c r="CD76" s="865"/>
      <c r="CE76" s="865"/>
      <c r="CF76" s="865"/>
      <c r="CG76" s="866"/>
      <c r="CH76" s="861"/>
      <c r="CI76" s="862"/>
      <c r="CJ76" s="862"/>
      <c r="CK76" s="862"/>
      <c r="CL76" s="863"/>
      <c r="CM76" s="861"/>
      <c r="CN76" s="862"/>
      <c r="CO76" s="862"/>
      <c r="CP76" s="862"/>
      <c r="CQ76" s="863"/>
      <c r="CR76" s="861"/>
      <c r="CS76" s="862"/>
      <c r="CT76" s="862"/>
      <c r="CU76" s="862"/>
      <c r="CV76" s="863"/>
      <c r="CW76" s="861"/>
      <c r="CX76" s="862"/>
      <c r="CY76" s="862"/>
      <c r="CZ76" s="862"/>
      <c r="DA76" s="863"/>
      <c r="DB76" s="861"/>
      <c r="DC76" s="862"/>
      <c r="DD76" s="862"/>
      <c r="DE76" s="862"/>
      <c r="DF76" s="863"/>
      <c r="DG76" s="861"/>
      <c r="DH76" s="862"/>
      <c r="DI76" s="862"/>
      <c r="DJ76" s="862"/>
      <c r="DK76" s="863"/>
      <c r="DL76" s="861"/>
      <c r="DM76" s="862"/>
      <c r="DN76" s="862"/>
      <c r="DO76" s="862"/>
      <c r="DP76" s="863"/>
      <c r="DQ76" s="861"/>
      <c r="DR76" s="862"/>
      <c r="DS76" s="862"/>
      <c r="DT76" s="862"/>
      <c r="DU76" s="863"/>
      <c r="DV76" s="858"/>
      <c r="DW76" s="859"/>
      <c r="DX76" s="859"/>
      <c r="DY76" s="859"/>
      <c r="DZ76" s="860"/>
      <c r="EA76" s="235"/>
    </row>
    <row r="77" spans="1:131" s="236" customFormat="1" ht="26.25" customHeight="1" x14ac:dyDescent="0.2">
      <c r="A77" s="250">
        <v>10</v>
      </c>
      <c r="B77" s="874"/>
      <c r="C77" s="875"/>
      <c r="D77" s="875"/>
      <c r="E77" s="875"/>
      <c r="F77" s="875"/>
      <c r="G77" s="875"/>
      <c r="H77" s="875"/>
      <c r="I77" s="875"/>
      <c r="J77" s="875"/>
      <c r="K77" s="875"/>
      <c r="L77" s="875"/>
      <c r="M77" s="875"/>
      <c r="N77" s="875"/>
      <c r="O77" s="875"/>
      <c r="P77" s="876"/>
      <c r="Q77" s="880"/>
      <c r="R77" s="881"/>
      <c r="S77" s="881"/>
      <c r="T77" s="881"/>
      <c r="U77" s="824"/>
      <c r="V77" s="882"/>
      <c r="W77" s="881"/>
      <c r="X77" s="881"/>
      <c r="Y77" s="881"/>
      <c r="Z77" s="824"/>
      <c r="AA77" s="882"/>
      <c r="AB77" s="881"/>
      <c r="AC77" s="881"/>
      <c r="AD77" s="881"/>
      <c r="AE77" s="824"/>
      <c r="AF77" s="882"/>
      <c r="AG77" s="881"/>
      <c r="AH77" s="881"/>
      <c r="AI77" s="881"/>
      <c r="AJ77" s="824"/>
      <c r="AK77" s="882"/>
      <c r="AL77" s="881"/>
      <c r="AM77" s="881"/>
      <c r="AN77" s="881"/>
      <c r="AO77" s="824"/>
      <c r="AP77" s="882"/>
      <c r="AQ77" s="881"/>
      <c r="AR77" s="881"/>
      <c r="AS77" s="881"/>
      <c r="AT77" s="824"/>
      <c r="AU77" s="882"/>
      <c r="AV77" s="881"/>
      <c r="AW77" s="881"/>
      <c r="AX77" s="881"/>
      <c r="AY77" s="824"/>
      <c r="AZ77" s="878"/>
      <c r="BA77" s="878"/>
      <c r="BB77" s="878"/>
      <c r="BC77" s="878"/>
      <c r="BD77" s="879"/>
      <c r="BE77" s="254"/>
      <c r="BF77" s="254"/>
      <c r="BG77" s="254"/>
      <c r="BH77" s="254"/>
      <c r="BI77" s="254"/>
      <c r="BJ77" s="254"/>
      <c r="BK77" s="254"/>
      <c r="BL77" s="254"/>
      <c r="BM77" s="254"/>
      <c r="BN77" s="254"/>
      <c r="BO77" s="254"/>
      <c r="BP77" s="254"/>
      <c r="BQ77" s="251">
        <v>71</v>
      </c>
      <c r="BR77" s="256"/>
      <c r="BS77" s="864"/>
      <c r="BT77" s="865"/>
      <c r="BU77" s="865"/>
      <c r="BV77" s="865"/>
      <c r="BW77" s="865"/>
      <c r="BX77" s="865"/>
      <c r="BY77" s="865"/>
      <c r="BZ77" s="865"/>
      <c r="CA77" s="865"/>
      <c r="CB77" s="865"/>
      <c r="CC77" s="865"/>
      <c r="CD77" s="865"/>
      <c r="CE77" s="865"/>
      <c r="CF77" s="865"/>
      <c r="CG77" s="866"/>
      <c r="CH77" s="861"/>
      <c r="CI77" s="862"/>
      <c r="CJ77" s="862"/>
      <c r="CK77" s="862"/>
      <c r="CL77" s="863"/>
      <c r="CM77" s="861"/>
      <c r="CN77" s="862"/>
      <c r="CO77" s="862"/>
      <c r="CP77" s="862"/>
      <c r="CQ77" s="863"/>
      <c r="CR77" s="861"/>
      <c r="CS77" s="862"/>
      <c r="CT77" s="862"/>
      <c r="CU77" s="862"/>
      <c r="CV77" s="863"/>
      <c r="CW77" s="861"/>
      <c r="CX77" s="862"/>
      <c r="CY77" s="862"/>
      <c r="CZ77" s="862"/>
      <c r="DA77" s="863"/>
      <c r="DB77" s="861"/>
      <c r="DC77" s="862"/>
      <c r="DD77" s="862"/>
      <c r="DE77" s="862"/>
      <c r="DF77" s="863"/>
      <c r="DG77" s="861"/>
      <c r="DH77" s="862"/>
      <c r="DI77" s="862"/>
      <c r="DJ77" s="862"/>
      <c r="DK77" s="863"/>
      <c r="DL77" s="861"/>
      <c r="DM77" s="862"/>
      <c r="DN77" s="862"/>
      <c r="DO77" s="862"/>
      <c r="DP77" s="863"/>
      <c r="DQ77" s="861"/>
      <c r="DR77" s="862"/>
      <c r="DS77" s="862"/>
      <c r="DT77" s="862"/>
      <c r="DU77" s="863"/>
      <c r="DV77" s="858"/>
      <c r="DW77" s="859"/>
      <c r="DX77" s="859"/>
      <c r="DY77" s="859"/>
      <c r="DZ77" s="860"/>
      <c r="EA77" s="235"/>
    </row>
    <row r="78" spans="1:131" s="236" customFormat="1" ht="26.25" customHeight="1" x14ac:dyDescent="0.2">
      <c r="A78" s="250">
        <v>11</v>
      </c>
      <c r="B78" s="874"/>
      <c r="C78" s="875"/>
      <c r="D78" s="875"/>
      <c r="E78" s="875"/>
      <c r="F78" s="875"/>
      <c r="G78" s="875"/>
      <c r="H78" s="875"/>
      <c r="I78" s="875"/>
      <c r="J78" s="875"/>
      <c r="K78" s="875"/>
      <c r="L78" s="875"/>
      <c r="M78" s="875"/>
      <c r="N78" s="875"/>
      <c r="O78" s="875"/>
      <c r="P78" s="876"/>
      <c r="Q78" s="877"/>
      <c r="R78" s="825"/>
      <c r="S78" s="825"/>
      <c r="T78" s="825"/>
      <c r="U78" s="825"/>
      <c r="V78" s="825"/>
      <c r="W78" s="825"/>
      <c r="X78" s="825"/>
      <c r="Y78" s="825"/>
      <c r="Z78" s="825"/>
      <c r="AA78" s="825"/>
      <c r="AB78" s="825"/>
      <c r="AC78" s="825"/>
      <c r="AD78" s="825"/>
      <c r="AE78" s="825"/>
      <c r="AF78" s="825"/>
      <c r="AG78" s="825"/>
      <c r="AH78" s="825"/>
      <c r="AI78" s="825"/>
      <c r="AJ78" s="825"/>
      <c r="AK78" s="825"/>
      <c r="AL78" s="825"/>
      <c r="AM78" s="825"/>
      <c r="AN78" s="825"/>
      <c r="AO78" s="825"/>
      <c r="AP78" s="825"/>
      <c r="AQ78" s="825"/>
      <c r="AR78" s="825"/>
      <c r="AS78" s="825"/>
      <c r="AT78" s="825"/>
      <c r="AU78" s="825"/>
      <c r="AV78" s="825"/>
      <c r="AW78" s="825"/>
      <c r="AX78" s="825"/>
      <c r="AY78" s="825"/>
      <c r="AZ78" s="878"/>
      <c r="BA78" s="878"/>
      <c r="BB78" s="878"/>
      <c r="BC78" s="878"/>
      <c r="BD78" s="879"/>
      <c r="BE78" s="254"/>
      <c r="BF78" s="254"/>
      <c r="BG78" s="254"/>
      <c r="BH78" s="254"/>
      <c r="BI78" s="254"/>
      <c r="BJ78" s="257"/>
      <c r="BK78" s="257"/>
      <c r="BL78" s="257"/>
      <c r="BM78" s="257"/>
      <c r="BN78" s="257"/>
      <c r="BO78" s="254"/>
      <c r="BP78" s="254"/>
      <c r="BQ78" s="251">
        <v>72</v>
      </c>
      <c r="BR78" s="256"/>
      <c r="BS78" s="864"/>
      <c r="BT78" s="865"/>
      <c r="BU78" s="865"/>
      <c r="BV78" s="865"/>
      <c r="BW78" s="865"/>
      <c r="BX78" s="865"/>
      <c r="BY78" s="865"/>
      <c r="BZ78" s="865"/>
      <c r="CA78" s="865"/>
      <c r="CB78" s="865"/>
      <c r="CC78" s="865"/>
      <c r="CD78" s="865"/>
      <c r="CE78" s="865"/>
      <c r="CF78" s="865"/>
      <c r="CG78" s="866"/>
      <c r="CH78" s="861"/>
      <c r="CI78" s="862"/>
      <c r="CJ78" s="862"/>
      <c r="CK78" s="862"/>
      <c r="CL78" s="863"/>
      <c r="CM78" s="861"/>
      <c r="CN78" s="862"/>
      <c r="CO78" s="862"/>
      <c r="CP78" s="862"/>
      <c r="CQ78" s="863"/>
      <c r="CR78" s="861"/>
      <c r="CS78" s="862"/>
      <c r="CT78" s="862"/>
      <c r="CU78" s="862"/>
      <c r="CV78" s="863"/>
      <c r="CW78" s="861"/>
      <c r="CX78" s="862"/>
      <c r="CY78" s="862"/>
      <c r="CZ78" s="862"/>
      <c r="DA78" s="863"/>
      <c r="DB78" s="861"/>
      <c r="DC78" s="862"/>
      <c r="DD78" s="862"/>
      <c r="DE78" s="862"/>
      <c r="DF78" s="863"/>
      <c r="DG78" s="861"/>
      <c r="DH78" s="862"/>
      <c r="DI78" s="862"/>
      <c r="DJ78" s="862"/>
      <c r="DK78" s="863"/>
      <c r="DL78" s="861"/>
      <c r="DM78" s="862"/>
      <c r="DN78" s="862"/>
      <c r="DO78" s="862"/>
      <c r="DP78" s="863"/>
      <c r="DQ78" s="861"/>
      <c r="DR78" s="862"/>
      <c r="DS78" s="862"/>
      <c r="DT78" s="862"/>
      <c r="DU78" s="863"/>
      <c r="DV78" s="858"/>
      <c r="DW78" s="859"/>
      <c r="DX78" s="859"/>
      <c r="DY78" s="859"/>
      <c r="DZ78" s="860"/>
      <c r="EA78" s="235"/>
    </row>
    <row r="79" spans="1:131" s="236" customFormat="1" ht="26.25" customHeight="1" x14ac:dyDescent="0.2">
      <c r="A79" s="250">
        <v>12</v>
      </c>
      <c r="B79" s="874"/>
      <c r="C79" s="875"/>
      <c r="D79" s="875"/>
      <c r="E79" s="875"/>
      <c r="F79" s="875"/>
      <c r="G79" s="875"/>
      <c r="H79" s="875"/>
      <c r="I79" s="875"/>
      <c r="J79" s="875"/>
      <c r="K79" s="875"/>
      <c r="L79" s="875"/>
      <c r="M79" s="875"/>
      <c r="N79" s="875"/>
      <c r="O79" s="875"/>
      <c r="P79" s="876"/>
      <c r="Q79" s="877"/>
      <c r="R79" s="825"/>
      <c r="S79" s="825"/>
      <c r="T79" s="825"/>
      <c r="U79" s="825"/>
      <c r="V79" s="825"/>
      <c r="W79" s="825"/>
      <c r="X79" s="825"/>
      <c r="Y79" s="825"/>
      <c r="Z79" s="825"/>
      <c r="AA79" s="825"/>
      <c r="AB79" s="825"/>
      <c r="AC79" s="825"/>
      <c r="AD79" s="825"/>
      <c r="AE79" s="825"/>
      <c r="AF79" s="825"/>
      <c r="AG79" s="825"/>
      <c r="AH79" s="825"/>
      <c r="AI79" s="825"/>
      <c r="AJ79" s="825"/>
      <c r="AK79" s="825"/>
      <c r="AL79" s="825"/>
      <c r="AM79" s="825"/>
      <c r="AN79" s="825"/>
      <c r="AO79" s="825"/>
      <c r="AP79" s="825"/>
      <c r="AQ79" s="825"/>
      <c r="AR79" s="825"/>
      <c r="AS79" s="825"/>
      <c r="AT79" s="825"/>
      <c r="AU79" s="825"/>
      <c r="AV79" s="825"/>
      <c r="AW79" s="825"/>
      <c r="AX79" s="825"/>
      <c r="AY79" s="825"/>
      <c r="AZ79" s="878"/>
      <c r="BA79" s="878"/>
      <c r="BB79" s="878"/>
      <c r="BC79" s="878"/>
      <c r="BD79" s="879"/>
      <c r="BE79" s="254"/>
      <c r="BF79" s="254"/>
      <c r="BG79" s="254"/>
      <c r="BH79" s="254"/>
      <c r="BI79" s="254"/>
      <c r="BJ79" s="257"/>
      <c r="BK79" s="257"/>
      <c r="BL79" s="257"/>
      <c r="BM79" s="257"/>
      <c r="BN79" s="257"/>
      <c r="BO79" s="254"/>
      <c r="BP79" s="254"/>
      <c r="BQ79" s="251">
        <v>73</v>
      </c>
      <c r="BR79" s="256"/>
      <c r="BS79" s="864"/>
      <c r="BT79" s="865"/>
      <c r="BU79" s="865"/>
      <c r="BV79" s="865"/>
      <c r="BW79" s="865"/>
      <c r="BX79" s="865"/>
      <c r="BY79" s="865"/>
      <c r="BZ79" s="865"/>
      <c r="CA79" s="865"/>
      <c r="CB79" s="865"/>
      <c r="CC79" s="865"/>
      <c r="CD79" s="865"/>
      <c r="CE79" s="865"/>
      <c r="CF79" s="865"/>
      <c r="CG79" s="866"/>
      <c r="CH79" s="861"/>
      <c r="CI79" s="862"/>
      <c r="CJ79" s="862"/>
      <c r="CK79" s="862"/>
      <c r="CL79" s="863"/>
      <c r="CM79" s="861"/>
      <c r="CN79" s="862"/>
      <c r="CO79" s="862"/>
      <c r="CP79" s="862"/>
      <c r="CQ79" s="863"/>
      <c r="CR79" s="861"/>
      <c r="CS79" s="862"/>
      <c r="CT79" s="862"/>
      <c r="CU79" s="862"/>
      <c r="CV79" s="863"/>
      <c r="CW79" s="861"/>
      <c r="CX79" s="862"/>
      <c r="CY79" s="862"/>
      <c r="CZ79" s="862"/>
      <c r="DA79" s="863"/>
      <c r="DB79" s="861"/>
      <c r="DC79" s="862"/>
      <c r="DD79" s="862"/>
      <c r="DE79" s="862"/>
      <c r="DF79" s="863"/>
      <c r="DG79" s="861"/>
      <c r="DH79" s="862"/>
      <c r="DI79" s="862"/>
      <c r="DJ79" s="862"/>
      <c r="DK79" s="863"/>
      <c r="DL79" s="861"/>
      <c r="DM79" s="862"/>
      <c r="DN79" s="862"/>
      <c r="DO79" s="862"/>
      <c r="DP79" s="863"/>
      <c r="DQ79" s="861"/>
      <c r="DR79" s="862"/>
      <c r="DS79" s="862"/>
      <c r="DT79" s="862"/>
      <c r="DU79" s="863"/>
      <c r="DV79" s="858"/>
      <c r="DW79" s="859"/>
      <c r="DX79" s="859"/>
      <c r="DY79" s="859"/>
      <c r="DZ79" s="860"/>
      <c r="EA79" s="235"/>
    </row>
    <row r="80" spans="1:131" s="236" customFormat="1" ht="26.25" customHeight="1" x14ac:dyDescent="0.2">
      <c r="A80" s="250">
        <v>13</v>
      </c>
      <c r="B80" s="874"/>
      <c r="C80" s="875"/>
      <c r="D80" s="875"/>
      <c r="E80" s="875"/>
      <c r="F80" s="875"/>
      <c r="G80" s="875"/>
      <c r="H80" s="875"/>
      <c r="I80" s="875"/>
      <c r="J80" s="875"/>
      <c r="K80" s="875"/>
      <c r="L80" s="875"/>
      <c r="M80" s="875"/>
      <c r="N80" s="875"/>
      <c r="O80" s="875"/>
      <c r="P80" s="876"/>
      <c r="Q80" s="877"/>
      <c r="R80" s="825"/>
      <c r="S80" s="825"/>
      <c r="T80" s="825"/>
      <c r="U80" s="825"/>
      <c r="V80" s="825"/>
      <c r="W80" s="825"/>
      <c r="X80" s="825"/>
      <c r="Y80" s="825"/>
      <c r="Z80" s="825"/>
      <c r="AA80" s="825"/>
      <c r="AB80" s="825"/>
      <c r="AC80" s="825"/>
      <c r="AD80" s="825"/>
      <c r="AE80" s="825"/>
      <c r="AF80" s="825"/>
      <c r="AG80" s="825"/>
      <c r="AH80" s="825"/>
      <c r="AI80" s="825"/>
      <c r="AJ80" s="825"/>
      <c r="AK80" s="825"/>
      <c r="AL80" s="825"/>
      <c r="AM80" s="825"/>
      <c r="AN80" s="825"/>
      <c r="AO80" s="825"/>
      <c r="AP80" s="825"/>
      <c r="AQ80" s="825"/>
      <c r="AR80" s="825"/>
      <c r="AS80" s="825"/>
      <c r="AT80" s="825"/>
      <c r="AU80" s="825"/>
      <c r="AV80" s="825"/>
      <c r="AW80" s="825"/>
      <c r="AX80" s="825"/>
      <c r="AY80" s="825"/>
      <c r="AZ80" s="878"/>
      <c r="BA80" s="878"/>
      <c r="BB80" s="878"/>
      <c r="BC80" s="878"/>
      <c r="BD80" s="879"/>
      <c r="BE80" s="254"/>
      <c r="BF80" s="254"/>
      <c r="BG80" s="254"/>
      <c r="BH80" s="254"/>
      <c r="BI80" s="254"/>
      <c r="BJ80" s="254"/>
      <c r="BK80" s="254"/>
      <c r="BL80" s="254"/>
      <c r="BM80" s="254"/>
      <c r="BN80" s="254"/>
      <c r="BO80" s="254"/>
      <c r="BP80" s="254"/>
      <c r="BQ80" s="251">
        <v>74</v>
      </c>
      <c r="BR80" s="256"/>
      <c r="BS80" s="864"/>
      <c r="BT80" s="865"/>
      <c r="BU80" s="865"/>
      <c r="BV80" s="865"/>
      <c r="BW80" s="865"/>
      <c r="BX80" s="865"/>
      <c r="BY80" s="865"/>
      <c r="BZ80" s="865"/>
      <c r="CA80" s="865"/>
      <c r="CB80" s="865"/>
      <c r="CC80" s="865"/>
      <c r="CD80" s="865"/>
      <c r="CE80" s="865"/>
      <c r="CF80" s="865"/>
      <c r="CG80" s="866"/>
      <c r="CH80" s="861"/>
      <c r="CI80" s="862"/>
      <c r="CJ80" s="862"/>
      <c r="CK80" s="862"/>
      <c r="CL80" s="863"/>
      <c r="CM80" s="861"/>
      <c r="CN80" s="862"/>
      <c r="CO80" s="862"/>
      <c r="CP80" s="862"/>
      <c r="CQ80" s="863"/>
      <c r="CR80" s="861"/>
      <c r="CS80" s="862"/>
      <c r="CT80" s="862"/>
      <c r="CU80" s="862"/>
      <c r="CV80" s="863"/>
      <c r="CW80" s="861"/>
      <c r="CX80" s="862"/>
      <c r="CY80" s="862"/>
      <c r="CZ80" s="862"/>
      <c r="DA80" s="863"/>
      <c r="DB80" s="861"/>
      <c r="DC80" s="862"/>
      <c r="DD80" s="862"/>
      <c r="DE80" s="862"/>
      <c r="DF80" s="863"/>
      <c r="DG80" s="861"/>
      <c r="DH80" s="862"/>
      <c r="DI80" s="862"/>
      <c r="DJ80" s="862"/>
      <c r="DK80" s="863"/>
      <c r="DL80" s="861"/>
      <c r="DM80" s="862"/>
      <c r="DN80" s="862"/>
      <c r="DO80" s="862"/>
      <c r="DP80" s="863"/>
      <c r="DQ80" s="861"/>
      <c r="DR80" s="862"/>
      <c r="DS80" s="862"/>
      <c r="DT80" s="862"/>
      <c r="DU80" s="863"/>
      <c r="DV80" s="858"/>
      <c r="DW80" s="859"/>
      <c r="DX80" s="859"/>
      <c r="DY80" s="859"/>
      <c r="DZ80" s="860"/>
      <c r="EA80" s="235"/>
    </row>
    <row r="81" spans="1:131" s="236" customFormat="1" ht="26.25" customHeight="1" x14ac:dyDescent="0.2">
      <c r="A81" s="250">
        <v>14</v>
      </c>
      <c r="B81" s="874"/>
      <c r="C81" s="875"/>
      <c r="D81" s="875"/>
      <c r="E81" s="875"/>
      <c r="F81" s="875"/>
      <c r="G81" s="875"/>
      <c r="H81" s="875"/>
      <c r="I81" s="875"/>
      <c r="J81" s="875"/>
      <c r="K81" s="875"/>
      <c r="L81" s="875"/>
      <c r="M81" s="875"/>
      <c r="N81" s="875"/>
      <c r="O81" s="875"/>
      <c r="P81" s="876"/>
      <c r="Q81" s="877"/>
      <c r="R81" s="825"/>
      <c r="S81" s="825"/>
      <c r="T81" s="825"/>
      <c r="U81" s="825"/>
      <c r="V81" s="825"/>
      <c r="W81" s="825"/>
      <c r="X81" s="825"/>
      <c r="Y81" s="825"/>
      <c r="Z81" s="825"/>
      <c r="AA81" s="825"/>
      <c r="AB81" s="825"/>
      <c r="AC81" s="825"/>
      <c r="AD81" s="825"/>
      <c r="AE81" s="825"/>
      <c r="AF81" s="825"/>
      <c r="AG81" s="825"/>
      <c r="AH81" s="825"/>
      <c r="AI81" s="825"/>
      <c r="AJ81" s="825"/>
      <c r="AK81" s="825"/>
      <c r="AL81" s="825"/>
      <c r="AM81" s="825"/>
      <c r="AN81" s="825"/>
      <c r="AO81" s="825"/>
      <c r="AP81" s="825"/>
      <c r="AQ81" s="825"/>
      <c r="AR81" s="825"/>
      <c r="AS81" s="825"/>
      <c r="AT81" s="825"/>
      <c r="AU81" s="825"/>
      <c r="AV81" s="825"/>
      <c r="AW81" s="825"/>
      <c r="AX81" s="825"/>
      <c r="AY81" s="825"/>
      <c r="AZ81" s="878"/>
      <c r="BA81" s="878"/>
      <c r="BB81" s="878"/>
      <c r="BC81" s="878"/>
      <c r="BD81" s="879"/>
      <c r="BE81" s="254"/>
      <c r="BF81" s="254"/>
      <c r="BG81" s="254"/>
      <c r="BH81" s="254"/>
      <c r="BI81" s="254"/>
      <c r="BJ81" s="254"/>
      <c r="BK81" s="254"/>
      <c r="BL81" s="254"/>
      <c r="BM81" s="254"/>
      <c r="BN81" s="254"/>
      <c r="BO81" s="254"/>
      <c r="BP81" s="254"/>
      <c r="BQ81" s="251">
        <v>75</v>
      </c>
      <c r="BR81" s="256"/>
      <c r="BS81" s="864"/>
      <c r="BT81" s="865"/>
      <c r="BU81" s="865"/>
      <c r="BV81" s="865"/>
      <c r="BW81" s="865"/>
      <c r="BX81" s="865"/>
      <c r="BY81" s="865"/>
      <c r="BZ81" s="865"/>
      <c r="CA81" s="865"/>
      <c r="CB81" s="865"/>
      <c r="CC81" s="865"/>
      <c r="CD81" s="865"/>
      <c r="CE81" s="865"/>
      <c r="CF81" s="865"/>
      <c r="CG81" s="866"/>
      <c r="CH81" s="861"/>
      <c r="CI81" s="862"/>
      <c r="CJ81" s="862"/>
      <c r="CK81" s="862"/>
      <c r="CL81" s="863"/>
      <c r="CM81" s="861"/>
      <c r="CN81" s="862"/>
      <c r="CO81" s="862"/>
      <c r="CP81" s="862"/>
      <c r="CQ81" s="863"/>
      <c r="CR81" s="861"/>
      <c r="CS81" s="862"/>
      <c r="CT81" s="862"/>
      <c r="CU81" s="862"/>
      <c r="CV81" s="863"/>
      <c r="CW81" s="861"/>
      <c r="CX81" s="862"/>
      <c r="CY81" s="862"/>
      <c r="CZ81" s="862"/>
      <c r="DA81" s="863"/>
      <c r="DB81" s="861"/>
      <c r="DC81" s="862"/>
      <c r="DD81" s="862"/>
      <c r="DE81" s="862"/>
      <c r="DF81" s="863"/>
      <c r="DG81" s="861"/>
      <c r="DH81" s="862"/>
      <c r="DI81" s="862"/>
      <c r="DJ81" s="862"/>
      <c r="DK81" s="863"/>
      <c r="DL81" s="861"/>
      <c r="DM81" s="862"/>
      <c r="DN81" s="862"/>
      <c r="DO81" s="862"/>
      <c r="DP81" s="863"/>
      <c r="DQ81" s="861"/>
      <c r="DR81" s="862"/>
      <c r="DS81" s="862"/>
      <c r="DT81" s="862"/>
      <c r="DU81" s="863"/>
      <c r="DV81" s="858"/>
      <c r="DW81" s="859"/>
      <c r="DX81" s="859"/>
      <c r="DY81" s="859"/>
      <c r="DZ81" s="860"/>
      <c r="EA81" s="235"/>
    </row>
    <row r="82" spans="1:131" s="236" customFormat="1" ht="26.25" customHeight="1" x14ac:dyDescent="0.2">
      <c r="A82" s="250">
        <v>15</v>
      </c>
      <c r="B82" s="874"/>
      <c r="C82" s="875"/>
      <c r="D82" s="875"/>
      <c r="E82" s="875"/>
      <c r="F82" s="875"/>
      <c r="G82" s="875"/>
      <c r="H82" s="875"/>
      <c r="I82" s="875"/>
      <c r="J82" s="875"/>
      <c r="K82" s="875"/>
      <c r="L82" s="875"/>
      <c r="M82" s="875"/>
      <c r="N82" s="875"/>
      <c r="O82" s="875"/>
      <c r="P82" s="876"/>
      <c r="Q82" s="877"/>
      <c r="R82" s="825"/>
      <c r="S82" s="825"/>
      <c r="T82" s="825"/>
      <c r="U82" s="825"/>
      <c r="V82" s="825"/>
      <c r="W82" s="825"/>
      <c r="X82" s="825"/>
      <c r="Y82" s="825"/>
      <c r="Z82" s="825"/>
      <c r="AA82" s="825"/>
      <c r="AB82" s="825"/>
      <c r="AC82" s="825"/>
      <c r="AD82" s="825"/>
      <c r="AE82" s="825"/>
      <c r="AF82" s="825"/>
      <c r="AG82" s="825"/>
      <c r="AH82" s="825"/>
      <c r="AI82" s="825"/>
      <c r="AJ82" s="825"/>
      <c r="AK82" s="825"/>
      <c r="AL82" s="825"/>
      <c r="AM82" s="825"/>
      <c r="AN82" s="825"/>
      <c r="AO82" s="825"/>
      <c r="AP82" s="825"/>
      <c r="AQ82" s="825"/>
      <c r="AR82" s="825"/>
      <c r="AS82" s="825"/>
      <c r="AT82" s="825"/>
      <c r="AU82" s="825"/>
      <c r="AV82" s="825"/>
      <c r="AW82" s="825"/>
      <c r="AX82" s="825"/>
      <c r="AY82" s="825"/>
      <c r="AZ82" s="878"/>
      <c r="BA82" s="878"/>
      <c r="BB82" s="878"/>
      <c r="BC82" s="878"/>
      <c r="BD82" s="879"/>
      <c r="BE82" s="254"/>
      <c r="BF82" s="254"/>
      <c r="BG82" s="254"/>
      <c r="BH82" s="254"/>
      <c r="BI82" s="254"/>
      <c r="BJ82" s="254"/>
      <c r="BK82" s="254"/>
      <c r="BL82" s="254"/>
      <c r="BM82" s="254"/>
      <c r="BN82" s="254"/>
      <c r="BO82" s="254"/>
      <c r="BP82" s="254"/>
      <c r="BQ82" s="251">
        <v>76</v>
      </c>
      <c r="BR82" s="256"/>
      <c r="BS82" s="864"/>
      <c r="BT82" s="865"/>
      <c r="BU82" s="865"/>
      <c r="BV82" s="865"/>
      <c r="BW82" s="865"/>
      <c r="BX82" s="865"/>
      <c r="BY82" s="865"/>
      <c r="BZ82" s="865"/>
      <c r="CA82" s="865"/>
      <c r="CB82" s="865"/>
      <c r="CC82" s="865"/>
      <c r="CD82" s="865"/>
      <c r="CE82" s="865"/>
      <c r="CF82" s="865"/>
      <c r="CG82" s="866"/>
      <c r="CH82" s="861"/>
      <c r="CI82" s="862"/>
      <c r="CJ82" s="862"/>
      <c r="CK82" s="862"/>
      <c r="CL82" s="863"/>
      <c r="CM82" s="861"/>
      <c r="CN82" s="862"/>
      <c r="CO82" s="862"/>
      <c r="CP82" s="862"/>
      <c r="CQ82" s="863"/>
      <c r="CR82" s="861"/>
      <c r="CS82" s="862"/>
      <c r="CT82" s="862"/>
      <c r="CU82" s="862"/>
      <c r="CV82" s="863"/>
      <c r="CW82" s="861"/>
      <c r="CX82" s="862"/>
      <c r="CY82" s="862"/>
      <c r="CZ82" s="862"/>
      <c r="DA82" s="863"/>
      <c r="DB82" s="861"/>
      <c r="DC82" s="862"/>
      <c r="DD82" s="862"/>
      <c r="DE82" s="862"/>
      <c r="DF82" s="863"/>
      <c r="DG82" s="861"/>
      <c r="DH82" s="862"/>
      <c r="DI82" s="862"/>
      <c r="DJ82" s="862"/>
      <c r="DK82" s="863"/>
      <c r="DL82" s="861"/>
      <c r="DM82" s="862"/>
      <c r="DN82" s="862"/>
      <c r="DO82" s="862"/>
      <c r="DP82" s="863"/>
      <c r="DQ82" s="861"/>
      <c r="DR82" s="862"/>
      <c r="DS82" s="862"/>
      <c r="DT82" s="862"/>
      <c r="DU82" s="863"/>
      <c r="DV82" s="858"/>
      <c r="DW82" s="859"/>
      <c r="DX82" s="859"/>
      <c r="DY82" s="859"/>
      <c r="DZ82" s="860"/>
      <c r="EA82" s="235"/>
    </row>
    <row r="83" spans="1:131" s="236" customFormat="1" ht="26.25" customHeight="1" x14ac:dyDescent="0.2">
      <c r="A83" s="250">
        <v>16</v>
      </c>
      <c r="B83" s="874"/>
      <c r="C83" s="875"/>
      <c r="D83" s="875"/>
      <c r="E83" s="875"/>
      <c r="F83" s="875"/>
      <c r="G83" s="875"/>
      <c r="H83" s="875"/>
      <c r="I83" s="875"/>
      <c r="J83" s="875"/>
      <c r="K83" s="875"/>
      <c r="L83" s="875"/>
      <c r="M83" s="875"/>
      <c r="N83" s="875"/>
      <c r="O83" s="875"/>
      <c r="P83" s="876"/>
      <c r="Q83" s="877"/>
      <c r="R83" s="825"/>
      <c r="S83" s="825"/>
      <c r="T83" s="825"/>
      <c r="U83" s="825"/>
      <c r="V83" s="825"/>
      <c r="W83" s="825"/>
      <c r="X83" s="825"/>
      <c r="Y83" s="825"/>
      <c r="Z83" s="825"/>
      <c r="AA83" s="825"/>
      <c r="AB83" s="825"/>
      <c r="AC83" s="825"/>
      <c r="AD83" s="825"/>
      <c r="AE83" s="825"/>
      <c r="AF83" s="825"/>
      <c r="AG83" s="825"/>
      <c r="AH83" s="825"/>
      <c r="AI83" s="825"/>
      <c r="AJ83" s="825"/>
      <c r="AK83" s="825"/>
      <c r="AL83" s="825"/>
      <c r="AM83" s="825"/>
      <c r="AN83" s="825"/>
      <c r="AO83" s="825"/>
      <c r="AP83" s="825"/>
      <c r="AQ83" s="825"/>
      <c r="AR83" s="825"/>
      <c r="AS83" s="825"/>
      <c r="AT83" s="825"/>
      <c r="AU83" s="825"/>
      <c r="AV83" s="825"/>
      <c r="AW83" s="825"/>
      <c r="AX83" s="825"/>
      <c r="AY83" s="825"/>
      <c r="AZ83" s="878"/>
      <c r="BA83" s="878"/>
      <c r="BB83" s="878"/>
      <c r="BC83" s="878"/>
      <c r="BD83" s="879"/>
      <c r="BE83" s="254"/>
      <c r="BF83" s="254"/>
      <c r="BG83" s="254"/>
      <c r="BH83" s="254"/>
      <c r="BI83" s="254"/>
      <c r="BJ83" s="254"/>
      <c r="BK83" s="254"/>
      <c r="BL83" s="254"/>
      <c r="BM83" s="254"/>
      <c r="BN83" s="254"/>
      <c r="BO83" s="254"/>
      <c r="BP83" s="254"/>
      <c r="BQ83" s="251">
        <v>77</v>
      </c>
      <c r="BR83" s="256"/>
      <c r="BS83" s="864"/>
      <c r="BT83" s="865"/>
      <c r="BU83" s="865"/>
      <c r="BV83" s="865"/>
      <c r="BW83" s="865"/>
      <c r="BX83" s="865"/>
      <c r="BY83" s="865"/>
      <c r="BZ83" s="865"/>
      <c r="CA83" s="865"/>
      <c r="CB83" s="865"/>
      <c r="CC83" s="865"/>
      <c r="CD83" s="865"/>
      <c r="CE83" s="865"/>
      <c r="CF83" s="865"/>
      <c r="CG83" s="866"/>
      <c r="CH83" s="861"/>
      <c r="CI83" s="862"/>
      <c r="CJ83" s="862"/>
      <c r="CK83" s="862"/>
      <c r="CL83" s="863"/>
      <c r="CM83" s="861"/>
      <c r="CN83" s="862"/>
      <c r="CO83" s="862"/>
      <c r="CP83" s="862"/>
      <c r="CQ83" s="863"/>
      <c r="CR83" s="861"/>
      <c r="CS83" s="862"/>
      <c r="CT83" s="862"/>
      <c r="CU83" s="862"/>
      <c r="CV83" s="863"/>
      <c r="CW83" s="861"/>
      <c r="CX83" s="862"/>
      <c r="CY83" s="862"/>
      <c r="CZ83" s="862"/>
      <c r="DA83" s="863"/>
      <c r="DB83" s="861"/>
      <c r="DC83" s="862"/>
      <c r="DD83" s="862"/>
      <c r="DE83" s="862"/>
      <c r="DF83" s="863"/>
      <c r="DG83" s="861"/>
      <c r="DH83" s="862"/>
      <c r="DI83" s="862"/>
      <c r="DJ83" s="862"/>
      <c r="DK83" s="863"/>
      <c r="DL83" s="861"/>
      <c r="DM83" s="862"/>
      <c r="DN83" s="862"/>
      <c r="DO83" s="862"/>
      <c r="DP83" s="863"/>
      <c r="DQ83" s="861"/>
      <c r="DR83" s="862"/>
      <c r="DS83" s="862"/>
      <c r="DT83" s="862"/>
      <c r="DU83" s="863"/>
      <c r="DV83" s="858"/>
      <c r="DW83" s="859"/>
      <c r="DX83" s="859"/>
      <c r="DY83" s="859"/>
      <c r="DZ83" s="860"/>
      <c r="EA83" s="235"/>
    </row>
    <row r="84" spans="1:131" s="236" customFormat="1" ht="26.25" customHeight="1" x14ac:dyDescent="0.2">
      <c r="A84" s="250">
        <v>17</v>
      </c>
      <c r="B84" s="874"/>
      <c r="C84" s="875"/>
      <c r="D84" s="875"/>
      <c r="E84" s="875"/>
      <c r="F84" s="875"/>
      <c r="G84" s="875"/>
      <c r="H84" s="875"/>
      <c r="I84" s="875"/>
      <c r="J84" s="875"/>
      <c r="K84" s="875"/>
      <c r="L84" s="875"/>
      <c r="M84" s="875"/>
      <c r="N84" s="875"/>
      <c r="O84" s="875"/>
      <c r="P84" s="876"/>
      <c r="Q84" s="877"/>
      <c r="R84" s="825"/>
      <c r="S84" s="825"/>
      <c r="T84" s="825"/>
      <c r="U84" s="825"/>
      <c r="V84" s="825"/>
      <c r="W84" s="825"/>
      <c r="X84" s="825"/>
      <c r="Y84" s="825"/>
      <c r="Z84" s="825"/>
      <c r="AA84" s="825"/>
      <c r="AB84" s="825"/>
      <c r="AC84" s="825"/>
      <c r="AD84" s="825"/>
      <c r="AE84" s="825"/>
      <c r="AF84" s="825"/>
      <c r="AG84" s="825"/>
      <c r="AH84" s="825"/>
      <c r="AI84" s="825"/>
      <c r="AJ84" s="825"/>
      <c r="AK84" s="825"/>
      <c r="AL84" s="825"/>
      <c r="AM84" s="825"/>
      <c r="AN84" s="825"/>
      <c r="AO84" s="825"/>
      <c r="AP84" s="825"/>
      <c r="AQ84" s="825"/>
      <c r="AR84" s="825"/>
      <c r="AS84" s="825"/>
      <c r="AT84" s="825"/>
      <c r="AU84" s="825"/>
      <c r="AV84" s="825"/>
      <c r="AW84" s="825"/>
      <c r="AX84" s="825"/>
      <c r="AY84" s="825"/>
      <c r="AZ84" s="878"/>
      <c r="BA84" s="878"/>
      <c r="BB84" s="878"/>
      <c r="BC84" s="878"/>
      <c r="BD84" s="879"/>
      <c r="BE84" s="254"/>
      <c r="BF84" s="254"/>
      <c r="BG84" s="254"/>
      <c r="BH84" s="254"/>
      <c r="BI84" s="254"/>
      <c r="BJ84" s="254"/>
      <c r="BK84" s="254"/>
      <c r="BL84" s="254"/>
      <c r="BM84" s="254"/>
      <c r="BN84" s="254"/>
      <c r="BO84" s="254"/>
      <c r="BP84" s="254"/>
      <c r="BQ84" s="251">
        <v>78</v>
      </c>
      <c r="BR84" s="256"/>
      <c r="BS84" s="864"/>
      <c r="BT84" s="865"/>
      <c r="BU84" s="865"/>
      <c r="BV84" s="865"/>
      <c r="BW84" s="865"/>
      <c r="BX84" s="865"/>
      <c r="BY84" s="865"/>
      <c r="BZ84" s="865"/>
      <c r="CA84" s="865"/>
      <c r="CB84" s="865"/>
      <c r="CC84" s="865"/>
      <c r="CD84" s="865"/>
      <c r="CE84" s="865"/>
      <c r="CF84" s="865"/>
      <c r="CG84" s="866"/>
      <c r="CH84" s="861"/>
      <c r="CI84" s="862"/>
      <c r="CJ84" s="862"/>
      <c r="CK84" s="862"/>
      <c r="CL84" s="863"/>
      <c r="CM84" s="861"/>
      <c r="CN84" s="862"/>
      <c r="CO84" s="862"/>
      <c r="CP84" s="862"/>
      <c r="CQ84" s="863"/>
      <c r="CR84" s="861"/>
      <c r="CS84" s="862"/>
      <c r="CT84" s="862"/>
      <c r="CU84" s="862"/>
      <c r="CV84" s="863"/>
      <c r="CW84" s="861"/>
      <c r="CX84" s="862"/>
      <c r="CY84" s="862"/>
      <c r="CZ84" s="862"/>
      <c r="DA84" s="863"/>
      <c r="DB84" s="861"/>
      <c r="DC84" s="862"/>
      <c r="DD84" s="862"/>
      <c r="DE84" s="862"/>
      <c r="DF84" s="863"/>
      <c r="DG84" s="861"/>
      <c r="DH84" s="862"/>
      <c r="DI84" s="862"/>
      <c r="DJ84" s="862"/>
      <c r="DK84" s="863"/>
      <c r="DL84" s="861"/>
      <c r="DM84" s="862"/>
      <c r="DN84" s="862"/>
      <c r="DO84" s="862"/>
      <c r="DP84" s="863"/>
      <c r="DQ84" s="861"/>
      <c r="DR84" s="862"/>
      <c r="DS84" s="862"/>
      <c r="DT84" s="862"/>
      <c r="DU84" s="863"/>
      <c r="DV84" s="858"/>
      <c r="DW84" s="859"/>
      <c r="DX84" s="859"/>
      <c r="DY84" s="859"/>
      <c r="DZ84" s="860"/>
      <c r="EA84" s="235"/>
    </row>
    <row r="85" spans="1:131" s="236" customFormat="1" ht="26.25" customHeight="1" x14ac:dyDescent="0.2">
      <c r="A85" s="250">
        <v>18</v>
      </c>
      <c r="B85" s="874"/>
      <c r="C85" s="875"/>
      <c r="D85" s="875"/>
      <c r="E85" s="875"/>
      <c r="F85" s="875"/>
      <c r="G85" s="875"/>
      <c r="H85" s="875"/>
      <c r="I85" s="875"/>
      <c r="J85" s="875"/>
      <c r="K85" s="875"/>
      <c r="L85" s="875"/>
      <c r="M85" s="875"/>
      <c r="N85" s="875"/>
      <c r="O85" s="875"/>
      <c r="P85" s="876"/>
      <c r="Q85" s="877"/>
      <c r="R85" s="825"/>
      <c r="S85" s="825"/>
      <c r="T85" s="825"/>
      <c r="U85" s="825"/>
      <c r="V85" s="825"/>
      <c r="W85" s="825"/>
      <c r="X85" s="825"/>
      <c r="Y85" s="825"/>
      <c r="Z85" s="825"/>
      <c r="AA85" s="825"/>
      <c r="AB85" s="825"/>
      <c r="AC85" s="825"/>
      <c r="AD85" s="825"/>
      <c r="AE85" s="825"/>
      <c r="AF85" s="825"/>
      <c r="AG85" s="825"/>
      <c r="AH85" s="825"/>
      <c r="AI85" s="825"/>
      <c r="AJ85" s="825"/>
      <c r="AK85" s="825"/>
      <c r="AL85" s="825"/>
      <c r="AM85" s="825"/>
      <c r="AN85" s="825"/>
      <c r="AO85" s="825"/>
      <c r="AP85" s="825"/>
      <c r="AQ85" s="825"/>
      <c r="AR85" s="825"/>
      <c r="AS85" s="825"/>
      <c r="AT85" s="825"/>
      <c r="AU85" s="825"/>
      <c r="AV85" s="825"/>
      <c r="AW85" s="825"/>
      <c r="AX85" s="825"/>
      <c r="AY85" s="825"/>
      <c r="AZ85" s="878"/>
      <c r="BA85" s="878"/>
      <c r="BB85" s="878"/>
      <c r="BC85" s="878"/>
      <c r="BD85" s="879"/>
      <c r="BE85" s="254"/>
      <c r="BF85" s="254"/>
      <c r="BG85" s="254"/>
      <c r="BH85" s="254"/>
      <c r="BI85" s="254"/>
      <c r="BJ85" s="254"/>
      <c r="BK85" s="254"/>
      <c r="BL85" s="254"/>
      <c r="BM85" s="254"/>
      <c r="BN85" s="254"/>
      <c r="BO85" s="254"/>
      <c r="BP85" s="254"/>
      <c r="BQ85" s="251">
        <v>79</v>
      </c>
      <c r="BR85" s="256"/>
      <c r="BS85" s="864"/>
      <c r="BT85" s="865"/>
      <c r="BU85" s="865"/>
      <c r="BV85" s="865"/>
      <c r="BW85" s="865"/>
      <c r="BX85" s="865"/>
      <c r="BY85" s="865"/>
      <c r="BZ85" s="865"/>
      <c r="CA85" s="865"/>
      <c r="CB85" s="865"/>
      <c r="CC85" s="865"/>
      <c r="CD85" s="865"/>
      <c r="CE85" s="865"/>
      <c r="CF85" s="865"/>
      <c r="CG85" s="866"/>
      <c r="CH85" s="861"/>
      <c r="CI85" s="862"/>
      <c r="CJ85" s="862"/>
      <c r="CK85" s="862"/>
      <c r="CL85" s="863"/>
      <c r="CM85" s="861"/>
      <c r="CN85" s="862"/>
      <c r="CO85" s="862"/>
      <c r="CP85" s="862"/>
      <c r="CQ85" s="863"/>
      <c r="CR85" s="861"/>
      <c r="CS85" s="862"/>
      <c r="CT85" s="862"/>
      <c r="CU85" s="862"/>
      <c r="CV85" s="863"/>
      <c r="CW85" s="861"/>
      <c r="CX85" s="862"/>
      <c r="CY85" s="862"/>
      <c r="CZ85" s="862"/>
      <c r="DA85" s="863"/>
      <c r="DB85" s="861"/>
      <c r="DC85" s="862"/>
      <c r="DD85" s="862"/>
      <c r="DE85" s="862"/>
      <c r="DF85" s="863"/>
      <c r="DG85" s="861"/>
      <c r="DH85" s="862"/>
      <c r="DI85" s="862"/>
      <c r="DJ85" s="862"/>
      <c r="DK85" s="863"/>
      <c r="DL85" s="861"/>
      <c r="DM85" s="862"/>
      <c r="DN85" s="862"/>
      <c r="DO85" s="862"/>
      <c r="DP85" s="863"/>
      <c r="DQ85" s="861"/>
      <c r="DR85" s="862"/>
      <c r="DS85" s="862"/>
      <c r="DT85" s="862"/>
      <c r="DU85" s="863"/>
      <c r="DV85" s="858"/>
      <c r="DW85" s="859"/>
      <c r="DX85" s="859"/>
      <c r="DY85" s="859"/>
      <c r="DZ85" s="860"/>
      <c r="EA85" s="235"/>
    </row>
    <row r="86" spans="1:131" s="236" customFormat="1" ht="26.25" customHeight="1" x14ac:dyDescent="0.2">
      <c r="A86" s="250">
        <v>19</v>
      </c>
      <c r="B86" s="874"/>
      <c r="C86" s="875"/>
      <c r="D86" s="875"/>
      <c r="E86" s="875"/>
      <c r="F86" s="875"/>
      <c r="G86" s="875"/>
      <c r="H86" s="875"/>
      <c r="I86" s="875"/>
      <c r="J86" s="875"/>
      <c r="K86" s="875"/>
      <c r="L86" s="875"/>
      <c r="M86" s="875"/>
      <c r="N86" s="875"/>
      <c r="O86" s="875"/>
      <c r="P86" s="876"/>
      <c r="Q86" s="877"/>
      <c r="R86" s="825"/>
      <c r="S86" s="825"/>
      <c r="T86" s="825"/>
      <c r="U86" s="825"/>
      <c r="V86" s="825"/>
      <c r="W86" s="825"/>
      <c r="X86" s="825"/>
      <c r="Y86" s="825"/>
      <c r="Z86" s="825"/>
      <c r="AA86" s="825"/>
      <c r="AB86" s="825"/>
      <c r="AC86" s="825"/>
      <c r="AD86" s="825"/>
      <c r="AE86" s="825"/>
      <c r="AF86" s="825"/>
      <c r="AG86" s="825"/>
      <c r="AH86" s="825"/>
      <c r="AI86" s="825"/>
      <c r="AJ86" s="825"/>
      <c r="AK86" s="825"/>
      <c r="AL86" s="825"/>
      <c r="AM86" s="825"/>
      <c r="AN86" s="825"/>
      <c r="AO86" s="825"/>
      <c r="AP86" s="825"/>
      <c r="AQ86" s="825"/>
      <c r="AR86" s="825"/>
      <c r="AS86" s="825"/>
      <c r="AT86" s="825"/>
      <c r="AU86" s="825"/>
      <c r="AV86" s="825"/>
      <c r="AW86" s="825"/>
      <c r="AX86" s="825"/>
      <c r="AY86" s="825"/>
      <c r="AZ86" s="878"/>
      <c r="BA86" s="878"/>
      <c r="BB86" s="878"/>
      <c r="BC86" s="878"/>
      <c r="BD86" s="879"/>
      <c r="BE86" s="254"/>
      <c r="BF86" s="254"/>
      <c r="BG86" s="254"/>
      <c r="BH86" s="254"/>
      <c r="BI86" s="254"/>
      <c r="BJ86" s="254"/>
      <c r="BK86" s="254"/>
      <c r="BL86" s="254"/>
      <c r="BM86" s="254"/>
      <c r="BN86" s="254"/>
      <c r="BO86" s="254"/>
      <c r="BP86" s="254"/>
      <c r="BQ86" s="251">
        <v>80</v>
      </c>
      <c r="BR86" s="256"/>
      <c r="BS86" s="864"/>
      <c r="BT86" s="865"/>
      <c r="BU86" s="865"/>
      <c r="BV86" s="865"/>
      <c r="BW86" s="865"/>
      <c r="BX86" s="865"/>
      <c r="BY86" s="865"/>
      <c r="BZ86" s="865"/>
      <c r="CA86" s="865"/>
      <c r="CB86" s="865"/>
      <c r="CC86" s="865"/>
      <c r="CD86" s="865"/>
      <c r="CE86" s="865"/>
      <c r="CF86" s="865"/>
      <c r="CG86" s="866"/>
      <c r="CH86" s="861"/>
      <c r="CI86" s="862"/>
      <c r="CJ86" s="862"/>
      <c r="CK86" s="862"/>
      <c r="CL86" s="863"/>
      <c r="CM86" s="861"/>
      <c r="CN86" s="862"/>
      <c r="CO86" s="862"/>
      <c r="CP86" s="862"/>
      <c r="CQ86" s="863"/>
      <c r="CR86" s="861"/>
      <c r="CS86" s="862"/>
      <c r="CT86" s="862"/>
      <c r="CU86" s="862"/>
      <c r="CV86" s="863"/>
      <c r="CW86" s="861"/>
      <c r="CX86" s="862"/>
      <c r="CY86" s="862"/>
      <c r="CZ86" s="862"/>
      <c r="DA86" s="863"/>
      <c r="DB86" s="861"/>
      <c r="DC86" s="862"/>
      <c r="DD86" s="862"/>
      <c r="DE86" s="862"/>
      <c r="DF86" s="863"/>
      <c r="DG86" s="861"/>
      <c r="DH86" s="862"/>
      <c r="DI86" s="862"/>
      <c r="DJ86" s="862"/>
      <c r="DK86" s="863"/>
      <c r="DL86" s="861"/>
      <c r="DM86" s="862"/>
      <c r="DN86" s="862"/>
      <c r="DO86" s="862"/>
      <c r="DP86" s="863"/>
      <c r="DQ86" s="861"/>
      <c r="DR86" s="862"/>
      <c r="DS86" s="862"/>
      <c r="DT86" s="862"/>
      <c r="DU86" s="863"/>
      <c r="DV86" s="858"/>
      <c r="DW86" s="859"/>
      <c r="DX86" s="859"/>
      <c r="DY86" s="859"/>
      <c r="DZ86" s="860"/>
      <c r="EA86" s="235"/>
    </row>
    <row r="87" spans="1:131" s="236" customFormat="1" ht="26.25" customHeight="1" x14ac:dyDescent="0.2">
      <c r="A87" s="258">
        <v>20</v>
      </c>
      <c r="B87" s="883"/>
      <c r="C87" s="884"/>
      <c r="D87" s="884"/>
      <c r="E87" s="884"/>
      <c r="F87" s="884"/>
      <c r="G87" s="884"/>
      <c r="H87" s="884"/>
      <c r="I87" s="884"/>
      <c r="J87" s="884"/>
      <c r="K87" s="884"/>
      <c r="L87" s="884"/>
      <c r="M87" s="884"/>
      <c r="N87" s="884"/>
      <c r="O87" s="884"/>
      <c r="P87" s="885"/>
      <c r="Q87" s="886"/>
      <c r="R87" s="887"/>
      <c r="S87" s="887"/>
      <c r="T87" s="887"/>
      <c r="U87" s="887"/>
      <c r="V87" s="887"/>
      <c r="W87" s="887"/>
      <c r="X87" s="887"/>
      <c r="Y87" s="887"/>
      <c r="Z87" s="887"/>
      <c r="AA87" s="887"/>
      <c r="AB87" s="887"/>
      <c r="AC87" s="887"/>
      <c r="AD87" s="887"/>
      <c r="AE87" s="887"/>
      <c r="AF87" s="887"/>
      <c r="AG87" s="887"/>
      <c r="AH87" s="887"/>
      <c r="AI87" s="887"/>
      <c r="AJ87" s="887"/>
      <c r="AK87" s="887"/>
      <c r="AL87" s="887"/>
      <c r="AM87" s="887"/>
      <c r="AN87" s="887"/>
      <c r="AO87" s="887"/>
      <c r="AP87" s="887"/>
      <c r="AQ87" s="887"/>
      <c r="AR87" s="887"/>
      <c r="AS87" s="887"/>
      <c r="AT87" s="887"/>
      <c r="AU87" s="887"/>
      <c r="AV87" s="887"/>
      <c r="AW87" s="887"/>
      <c r="AX87" s="887"/>
      <c r="AY87" s="887"/>
      <c r="AZ87" s="888"/>
      <c r="BA87" s="888"/>
      <c r="BB87" s="888"/>
      <c r="BC87" s="888"/>
      <c r="BD87" s="889"/>
      <c r="BE87" s="254"/>
      <c r="BF87" s="254"/>
      <c r="BG87" s="254"/>
      <c r="BH87" s="254"/>
      <c r="BI87" s="254"/>
      <c r="BJ87" s="254"/>
      <c r="BK87" s="254"/>
      <c r="BL87" s="254"/>
      <c r="BM87" s="254"/>
      <c r="BN87" s="254"/>
      <c r="BO87" s="254"/>
      <c r="BP87" s="254"/>
      <c r="BQ87" s="251">
        <v>81</v>
      </c>
      <c r="BR87" s="256"/>
      <c r="BS87" s="864"/>
      <c r="BT87" s="865"/>
      <c r="BU87" s="865"/>
      <c r="BV87" s="865"/>
      <c r="BW87" s="865"/>
      <c r="BX87" s="865"/>
      <c r="BY87" s="865"/>
      <c r="BZ87" s="865"/>
      <c r="CA87" s="865"/>
      <c r="CB87" s="865"/>
      <c r="CC87" s="865"/>
      <c r="CD87" s="865"/>
      <c r="CE87" s="865"/>
      <c r="CF87" s="865"/>
      <c r="CG87" s="866"/>
      <c r="CH87" s="861"/>
      <c r="CI87" s="862"/>
      <c r="CJ87" s="862"/>
      <c r="CK87" s="862"/>
      <c r="CL87" s="863"/>
      <c r="CM87" s="861"/>
      <c r="CN87" s="862"/>
      <c r="CO87" s="862"/>
      <c r="CP87" s="862"/>
      <c r="CQ87" s="863"/>
      <c r="CR87" s="861"/>
      <c r="CS87" s="862"/>
      <c r="CT87" s="862"/>
      <c r="CU87" s="862"/>
      <c r="CV87" s="863"/>
      <c r="CW87" s="861"/>
      <c r="CX87" s="862"/>
      <c r="CY87" s="862"/>
      <c r="CZ87" s="862"/>
      <c r="DA87" s="863"/>
      <c r="DB87" s="861"/>
      <c r="DC87" s="862"/>
      <c r="DD87" s="862"/>
      <c r="DE87" s="862"/>
      <c r="DF87" s="863"/>
      <c r="DG87" s="861"/>
      <c r="DH87" s="862"/>
      <c r="DI87" s="862"/>
      <c r="DJ87" s="862"/>
      <c r="DK87" s="863"/>
      <c r="DL87" s="861"/>
      <c r="DM87" s="862"/>
      <c r="DN87" s="862"/>
      <c r="DO87" s="862"/>
      <c r="DP87" s="863"/>
      <c r="DQ87" s="861"/>
      <c r="DR87" s="862"/>
      <c r="DS87" s="862"/>
      <c r="DT87" s="862"/>
      <c r="DU87" s="863"/>
      <c r="DV87" s="858"/>
      <c r="DW87" s="859"/>
      <c r="DX87" s="859"/>
      <c r="DY87" s="859"/>
      <c r="DZ87" s="860"/>
      <c r="EA87" s="235"/>
    </row>
    <row r="88" spans="1:131" s="236" customFormat="1" ht="26.25" customHeight="1" thickBot="1" x14ac:dyDescent="0.25">
      <c r="A88" s="253" t="s">
        <v>378</v>
      </c>
      <c r="B88" s="782" t="s">
        <v>413</v>
      </c>
      <c r="C88" s="783"/>
      <c r="D88" s="783"/>
      <c r="E88" s="783"/>
      <c r="F88" s="783"/>
      <c r="G88" s="783"/>
      <c r="H88" s="783"/>
      <c r="I88" s="783"/>
      <c r="J88" s="783"/>
      <c r="K88" s="783"/>
      <c r="L88" s="783"/>
      <c r="M88" s="783"/>
      <c r="N88" s="783"/>
      <c r="O88" s="783"/>
      <c r="P88" s="784"/>
      <c r="Q88" s="832"/>
      <c r="R88" s="833"/>
      <c r="S88" s="833"/>
      <c r="T88" s="833"/>
      <c r="U88" s="833"/>
      <c r="V88" s="833"/>
      <c r="W88" s="833"/>
      <c r="X88" s="833"/>
      <c r="Y88" s="833"/>
      <c r="Z88" s="833"/>
      <c r="AA88" s="833"/>
      <c r="AB88" s="833"/>
      <c r="AC88" s="833"/>
      <c r="AD88" s="833"/>
      <c r="AE88" s="833"/>
      <c r="AF88" s="836">
        <v>183</v>
      </c>
      <c r="AG88" s="836"/>
      <c r="AH88" s="836"/>
      <c r="AI88" s="836"/>
      <c r="AJ88" s="836"/>
      <c r="AK88" s="833"/>
      <c r="AL88" s="833"/>
      <c r="AM88" s="833"/>
      <c r="AN88" s="833"/>
      <c r="AO88" s="833"/>
      <c r="AP88" s="836">
        <v>17065</v>
      </c>
      <c r="AQ88" s="836"/>
      <c r="AR88" s="836"/>
      <c r="AS88" s="836"/>
      <c r="AT88" s="836"/>
      <c r="AU88" s="836">
        <v>15793</v>
      </c>
      <c r="AV88" s="836"/>
      <c r="AW88" s="836"/>
      <c r="AX88" s="836"/>
      <c r="AY88" s="836"/>
      <c r="AZ88" s="848"/>
      <c r="BA88" s="848"/>
      <c r="BB88" s="848"/>
      <c r="BC88" s="848"/>
      <c r="BD88" s="849"/>
      <c r="BE88" s="254"/>
      <c r="BF88" s="254"/>
      <c r="BG88" s="254"/>
      <c r="BH88" s="254"/>
      <c r="BI88" s="254"/>
      <c r="BJ88" s="254"/>
      <c r="BK88" s="254"/>
      <c r="BL88" s="254"/>
      <c r="BM88" s="254"/>
      <c r="BN88" s="254"/>
      <c r="BO88" s="254"/>
      <c r="BP88" s="254"/>
      <c r="BQ88" s="251">
        <v>82</v>
      </c>
      <c r="BR88" s="256"/>
      <c r="BS88" s="864"/>
      <c r="BT88" s="865"/>
      <c r="BU88" s="865"/>
      <c r="BV88" s="865"/>
      <c r="BW88" s="865"/>
      <c r="BX88" s="865"/>
      <c r="BY88" s="865"/>
      <c r="BZ88" s="865"/>
      <c r="CA88" s="865"/>
      <c r="CB88" s="865"/>
      <c r="CC88" s="865"/>
      <c r="CD88" s="865"/>
      <c r="CE88" s="865"/>
      <c r="CF88" s="865"/>
      <c r="CG88" s="866"/>
      <c r="CH88" s="861"/>
      <c r="CI88" s="862"/>
      <c r="CJ88" s="862"/>
      <c r="CK88" s="862"/>
      <c r="CL88" s="863"/>
      <c r="CM88" s="861"/>
      <c r="CN88" s="862"/>
      <c r="CO88" s="862"/>
      <c r="CP88" s="862"/>
      <c r="CQ88" s="863"/>
      <c r="CR88" s="861"/>
      <c r="CS88" s="862"/>
      <c r="CT88" s="862"/>
      <c r="CU88" s="862"/>
      <c r="CV88" s="863"/>
      <c r="CW88" s="861"/>
      <c r="CX88" s="862"/>
      <c r="CY88" s="862"/>
      <c r="CZ88" s="862"/>
      <c r="DA88" s="863"/>
      <c r="DB88" s="861"/>
      <c r="DC88" s="862"/>
      <c r="DD88" s="862"/>
      <c r="DE88" s="862"/>
      <c r="DF88" s="863"/>
      <c r="DG88" s="861"/>
      <c r="DH88" s="862"/>
      <c r="DI88" s="862"/>
      <c r="DJ88" s="862"/>
      <c r="DK88" s="863"/>
      <c r="DL88" s="861"/>
      <c r="DM88" s="862"/>
      <c r="DN88" s="862"/>
      <c r="DO88" s="862"/>
      <c r="DP88" s="863"/>
      <c r="DQ88" s="861"/>
      <c r="DR88" s="862"/>
      <c r="DS88" s="862"/>
      <c r="DT88" s="862"/>
      <c r="DU88" s="863"/>
      <c r="DV88" s="858"/>
      <c r="DW88" s="859"/>
      <c r="DX88" s="859"/>
      <c r="DY88" s="859"/>
      <c r="DZ88" s="86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864"/>
      <c r="BT89" s="865"/>
      <c r="BU89" s="865"/>
      <c r="BV89" s="865"/>
      <c r="BW89" s="865"/>
      <c r="BX89" s="865"/>
      <c r="BY89" s="865"/>
      <c r="BZ89" s="865"/>
      <c r="CA89" s="865"/>
      <c r="CB89" s="865"/>
      <c r="CC89" s="865"/>
      <c r="CD89" s="865"/>
      <c r="CE89" s="865"/>
      <c r="CF89" s="865"/>
      <c r="CG89" s="866"/>
      <c r="CH89" s="861"/>
      <c r="CI89" s="862"/>
      <c r="CJ89" s="862"/>
      <c r="CK89" s="862"/>
      <c r="CL89" s="863"/>
      <c r="CM89" s="861"/>
      <c r="CN89" s="862"/>
      <c r="CO89" s="862"/>
      <c r="CP89" s="862"/>
      <c r="CQ89" s="863"/>
      <c r="CR89" s="861"/>
      <c r="CS89" s="862"/>
      <c r="CT89" s="862"/>
      <c r="CU89" s="862"/>
      <c r="CV89" s="863"/>
      <c r="CW89" s="861"/>
      <c r="CX89" s="862"/>
      <c r="CY89" s="862"/>
      <c r="CZ89" s="862"/>
      <c r="DA89" s="863"/>
      <c r="DB89" s="861"/>
      <c r="DC89" s="862"/>
      <c r="DD89" s="862"/>
      <c r="DE89" s="862"/>
      <c r="DF89" s="863"/>
      <c r="DG89" s="861"/>
      <c r="DH89" s="862"/>
      <c r="DI89" s="862"/>
      <c r="DJ89" s="862"/>
      <c r="DK89" s="863"/>
      <c r="DL89" s="861"/>
      <c r="DM89" s="862"/>
      <c r="DN89" s="862"/>
      <c r="DO89" s="862"/>
      <c r="DP89" s="863"/>
      <c r="DQ89" s="861"/>
      <c r="DR89" s="862"/>
      <c r="DS89" s="862"/>
      <c r="DT89" s="862"/>
      <c r="DU89" s="863"/>
      <c r="DV89" s="858"/>
      <c r="DW89" s="859"/>
      <c r="DX89" s="859"/>
      <c r="DY89" s="859"/>
      <c r="DZ89" s="86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864"/>
      <c r="BT90" s="865"/>
      <c r="BU90" s="865"/>
      <c r="BV90" s="865"/>
      <c r="BW90" s="865"/>
      <c r="BX90" s="865"/>
      <c r="BY90" s="865"/>
      <c r="BZ90" s="865"/>
      <c r="CA90" s="865"/>
      <c r="CB90" s="865"/>
      <c r="CC90" s="865"/>
      <c r="CD90" s="865"/>
      <c r="CE90" s="865"/>
      <c r="CF90" s="865"/>
      <c r="CG90" s="866"/>
      <c r="CH90" s="861"/>
      <c r="CI90" s="862"/>
      <c r="CJ90" s="862"/>
      <c r="CK90" s="862"/>
      <c r="CL90" s="863"/>
      <c r="CM90" s="861"/>
      <c r="CN90" s="862"/>
      <c r="CO90" s="862"/>
      <c r="CP90" s="862"/>
      <c r="CQ90" s="863"/>
      <c r="CR90" s="861"/>
      <c r="CS90" s="862"/>
      <c r="CT90" s="862"/>
      <c r="CU90" s="862"/>
      <c r="CV90" s="863"/>
      <c r="CW90" s="861"/>
      <c r="CX90" s="862"/>
      <c r="CY90" s="862"/>
      <c r="CZ90" s="862"/>
      <c r="DA90" s="863"/>
      <c r="DB90" s="861"/>
      <c r="DC90" s="862"/>
      <c r="DD90" s="862"/>
      <c r="DE90" s="862"/>
      <c r="DF90" s="863"/>
      <c r="DG90" s="861"/>
      <c r="DH90" s="862"/>
      <c r="DI90" s="862"/>
      <c r="DJ90" s="862"/>
      <c r="DK90" s="863"/>
      <c r="DL90" s="861"/>
      <c r="DM90" s="862"/>
      <c r="DN90" s="862"/>
      <c r="DO90" s="862"/>
      <c r="DP90" s="863"/>
      <c r="DQ90" s="861"/>
      <c r="DR90" s="862"/>
      <c r="DS90" s="862"/>
      <c r="DT90" s="862"/>
      <c r="DU90" s="863"/>
      <c r="DV90" s="858"/>
      <c r="DW90" s="859"/>
      <c r="DX90" s="859"/>
      <c r="DY90" s="859"/>
      <c r="DZ90" s="86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864"/>
      <c r="BT91" s="865"/>
      <c r="BU91" s="865"/>
      <c r="BV91" s="865"/>
      <c r="BW91" s="865"/>
      <c r="BX91" s="865"/>
      <c r="BY91" s="865"/>
      <c r="BZ91" s="865"/>
      <c r="CA91" s="865"/>
      <c r="CB91" s="865"/>
      <c r="CC91" s="865"/>
      <c r="CD91" s="865"/>
      <c r="CE91" s="865"/>
      <c r="CF91" s="865"/>
      <c r="CG91" s="866"/>
      <c r="CH91" s="861"/>
      <c r="CI91" s="862"/>
      <c r="CJ91" s="862"/>
      <c r="CK91" s="862"/>
      <c r="CL91" s="863"/>
      <c r="CM91" s="861"/>
      <c r="CN91" s="862"/>
      <c r="CO91" s="862"/>
      <c r="CP91" s="862"/>
      <c r="CQ91" s="863"/>
      <c r="CR91" s="861"/>
      <c r="CS91" s="862"/>
      <c r="CT91" s="862"/>
      <c r="CU91" s="862"/>
      <c r="CV91" s="863"/>
      <c r="CW91" s="861"/>
      <c r="CX91" s="862"/>
      <c r="CY91" s="862"/>
      <c r="CZ91" s="862"/>
      <c r="DA91" s="863"/>
      <c r="DB91" s="861"/>
      <c r="DC91" s="862"/>
      <c r="DD91" s="862"/>
      <c r="DE91" s="862"/>
      <c r="DF91" s="863"/>
      <c r="DG91" s="861"/>
      <c r="DH91" s="862"/>
      <c r="DI91" s="862"/>
      <c r="DJ91" s="862"/>
      <c r="DK91" s="863"/>
      <c r="DL91" s="861"/>
      <c r="DM91" s="862"/>
      <c r="DN91" s="862"/>
      <c r="DO91" s="862"/>
      <c r="DP91" s="863"/>
      <c r="DQ91" s="861"/>
      <c r="DR91" s="862"/>
      <c r="DS91" s="862"/>
      <c r="DT91" s="862"/>
      <c r="DU91" s="863"/>
      <c r="DV91" s="858"/>
      <c r="DW91" s="859"/>
      <c r="DX91" s="859"/>
      <c r="DY91" s="859"/>
      <c r="DZ91" s="86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864"/>
      <c r="BT92" s="865"/>
      <c r="BU92" s="865"/>
      <c r="BV92" s="865"/>
      <c r="BW92" s="865"/>
      <c r="BX92" s="865"/>
      <c r="BY92" s="865"/>
      <c r="BZ92" s="865"/>
      <c r="CA92" s="865"/>
      <c r="CB92" s="865"/>
      <c r="CC92" s="865"/>
      <c r="CD92" s="865"/>
      <c r="CE92" s="865"/>
      <c r="CF92" s="865"/>
      <c r="CG92" s="866"/>
      <c r="CH92" s="861"/>
      <c r="CI92" s="862"/>
      <c r="CJ92" s="862"/>
      <c r="CK92" s="862"/>
      <c r="CL92" s="863"/>
      <c r="CM92" s="861"/>
      <c r="CN92" s="862"/>
      <c r="CO92" s="862"/>
      <c r="CP92" s="862"/>
      <c r="CQ92" s="863"/>
      <c r="CR92" s="861"/>
      <c r="CS92" s="862"/>
      <c r="CT92" s="862"/>
      <c r="CU92" s="862"/>
      <c r="CV92" s="863"/>
      <c r="CW92" s="861"/>
      <c r="CX92" s="862"/>
      <c r="CY92" s="862"/>
      <c r="CZ92" s="862"/>
      <c r="DA92" s="863"/>
      <c r="DB92" s="861"/>
      <c r="DC92" s="862"/>
      <c r="DD92" s="862"/>
      <c r="DE92" s="862"/>
      <c r="DF92" s="863"/>
      <c r="DG92" s="861"/>
      <c r="DH92" s="862"/>
      <c r="DI92" s="862"/>
      <c r="DJ92" s="862"/>
      <c r="DK92" s="863"/>
      <c r="DL92" s="861"/>
      <c r="DM92" s="862"/>
      <c r="DN92" s="862"/>
      <c r="DO92" s="862"/>
      <c r="DP92" s="863"/>
      <c r="DQ92" s="861"/>
      <c r="DR92" s="862"/>
      <c r="DS92" s="862"/>
      <c r="DT92" s="862"/>
      <c r="DU92" s="863"/>
      <c r="DV92" s="858"/>
      <c r="DW92" s="859"/>
      <c r="DX92" s="859"/>
      <c r="DY92" s="859"/>
      <c r="DZ92" s="86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864"/>
      <c r="BT93" s="865"/>
      <c r="BU93" s="865"/>
      <c r="BV93" s="865"/>
      <c r="BW93" s="865"/>
      <c r="BX93" s="865"/>
      <c r="BY93" s="865"/>
      <c r="BZ93" s="865"/>
      <c r="CA93" s="865"/>
      <c r="CB93" s="865"/>
      <c r="CC93" s="865"/>
      <c r="CD93" s="865"/>
      <c r="CE93" s="865"/>
      <c r="CF93" s="865"/>
      <c r="CG93" s="866"/>
      <c r="CH93" s="861"/>
      <c r="CI93" s="862"/>
      <c r="CJ93" s="862"/>
      <c r="CK93" s="862"/>
      <c r="CL93" s="863"/>
      <c r="CM93" s="861"/>
      <c r="CN93" s="862"/>
      <c r="CO93" s="862"/>
      <c r="CP93" s="862"/>
      <c r="CQ93" s="863"/>
      <c r="CR93" s="861"/>
      <c r="CS93" s="862"/>
      <c r="CT93" s="862"/>
      <c r="CU93" s="862"/>
      <c r="CV93" s="863"/>
      <c r="CW93" s="861"/>
      <c r="CX93" s="862"/>
      <c r="CY93" s="862"/>
      <c r="CZ93" s="862"/>
      <c r="DA93" s="863"/>
      <c r="DB93" s="861"/>
      <c r="DC93" s="862"/>
      <c r="DD93" s="862"/>
      <c r="DE93" s="862"/>
      <c r="DF93" s="863"/>
      <c r="DG93" s="861"/>
      <c r="DH93" s="862"/>
      <c r="DI93" s="862"/>
      <c r="DJ93" s="862"/>
      <c r="DK93" s="863"/>
      <c r="DL93" s="861"/>
      <c r="DM93" s="862"/>
      <c r="DN93" s="862"/>
      <c r="DO93" s="862"/>
      <c r="DP93" s="863"/>
      <c r="DQ93" s="861"/>
      <c r="DR93" s="862"/>
      <c r="DS93" s="862"/>
      <c r="DT93" s="862"/>
      <c r="DU93" s="863"/>
      <c r="DV93" s="858"/>
      <c r="DW93" s="859"/>
      <c r="DX93" s="859"/>
      <c r="DY93" s="859"/>
      <c r="DZ93" s="86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864"/>
      <c r="BT94" s="865"/>
      <c r="BU94" s="865"/>
      <c r="BV94" s="865"/>
      <c r="BW94" s="865"/>
      <c r="BX94" s="865"/>
      <c r="BY94" s="865"/>
      <c r="BZ94" s="865"/>
      <c r="CA94" s="865"/>
      <c r="CB94" s="865"/>
      <c r="CC94" s="865"/>
      <c r="CD94" s="865"/>
      <c r="CE94" s="865"/>
      <c r="CF94" s="865"/>
      <c r="CG94" s="866"/>
      <c r="CH94" s="861"/>
      <c r="CI94" s="862"/>
      <c r="CJ94" s="862"/>
      <c r="CK94" s="862"/>
      <c r="CL94" s="863"/>
      <c r="CM94" s="861"/>
      <c r="CN94" s="862"/>
      <c r="CO94" s="862"/>
      <c r="CP94" s="862"/>
      <c r="CQ94" s="863"/>
      <c r="CR94" s="861"/>
      <c r="CS94" s="862"/>
      <c r="CT94" s="862"/>
      <c r="CU94" s="862"/>
      <c r="CV94" s="863"/>
      <c r="CW94" s="861"/>
      <c r="CX94" s="862"/>
      <c r="CY94" s="862"/>
      <c r="CZ94" s="862"/>
      <c r="DA94" s="863"/>
      <c r="DB94" s="861"/>
      <c r="DC94" s="862"/>
      <c r="DD94" s="862"/>
      <c r="DE94" s="862"/>
      <c r="DF94" s="863"/>
      <c r="DG94" s="861"/>
      <c r="DH94" s="862"/>
      <c r="DI94" s="862"/>
      <c r="DJ94" s="862"/>
      <c r="DK94" s="863"/>
      <c r="DL94" s="861"/>
      <c r="DM94" s="862"/>
      <c r="DN94" s="862"/>
      <c r="DO94" s="862"/>
      <c r="DP94" s="863"/>
      <c r="DQ94" s="861"/>
      <c r="DR94" s="862"/>
      <c r="DS94" s="862"/>
      <c r="DT94" s="862"/>
      <c r="DU94" s="863"/>
      <c r="DV94" s="858"/>
      <c r="DW94" s="859"/>
      <c r="DX94" s="859"/>
      <c r="DY94" s="859"/>
      <c r="DZ94" s="86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864"/>
      <c r="BT95" s="865"/>
      <c r="BU95" s="865"/>
      <c r="BV95" s="865"/>
      <c r="BW95" s="865"/>
      <c r="BX95" s="865"/>
      <c r="BY95" s="865"/>
      <c r="BZ95" s="865"/>
      <c r="CA95" s="865"/>
      <c r="CB95" s="865"/>
      <c r="CC95" s="865"/>
      <c r="CD95" s="865"/>
      <c r="CE95" s="865"/>
      <c r="CF95" s="865"/>
      <c r="CG95" s="866"/>
      <c r="CH95" s="861"/>
      <c r="CI95" s="862"/>
      <c r="CJ95" s="862"/>
      <c r="CK95" s="862"/>
      <c r="CL95" s="863"/>
      <c r="CM95" s="861"/>
      <c r="CN95" s="862"/>
      <c r="CO95" s="862"/>
      <c r="CP95" s="862"/>
      <c r="CQ95" s="863"/>
      <c r="CR95" s="861"/>
      <c r="CS95" s="862"/>
      <c r="CT95" s="862"/>
      <c r="CU95" s="862"/>
      <c r="CV95" s="863"/>
      <c r="CW95" s="861"/>
      <c r="CX95" s="862"/>
      <c r="CY95" s="862"/>
      <c r="CZ95" s="862"/>
      <c r="DA95" s="863"/>
      <c r="DB95" s="861"/>
      <c r="DC95" s="862"/>
      <c r="DD95" s="862"/>
      <c r="DE95" s="862"/>
      <c r="DF95" s="863"/>
      <c r="DG95" s="861"/>
      <c r="DH95" s="862"/>
      <c r="DI95" s="862"/>
      <c r="DJ95" s="862"/>
      <c r="DK95" s="863"/>
      <c r="DL95" s="861"/>
      <c r="DM95" s="862"/>
      <c r="DN95" s="862"/>
      <c r="DO95" s="862"/>
      <c r="DP95" s="863"/>
      <c r="DQ95" s="861"/>
      <c r="DR95" s="862"/>
      <c r="DS95" s="862"/>
      <c r="DT95" s="862"/>
      <c r="DU95" s="863"/>
      <c r="DV95" s="858"/>
      <c r="DW95" s="859"/>
      <c r="DX95" s="859"/>
      <c r="DY95" s="859"/>
      <c r="DZ95" s="86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864"/>
      <c r="BT96" s="865"/>
      <c r="BU96" s="865"/>
      <c r="BV96" s="865"/>
      <c r="BW96" s="865"/>
      <c r="BX96" s="865"/>
      <c r="BY96" s="865"/>
      <c r="BZ96" s="865"/>
      <c r="CA96" s="865"/>
      <c r="CB96" s="865"/>
      <c r="CC96" s="865"/>
      <c r="CD96" s="865"/>
      <c r="CE96" s="865"/>
      <c r="CF96" s="865"/>
      <c r="CG96" s="866"/>
      <c r="CH96" s="861"/>
      <c r="CI96" s="862"/>
      <c r="CJ96" s="862"/>
      <c r="CK96" s="862"/>
      <c r="CL96" s="863"/>
      <c r="CM96" s="861"/>
      <c r="CN96" s="862"/>
      <c r="CO96" s="862"/>
      <c r="CP96" s="862"/>
      <c r="CQ96" s="863"/>
      <c r="CR96" s="861"/>
      <c r="CS96" s="862"/>
      <c r="CT96" s="862"/>
      <c r="CU96" s="862"/>
      <c r="CV96" s="863"/>
      <c r="CW96" s="861"/>
      <c r="CX96" s="862"/>
      <c r="CY96" s="862"/>
      <c r="CZ96" s="862"/>
      <c r="DA96" s="863"/>
      <c r="DB96" s="861"/>
      <c r="DC96" s="862"/>
      <c r="DD96" s="862"/>
      <c r="DE96" s="862"/>
      <c r="DF96" s="863"/>
      <c r="DG96" s="861"/>
      <c r="DH96" s="862"/>
      <c r="DI96" s="862"/>
      <c r="DJ96" s="862"/>
      <c r="DK96" s="863"/>
      <c r="DL96" s="861"/>
      <c r="DM96" s="862"/>
      <c r="DN96" s="862"/>
      <c r="DO96" s="862"/>
      <c r="DP96" s="863"/>
      <c r="DQ96" s="861"/>
      <c r="DR96" s="862"/>
      <c r="DS96" s="862"/>
      <c r="DT96" s="862"/>
      <c r="DU96" s="863"/>
      <c r="DV96" s="858"/>
      <c r="DW96" s="859"/>
      <c r="DX96" s="859"/>
      <c r="DY96" s="859"/>
      <c r="DZ96" s="86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864"/>
      <c r="BT97" s="865"/>
      <c r="BU97" s="865"/>
      <c r="BV97" s="865"/>
      <c r="BW97" s="865"/>
      <c r="BX97" s="865"/>
      <c r="BY97" s="865"/>
      <c r="BZ97" s="865"/>
      <c r="CA97" s="865"/>
      <c r="CB97" s="865"/>
      <c r="CC97" s="865"/>
      <c r="CD97" s="865"/>
      <c r="CE97" s="865"/>
      <c r="CF97" s="865"/>
      <c r="CG97" s="866"/>
      <c r="CH97" s="861"/>
      <c r="CI97" s="862"/>
      <c r="CJ97" s="862"/>
      <c r="CK97" s="862"/>
      <c r="CL97" s="863"/>
      <c r="CM97" s="861"/>
      <c r="CN97" s="862"/>
      <c r="CO97" s="862"/>
      <c r="CP97" s="862"/>
      <c r="CQ97" s="863"/>
      <c r="CR97" s="861"/>
      <c r="CS97" s="862"/>
      <c r="CT97" s="862"/>
      <c r="CU97" s="862"/>
      <c r="CV97" s="863"/>
      <c r="CW97" s="861"/>
      <c r="CX97" s="862"/>
      <c r="CY97" s="862"/>
      <c r="CZ97" s="862"/>
      <c r="DA97" s="863"/>
      <c r="DB97" s="861"/>
      <c r="DC97" s="862"/>
      <c r="DD97" s="862"/>
      <c r="DE97" s="862"/>
      <c r="DF97" s="863"/>
      <c r="DG97" s="861"/>
      <c r="DH97" s="862"/>
      <c r="DI97" s="862"/>
      <c r="DJ97" s="862"/>
      <c r="DK97" s="863"/>
      <c r="DL97" s="861"/>
      <c r="DM97" s="862"/>
      <c r="DN97" s="862"/>
      <c r="DO97" s="862"/>
      <c r="DP97" s="863"/>
      <c r="DQ97" s="861"/>
      <c r="DR97" s="862"/>
      <c r="DS97" s="862"/>
      <c r="DT97" s="862"/>
      <c r="DU97" s="863"/>
      <c r="DV97" s="858"/>
      <c r="DW97" s="859"/>
      <c r="DX97" s="859"/>
      <c r="DY97" s="859"/>
      <c r="DZ97" s="86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864"/>
      <c r="BT98" s="865"/>
      <c r="BU98" s="865"/>
      <c r="BV98" s="865"/>
      <c r="BW98" s="865"/>
      <c r="BX98" s="865"/>
      <c r="BY98" s="865"/>
      <c r="BZ98" s="865"/>
      <c r="CA98" s="865"/>
      <c r="CB98" s="865"/>
      <c r="CC98" s="865"/>
      <c r="CD98" s="865"/>
      <c r="CE98" s="865"/>
      <c r="CF98" s="865"/>
      <c r="CG98" s="866"/>
      <c r="CH98" s="861"/>
      <c r="CI98" s="862"/>
      <c r="CJ98" s="862"/>
      <c r="CK98" s="862"/>
      <c r="CL98" s="863"/>
      <c r="CM98" s="861"/>
      <c r="CN98" s="862"/>
      <c r="CO98" s="862"/>
      <c r="CP98" s="862"/>
      <c r="CQ98" s="863"/>
      <c r="CR98" s="861"/>
      <c r="CS98" s="862"/>
      <c r="CT98" s="862"/>
      <c r="CU98" s="862"/>
      <c r="CV98" s="863"/>
      <c r="CW98" s="861"/>
      <c r="CX98" s="862"/>
      <c r="CY98" s="862"/>
      <c r="CZ98" s="862"/>
      <c r="DA98" s="863"/>
      <c r="DB98" s="861"/>
      <c r="DC98" s="862"/>
      <c r="DD98" s="862"/>
      <c r="DE98" s="862"/>
      <c r="DF98" s="863"/>
      <c r="DG98" s="861"/>
      <c r="DH98" s="862"/>
      <c r="DI98" s="862"/>
      <c r="DJ98" s="862"/>
      <c r="DK98" s="863"/>
      <c r="DL98" s="861"/>
      <c r="DM98" s="862"/>
      <c r="DN98" s="862"/>
      <c r="DO98" s="862"/>
      <c r="DP98" s="863"/>
      <c r="DQ98" s="861"/>
      <c r="DR98" s="862"/>
      <c r="DS98" s="862"/>
      <c r="DT98" s="862"/>
      <c r="DU98" s="863"/>
      <c r="DV98" s="858"/>
      <c r="DW98" s="859"/>
      <c r="DX98" s="859"/>
      <c r="DY98" s="859"/>
      <c r="DZ98" s="86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864"/>
      <c r="BT99" s="865"/>
      <c r="BU99" s="865"/>
      <c r="BV99" s="865"/>
      <c r="BW99" s="865"/>
      <c r="BX99" s="865"/>
      <c r="BY99" s="865"/>
      <c r="BZ99" s="865"/>
      <c r="CA99" s="865"/>
      <c r="CB99" s="865"/>
      <c r="CC99" s="865"/>
      <c r="CD99" s="865"/>
      <c r="CE99" s="865"/>
      <c r="CF99" s="865"/>
      <c r="CG99" s="866"/>
      <c r="CH99" s="861"/>
      <c r="CI99" s="862"/>
      <c r="CJ99" s="862"/>
      <c r="CK99" s="862"/>
      <c r="CL99" s="863"/>
      <c r="CM99" s="861"/>
      <c r="CN99" s="862"/>
      <c r="CO99" s="862"/>
      <c r="CP99" s="862"/>
      <c r="CQ99" s="863"/>
      <c r="CR99" s="861"/>
      <c r="CS99" s="862"/>
      <c r="CT99" s="862"/>
      <c r="CU99" s="862"/>
      <c r="CV99" s="863"/>
      <c r="CW99" s="861"/>
      <c r="CX99" s="862"/>
      <c r="CY99" s="862"/>
      <c r="CZ99" s="862"/>
      <c r="DA99" s="863"/>
      <c r="DB99" s="861"/>
      <c r="DC99" s="862"/>
      <c r="DD99" s="862"/>
      <c r="DE99" s="862"/>
      <c r="DF99" s="863"/>
      <c r="DG99" s="861"/>
      <c r="DH99" s="862"/>
      <c r="DI99" s="862"/>
      <c r="DJ99" s="862"/>
      <c r="DK99" s="863"/>
      <c r="DL99" s="861"/>
      <c r="DM99" s="862"/>
      <c r="DN99" s="862"/>
      <c r="DO99" s="862"/>
      <c r="DP99" s="863"/>
      <c r="DQ99" s="861"/>
      <c r="DR99" s="862"/>
      <c r="DS99" s="862"/>
      <c r="DT99" s="862"/>
      <c r="DU99" s="863"/>
      <c r="DV99" s="858"/>
      <c r="DW99" s="859"/>
      <c r="DX99" s="859"/>
      <c r="DY99" s="859"/>
      <c r="DZ99" s="86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864"/>
      <c r="BT100" s="865"/>
      <c r="BU100" s="865"/>
      <c r="BV100" s="865"/>
      <c r="BW100" s="865"/>
      <c r="BX100" s="865"/>
      <c r="BY100" s="865"/>
      <c r="BZ100" s="865"/>
      <c r="CA100" s="865"/>
      <c r="CB100" s="865"/>
      <c r="CC100" s="865"/>
      <c r="CD100" s="865"/>
      <c r="CE100" s="865"/>
      <c r="CF100" s="865"/>
      <c r="CG100" s="866"/>
      <c r="CH100" s="861"/>
      <c r="CI100" s="862"/>
      <c r="CJ100" s="862"/>
      <c r="CK100" s="862"/>
      <c r="CL100" s="863"/>
      <c r="CM100" s="861"/>
      <c r="CN100" s="862"/>
      <c r="CO100" s="862"/>
      <c r="CP100" s="862"/>
      <c r="CQ100" s="863"/>
      <c r="CR100" s="861"/>
      <c r="CS100" s="862"/>
      <c r="CT100" s="862"/>
      <c r="CU100" s="862"/>
      <c r="CV100" s="863"/>
      <c r="CW100" s="861"/>
      <c r="CX100" s="862"/>
      <c r="CY100" s="862"/>
      <c r="CZ100" s="862"/>
      <c r="DA100" s="863"/>
      <c r="DB100" s="861"/>
      <c r="DC100" s="862"/>
      <c r="DD100" s="862"/>
      <c r="DE100" s="862"/>
      <c r="DF100" s="863"/>
      <c r="DG100" s="861"/>
      <c r="DH100" s="862"/>
      <c r="DI100" s="862"/>
      <c r="DJ100" s="862"/>
      <c r="DK100" s="863"/>
      <c r="DL100" s="861"/>
      <c r="DM100" s="862"/>
      <c r="DN100" s="862"/>
      <c r="DO100" s="862"/>
      <c r="DP100" s="863"/>
      <c r="DQ100" s="861"/>
      <c r="DR100" s="862"/>
      <c r="DS100" s="862"/>
      <c r="DT100" s="862"/>
      <c r="DU100" s="863"/>
      <c r="DV100" s="858"/>
      <c r="DW100" s="859"/>
      <c r="DX100" s="859"/>
      <c r="DY100" s="859"/>
      <c r="DZ100" s="86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864"/>
      <c r="BT101" s="865"/>
      <c r="BU101" s="865"/>
      <c r="BV101" s="865"/>
      <c r="BW101" s="865"/>
      <c r="BX101" s="865"/>
      <c r="BY101" s="865"/>
      <c r="BZ101" s="865"/>
      <c r="CA101" s="865"/>
      <c r="CB101" s="865"/>
      <c r="CC101" s="865"/>
      <c r="CD101" s="865"/>
      <c r="CE101" s="865"/>
      <c r="CF101" s="865"/>
      <c r="CG101" s="866"/>
      <c r="CH101" s="861"/>
      <c r="CI101" s="862"/>
      <c r="CJ101" s="862"/>
      <c r="CK101" s="862"/>
      <c r="CL101" s="863"/>
      <c r="CM101" s="861"/>
      <c r="CN101" s="862"/>
      <c r="CO101" s="862"/>
      <c r="CP101" s="862"/>
      <c r="CQ101" s="863"/>
      <c r="CR101" s="861"/>
      <c r="CS101" s="862"/>
      <c r="CT101" s="862"/>
      <c r="CU101" s="862"/>
      <c r="CV101" s="863"/>
      <c r="CW101" s="861"/>
      <c r="CX101" s="862"/>
      <c r="CY101" s="862"/>
      <c r="CZ101" s="862"/>
      <c r="DA101" s="863"/>
      <c r="DB101" s="861"/>
      <c r="DC101" s="862"/>
      <c r="DD101" s="862"/>
      <c r="DE101" s="862"/>
      <c r="DF101" s="863"/>
      <c r="DG101" s="861"/>
      <c r="DH101" s="862"/>
      <c r="DI101" s="862"/>
      <c r="DJ101" s="862"/>
      <c r="DK101" s="863"/>
      <c r="DL101" s="861"/>
      <c r="DM101" s="862"/>
      <c r="DN101" s="862"/>
      <c r="DO101" s="862"/>
      <c r="DP101" s="863"/>
      <c r="DQ101" s="861"/>
      <c r="DR101" s="862"/>
      <c r="DS101" s="862"/>
      <c r="DT101" s="862"/>
      <c r="DU101" s="863"/>
      <c r="DV101" s="858"/>
      <c r="DW101" s="859"/>
      <c r="DX101" s="859"/>
      <c r="DY101" s="859"/>
      <c r="DZ101" s="86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378</v>
      </c>
      <c r="BR102" s="782" t="s">
        <v>414</v>
      </c>
      <c r="BS102" s="783"/>
      <c r="BT102" s="783"/>
      <c r="BU102" s="783"/>
      <c r="BV102" s="783"/>
      <c r="BW102" s="783"/>
      <c r="BX102" s="783"/>
      <c r="BY102" s="783"/>
      <c r="BZ102" s="783"/>
      <c r="CA102" s="783"/>
      <c r="CB102" s="783"/>
      <c r="CC102" s="783"/>
      <c r="CD102" s="783"/>
      <c r="CE102" s="783"/>
      <c r="CF102" s="783"/>
      <c r="CG102" s="784"/>
      <c r="CH102" s="890"/>
      <c r="CI102" s="891"/>
      <c r="CJ102" s="891"/>
      <c r="CK102" s="891"/>
      <c r="CL102" s="892"/>
      <c r="CM102" s="890"/>
      <c r="CN102" s="891"/>
      <c r="CO102" s="891"/>
      <c r="CP102" s="891"/>
      <c r="CQ102" s="892"/>
      <c r="CR102" s="893">
        <v>12739</v>
      </c>
      <c r="CS102" s="851"/>
      <c r="CT102" s="851"/>
      <c r="CU102" s="851"/>
      <c r="CV102" s="894"/>
      <c r="CW102" s="893">
        <v>3060</v>
      </c>
      <c r="CX102" s="851"/>
      <c r="CY102" s="851"/>
      <c r="CZ102" s="851"/>
      <c r="DA102" s="894"/>
      <c r="DB102" s="893">
        <v>35286</v>
      </c>
      <c r="DC102" s="851"/>
      <c r="DD102" s="851"/>
      <c r="DE102" s="851"/>
      <c r="DF102" s="894"/>
      <c r="DG102" s="893"/>
      <c r="DH102" s="851"/>
      <c r="DI102" s="851"/>
      <c r="DJ102" s="851"/>
      <c r="DK102" s="894"/>
      <c r="DL102" s="893">
        <v>13857</v>
      </c>
      <c r="DM102" s="851"/>
      <c r="DN102" s="851"/>
      <c r="DO102" s="851"/>
      <c r="DP102" s="894"/>
      <c r="DQ102" s="893">
        <v>5179</v>
      </c>
      <c r="DR102" s="851"/>
      <c r="DS102" s="851"/>
      <c r="DT102" s="851"/>
      <c r="DU102" s="894"/>
      <c r="DV102" s="917"/>
      <c r="DW102" s="918"/>
      <c r="DX102" s="918"/>
      <c r="DY102" s="918"/>
      <c r="DZ102" s="919"/>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20" t="s">
        <v>415</v>
      </c>
      <c r="BR103" s="920"/>
      <c r="BS103" s="920"/>
      <c r="BT103" s="920"/>
      <c r="BU103" s="920"/>
      <c r="BV103" s="920"/>
      <c r="BW103" s="920"/>
      <c r="BX103" s="920"/>
      <c r="BY103" s="920"/>
      <c r="BZ103" s="920"/>
      <c r="CA103" s="920"/>
      <c r="CB103" s="920"/>
      <c r="CC103" s="920"/>
      <c r="CD103" s="920"/>
      <c r="CE103" s="920"/>
      <c r="CF103" s="920"/>
      <c r="CG103" s="920"/>
      <c r="CH103" s="920"/>
      <c r="CI103" s="920"/>
      <c r="CJ103" s="920"/>
      <c r="CK103" s="920"/>
      <c r="CL103" s="920"/>
      <c r="CM103" s="920"/>
      <c r="CN103" s="920"/>
      <c r="CO103" s="920"/>
      <c r="CP103" s="920"/>
      <c r="CQ103" s="920"/>
      <c r="CR103" s="920"/>
      <c r="CS103" s="920"/>
      <c r="CT103" s="920"/>
      <c r="CU103" s="920"/>
      <c r="CV103" s="920"/>
      <c r="CW103" s="920"/>
      <c r="CX103" s="920"/>
      <c r="CY103" s="920"/>
      <c r="CZ103" s="920"/>
      <c r="DA103" s="920"/>
      <c r="DB103" s="920"/>
      <c r="DC103" s="920"/>
      <c r="DD103" s="920"/>
      <c r="DE103" s="920"/>
      <c r="DF103" s="920"/>
      <c r="DG103" s="920"/>
      <c r="DH103" s="920"/>
      <c r="DI103" s="920"/>
      <c r="DJ103" s="920"/>
      <c r="DK103" s="920"/>
      <c r="DL103" s="920"/>
      <c r="DM103" s="920"/>
      <c r="DN103" s="920"/>
      <c r="DO103" s="920"/>
      <c r="DP103" s="920"/>
      <c r="DQ103" s="920"/>
      <c r="DR103" s="920"/>
      <c r="DS103" s="920"/>
      <c r="DT103" s="920"/>
      <c r="DU103" s="920"/>
      <c r="DV103" s="920"/>
      <c r="DW103" s="920"/>
      <c r="DX103" s="920"/>
      <c r="DY103" s="920"/>
      <c r="DZ103" s="920"/>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21" t="s">
        <v>416</v>
      </c>
      <c r="BR104" s="921"/>
      <c r="BS104" s="921"/>
      <c r="BT104" s="921"/>
      <c r="BU104" s="921"/>
      <c r="BV104" s="921"/>
      <c r="BW104" s="921"/>
      <c r="BX104" s="921"/>
      <c r="BY104" s="921"/>
      <c r="BZ104" s="921"/>
      <c r="CA104" s="921"/>
      <c r="CB104" s="921"/>
      <c r="CC104" s="921"/>
      <c r="CD104" s="921"/>
      <c r="CE104" s="921"/>
      <c r="CF104" s="921"/>
      <c r="CG104" s="921"/>
      <c r="CH104" s="921"/>
      <c r="CI104" s="921"/>
      <c r="CJ104" s="921"/>
      <c r="CK104" s="921"/>
      <c r="CL104" s="921"/>
      <c r="CM104" s="921"/>
      <c r="CN104" s="921"/>
      <c r="CO104" s="921"/>
      <c r="CP104" s="921"/>
      <c r="CQ104" s="921"/>
      <c r="CR104" s="921"/>
      <c r="CS104" s="921"/>
      <c r="CT104" s="921"/>
      <c r="CU104" s="921"/>
      <c r="CV104" s="921"/>
      <c r="CW104" s="921"/>
      <c r="CX104" s="921"/>
      <c r="CY104" s="921"/>
      <c r="CZ104" s="921"/>
      <c r="DA104" s="921"/>
      <c r="DB104" s="921"/>
      <c r="DC104" s="921"/>
      <c r="DD104" s="921"/>
      <c r="DE104" s="921"/>
      <c r="DF104" s="921"/>
      <c r="DG104" s="921"/>
      <c r="DH104" s="921"/>
      <c r="DI104" s="921"/>
      <c r="DJ104" s="921"/>
      <c r="DK104" s="921"/>
      <c r="DL104" s="921"/>
      <c r="DM104" s="921"/>
      <c r="DN104" s="921"/>
      <c r="DO104" s="921"/>
      <c r="DP104" s="921"/>
      <c r="DQ104" s="921"/>
      <c r="DR104" s="921"/>
      <c r="DS104" s="921"/>
      <c r="DT104" s="921"/>
      <c r="DU104" s="921"/>
      <c r="DV104" s="921"/>
      <c r="DW104" s="921"/>
      <c r="DX104" s="921"/>
      <c r="DY104" s="921"/>
      <c r="DZ104" s="921"/>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417</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418</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22" t="s">
        <v>419</v>
      </c>
      <c r="B108" s="923"/>
      <c r="C108" s="923"/>
      <c r="D108" s="923"/>
      <c r="E108" s="923"/>
      <c r="F108" s="923"/>
      <c r="G108" s="923"/>
      <c r="H108" s="923"/>
      <c r="I108" s="923"/>
      <c r="J108" s="923"/>
      <c r="K108" s="923"/>
      <c r="L108" s="923"/>
      <c r="M108" s="923"/>
      <c r="N108" s="923"/>
      <c r="O108" s="923"/>
      <c r="P108" s="923"/>
      <c r="Q108" s="923"/>
      <c r="R108" s="923"/>
      <c r="S108" s="923"/>
      <c r="T108" s="923"/>
      <c r="U108" s="923"/>
      <c r="V108" s="923"/>
      <c r="W108" s="923"/>
      <c r="X108" s="923"/>
      <c r="Y108" s="923"/>
      <c r="Z108" s="923"/>
      <c r="AA108" s="923"/>
      <c r="AB108" s="923"/>
      <c r="AC108" s="923"/>
      <c r="AD108" s="923"/>
      <c r="AE108" s="923"/>
      <c r="AF108" s="923"/>
      <c r="AG108" s="923"/>
      <c r="AH108" s="923"/>
      <c r="AI108" s="923"/>
      <c r="AJ108" s="923"/>
      <c r="AK108" s="923"/>
      <c r="AL108" s="923"/>
      <c r="AM108" s="923"/>
      <c r="AN108" s="923"/>
      <c r="AO108" s="923"/>
      <c r="AP108" s="923"/>
      <c r="AQ108" s="923"/>
      <c r="AR108" s="923"/>
      <c r="AS108" s="923"/>
      <c r="AT108" s="924"/>
      <c r="AU108" s="922" t="s">
        <v>420</v>
      </c>
      <c r="AV108" s="923"/>
      <c r="AW108" s="923"/>
      <c r="AX108" s="923"/>
      <c r="AY108" s="923"/>
      <c r="AZ108" s="923"/>
      <c r="BA108" s="923"/>
      <c r="BB108" s="923"/>
      <c r="BC108" s="923"/>
      <c r="BD108" s="923"/>
      <c r="BE108" s="923"/>
      <c r="BF108" s="923"/>
      <c r="BG108" s="923"/>
      <c r="BH108" s="923"/>
      <c r="BI108" s="923"/>
      <c r="BJ108" s="923"/>
      <c r="BK108" s="923"/>
      <c r="BL108" s="923"/>
      <c r="BM108" s="923"/>
      <c r="BN108" s="923"/>
      <c r="BO108" s="923"/>
      <c r="BP108" s="923"/>
      <c r="BQ108" s="923"/>
      <c r="BR108" s="923"/>
      <c r="BS108" s="923"/>
      <c r="BT108" s="923"/>
      <c r="BU108" s="923"/>
      <c r="BV108" s="923"/>
      <c r="BW108" s="923"/>
      <c r="BX108" s="923"/>
      <c r="BY108" s="923"/>
      <c r="BZ108" s="923"/>
      <c r="CA108" s="923"/>
      <c r="CB108" s="923"/>
      <c r="CC108" s="923"/>
      <c r="CD108" s="923"/>
      <c r="CE108" s="923"/>
      <c r="CF108" s="923"/>
      <c r="CG108" s="923"/>
      <c r="CH108" s="923"/>
      <c r="CI108" s="923"/>
      <c r="CJ108" s="923"/>
      <c r="CK108" s="923"/>
      <c r="CL108" s="923"/>
      <c r="CM108" s="923"/>
      <c r="CN108" s="923"/>
      <c r="CO108" s="923"/>
      <c r="CP108" s="923"/>
      <c r="CQ108" s="923"/>
      <c r="CR108" s="923"/>
      <c r="CS108" s="923"/>
      <c r="CT108" s="923"/>
      <c r="CU108" s="923"/>
      <c r="CV108" s="923"/>
      <c r="CW108" s="923"/>
      <c r="CX108" s="923"/>
      <c r="CY108" s="923"/>
      <c r="CZ108" s="923"/>
      <c r="DA108" s="923"/>
      <c r="DB108" s="923"/>
      <c r="DC108" s="923"/>
      <c r="DD108" s="923"/>
      <c r="DE108" s="923"/>
      <c r="DF108" s="923"/>
      <c r="DG108" s="923"/>
      <c r="DH108" s="923"/>
      <c r="DI108" s="923"/>
      <c r="DJ108" s="923"/>
      <c r="DK108" s="923"/>
      <c r="DL108" s="923"/>
      <c r="DM108" s="923"/>
      <c r="DN108" s="923"/>
      <c r="DO108" s="923"/>
      <c r="DP108" s="923"/>
      <c r="DQ108" s="923"/>
      <c r="DR108" s="923"/>
      <c r="DS108" s="923"/>
      <c r="DT108" s="923"/>
      <c r="DU108" s="923"/>
      <c r="DV108" s="923"/>
      <c r="DW108" s="923"/>
      <c r="DX108" s="923"/>
      <c r="DY108" s="923"/>
      <c r="DZ108" s="924"/>
    </row>
    <row r="109" spans="1:131" s="235" customFormat="1" ht="26.25" customHeight="1" x14ac:dyDescent="0.2">
      <c r="A109" s="915" t="s">
        <v>421</v>
      </c>
      <c r="B109" s="896"/>
      <c r="C109" s="896"/>
      <c r="D109" s="896"/>
      <c r="E109" s="896"/>
      <c r="F109" s="896"/>
      <c r="G109" s="896"/>
      <c r="H109" s="896"/>
      <c r="I109" s="896"/>
      <c r="J109" s="896"/>
      <c r="K109" s="896"/>
      <c r="L109" s="896"/>
      <c r="M109" s="896"/>
      <c r="N109" s="896"/>
      <c r="O109" s="896"/>
      <c r="P109" s="896"/>
      <c r="Q109" s="896"/>
      <c r="R109" s="896"/>
      <c r="S109" s="896"/>
      <c r="T109" s="896"/>
      <c r="U109" s="896"/>
      <c r="V109" s="896"/>
      <c r="W109" s="896"/>
      <c r="X109" s="896"/>
      <c r="Y109" s="896"/>
      <c r="Z109" s="897"/>
      <c r="AA109" s="895" t="s">
        <v>422</v>
      </c>
      <c r="AB109" s="896"/>
      <c r="AC109" s="896"/>
      <c r="AD109" s="896"/>
      <c r="AE109" s="897"/>
      <c r="AF109" s="895" t="s">
        <v>304</v>
      </c>
      <c r="AG109" s="896"/>
      <c r="AH109" s="896"/>
      <c r="AI109" s="896"/>
      <c r="AJ109" s="897"/>
      <c r="AK109" s="895" t="s">
        <v>303</v>
      </c>
      <c r="AL109" s="896"/>
      <c r="AM109" s="896"/>
      <c r="AN109" s="896"/>
      <c r="AO109" s="897"/>
      <c r="AP109" s="895" t="s">
        <v>423</v>
      </c>
      <c r="AQ109" s="896"/>
      <c r="AR109" s="896"/>
      <c r="AS109" s="896"/>
      <c r="AT109" s="898"/>
      <c r="AU109" s="915" t="s">
        <v>421</v>
      </c>
      <c r="AV109" s="896"/>
      <c r="AW109" s="896"/>
      <c r="AX109" s="896"/>
      <c r="AY109" s="896"/>
      <c r="AZ109" s="896"/>
      <c r="BA109" s="896"/>
      <c r="BB109" s="896"/>
      <c r="BC109" s="896"/>
      <c r="BD109" s="896"/>
      <c r="BE109" s="896"/>
      <c r="BF109" s="896"/>
      <c r="BG109" s="896"/>
      <c r="BH109" s="896"/>
      <c r="BI109" s="896"/>
      <c r="BJ109" s="896"/>
      <c r="BK109" s="896"/>
      <c r="BL109" s="896"/>
      <c r="BM109" s="896"/>
      <c r="BN109" s="896"/>
      <c r="BO109" s="896"/>
      <c r="BP109" s="897"/>
      <c r="BQ109" s="895" t="s">
        <v>422</v>
      </c>
      <c r="BR109" s="896"/>
      <c r="BS109" s="896"/>
      <c r="BT109" s="896"/>
      <c r="BU109" s="897"/>
      <c r="BV109" s="895" t="s">
        <v>304</v>
      </c>
      <c r="BW109" s="896"/>
      <c r="BX109" s="896"/>
      <c r="BY109" s="896"/>
      <c r="BZ109" s="897"/>
      <c r="CA109" s="895" t="s">
        <v>303</v>
      </c>
      <c r="CB109" s="896"/>
      <c r="CC109" s="896"/>
      <c r="CD109" s="896"/>
      <c r="CE109" s="897"/>
      <c r="CF109" s="916" t="s">
        <v>423</v>
      </c>
      <c r="CG109" s="916"/>
      <c r="CH109" s="916"/>
      <c r="CI109" s="916"/>
      <c r="CJ109" s="916"/>
      <c r="CK109" s="895" t="s">
        <v>424</v>
      </c>
      <c r="CL109" s="896"/>
      <c r="CM109" s="896"/>
      <c r="CN109" s="896"/>
      <c r="CO109" s="896"/>
      <c r="CP109" s="896"/>
      <c r="CQ109" s="896"/>
      <c r="CR109" s="896"/>
      <c r="CS109" s="896"/>
      <c r="CT109" s="896"/>
      <c r="CU109" s="896"/>
      <c r="CV109" s="896"/>
      <c r="CW109" s="896"/>
      <c r="CX109" s="896"/>
      <c r="CY109" s="896"/>
      <c r="CZ109" s="896"/>
      <c r="DA109" s="896"/>
      <c r="DB109" s="896"/>
      <c r="DC109" s="896"/>
      <c r="DD109" s="896"/>
      <c r="DE109" s="896"/>
      <c r="DF109" s="897"/>
      <c r="DG109" s="895" t="s">
        <v>422</v>
      </c>
      <c r="DH109" s="896"/>
      <c r="DI109" s="896"/>
      <c r="DJ109" s="896"/>
      <c r="DK109" s="897"/>
      <c r="DL109" s="895" t="s">
        <v>304</v>
      </c>
      <c r="DM109" s="896"/>
      <c r="DN109" s="896"/>
      <c r="DO109" s="896"/>
      <c r="DP109" s="897"/>
      <c r="DQ109" s="895" t="s">
        <v>303</v>
      </c>
      <c r="DR109" s="896"/>
      <c r="DS109" s="896"/>
      <c r="DT109" s="896"/>
      <c r="DU109" s="897"/>
      <c r="DV109" s="895" t="s">
        <v>423</v>
      </c>
      <c r="DW109" s="896"/>
      <c r="DX109" s="896"/>
      <c r="DY109" s="896"/>
      <c r="DZ109" s="898"/>
    </row>
    <row r="110" spans="1:131" s="235" customFormat="1" ht="26.25" customHeight="1" x14ac:dyDescent="0.2">
      <c r="A110" s="899" t="s">
        <v>425</v>
      </c>
      <c r="B110" s="900"/>
      <c r="C110" s="900"/>
      <c r="D110" s="900"/>
      <c r="E110" s="900"/>
      <c r="F110" s="900"/>
      <c r="G110" s="900"/>
      <c r="H110" s="900"/>
      <c r="I110" s="900"/>
      <c r="J110" s="900"/>
      <c r="K110" s="900"/>
      <c r="L110" s="900"/>
      <c r="M110" s="900"/>
      <c r="N110" s="900"/>
      <c r="O110" s="900"/>
      <c r="P110" s="900"/>
      <c r="Q110" s="900"/>
      <c r="R110" s="900"/>
      <c r="S110" s="900"/>
      <c r="T110" s="900"/>
      <c r="U110" s="900"/>
      <c r="V110" s="900"/>
      <c r="W110" s="900"/>
      <c r="X110" s="900"/>
      <c r="Y110" s="900"/>
      <c r="Z110" s="901"/>
      <c r="AA110" s="902">
        <v>62264025</v>
      </c>
      <c r="AB110" s="903"/>
      <c r="AC110" s="903"/>
      <c r="AD110" s="903"/>
      <c r="AE110" s="904"/>
      <c r="AF110" s="905">
        <v>56525969</v>
      </c>
      <c r="AG110" s="903"/>
      <c r="AH110" s="903"/>
      <c r="AI110" s="903"/>
      <c r="AJ110" s="904"/>
      <c r="AK110" s="905">
        <v>52996984</v>
      </c>
      <c r="AL110" s="903"/>
      <c r="AM110" s="903"/>
      <c r="AN110" s="903"/>
      <c r="AO110" s="904"/>
      <c r="AP110" s="906">
        <v>30.5</v>
      </c>
      <c r="AQ110" s="907"/>
      <c r="AR110" s="907"/>
      <c r="AS110" s="907"/>
      <c r="AT110" s="908"/>
      <c r="AU110" s="909" t="s">
        <v>70</v>
      </c>
      <c r="AV110" s="910"/>
      <c r="AW110" s="910"/>
      <c r="AX110" s="910"/>
      <c r="AY110" s="910"/>
      <c r="AZ110" s="951" t="s">
        <v>426</v>
      </c>
      <c r="BA110" s="900"/>
      <c r="BB110" s="900"/>
      <c r="BC110" s="900"/>
      <c r="BD110" s="900"/>
      <c r="BE110" s="900"/>
      <c r="BF110" s="900"/>
      <c r="BG110" s="900"/>
      <c r="BH110" s="900"/>
      <c r="BI110" s="900"/>
      <c r="BJ110" s="900"/>
      <c r="BK110" s="900"/>
      <c r="BL110" s="900"/>
      <c r="BM110" s="900"/>
      <c r="BN110" s="900"/>
      <c r="BO110" s="900"/>
      <c r="BP110" s="901"/>
      <c r="BQ110" s="937">
        <v>630774129</v>
      </c>
      <c r="BR110" s="938"/>
      <c r="BS110" s="938"/>
      <c r="BT110" s="938"/>
      <c r="BU110" s="938"/>
      <c r="BV110" s="938">
        <v>633634861</v>
      </c>
      <c r="BW110" s="938"/>
      <c r="BX110" s="938"/>
      <c r="BY110" s="938"/>
      <c r="BZ110" s="938"/>
      <c r="CA110" s="938">
        <v>634894092</v>
      </c>
      <c r="CB110" s="938"/>
      <c r="CC110" s="938"/>
      <c r="CD110" s="938"/>
      <c r="CE110" s="938"/>
      <c r="CF110" s="952">
        <v>365.2</v>
      </c>
      <c r="CG110" s="953"/>
      <c r="CH110" s="953"/>
      <c r="CI110" s="953"/>
      <c r="CJ110" s="953"/>
      <c r="CK110" s="954" t="s">
        <v>427</v>
      </c>
      <c r="CL110" s="955"/>
      <c r="CM110" s="934" t="s">
        <v>428</v>
      </c>
      <c r="CN110" s="935"/>
      <c r="CO110" s="935"/>
      <c r="CP110" s="935"/>
      <c r="CQ110" s="935"/>
      <c r="CR110" s="935"/>
      <c r="CS110" s="935"/>
      <c r="CT110" s="935"/>
      <c r="CU110" s="935"/>
      <c r="CV110" s="935"/>
      <c r="CW110" s="935"/>
      <c r="CX110" s="935"/>
      <c r="CY110" s="935"/>
      <c r="CZ110" s="935"/>
      <c r="DA110" s="935"/>
      <c r="DB110" s="935"/>
      <c r="DC110" s="935"/>
      <c r="DD110" s="935"/>
      <c r="DE110" s="935"/>
      <c r="DF110" s="936"/>
      <c r="DG110" s="937" t="s">
        <v>373</v>
      </c>
      <c r="DH110" s="938"/>
      <c r="DI110" s="938"/>
      <c r="DJ110" s="938"/>
      <c r="DK110" s="938"/>
      <c r="DL110" s="938" t="s">
        <v>373</v>
      </c>
      <c r="DM110" s="938"/>
      <c r="DN110" s="938"/>
      <c r="DO110" s="938"/>
      <c r="DP110" s="938"/>
      <c r="DQ110" s="938" t="s">
        <v>373</v>
      </c>
      <c r="DR110" s="938"/>
      <c r="DS110" s="938"/>
      <c r="DT110" s="938"/>
      <c r="DU110" s="938"/>
      <c r="DV110" s="939" t="s">
        <v>406</v>
      </c>
      <c r="DW110" s="939"/>
      <c r="DX110" s="939"/>
      <c r="DY110" s="939"/>
      <c r="DZ110" s="940"/>
    </row>
    <row r="111" spans="1:131" s="235" customFormat="1" ht="26.25" customHeight="1" x14ac:dyDescent="0.2">
      <c r="A111" s="941" t="s">
        <v>429</v>
      </c>
      <c r="B111" s="942"/>
      <c r="C111" s="942"/>
      <c r="D111" s="942"/>
      <c r="E111" s="942"/>
      <c r="F111" s="942"/>
      <c r="G111" s="942"/>
      <c r="H111" s="942"/>
      <c r="I111" s="942"/>
      <c r="J111" s="942"/>
      <c r="K111" s="942"/>
      <c r="L111" s="942"/>
      <c r="M111" s="942"/>
      <c r="N111" s="942"/>
      <c r="O111" s="942"/>
      <c r="P111" s="942"/>
      <c r="Q111" s="942"/>
      <c r="R111" s="942"/>
      <c r="S111" s="942"/>
      <c r="T111" s="942"/>
      <c r="U111" s="942"/>
      <c r="V111" s="942"/>
      <c r="W111" s="942"/>
      <c r="X111" s="942"/>
      <c r="Y111" s="942"/>
      <c r="Z111" s="943"/>
      <c r="AA111" s="944" t="s">
        <v>406</v>
      </c>
      <c r="AB111" s="945"/>
      <c r="AC111" s="945"/>
      <c r="AD111" s="945"/>
      <c r="AE111" s="946"/>
      <c r="AF111" s="947" t="s">
        <v>406</v>
      </c>
      <c r="AG111" s="945"/>
      <c r="AH111" s="945"/>
      <c r="AI111" s="945"/>
      <c r="AJ111" s="946"/>
      <c r="AK111" s="947" t="s">
        <v>406</v>
      </c>
      <c r="AL111" s="945"/>
      <c r="AM111" s="945"/>
      <c r="AN111" s="945"/>
      <c r="AO111" s="946"/>
      <c r="AP111" s="948" t="s">
        <v>373</v>
      </c>
      <c r="AQ111" s="949"/>
      <c r="AR111" s="949"/>
      <c r="AS111" s="949"/>
      <c r="AT111" s="950"/>
      <c r="AU111" s="911"/>
      <c r="AV111" s="912"/>
      <c r="AW111" s="912"/>
      <c r="AX111" s="912"/>
      <c r="AY111" s="912"/>
      <c r="AZ111" s="960" t="s">
        <v>430</v>
      </c>
      <c r="BA111" s="961"/>
      <c r="BB111" s="961"/>
      <c r="BC111" s="961"/>
      <c r="BD111" s="961"/>
      <c r="BE111" s="961"/>
      <c r="BF111" s="961"/>
      <c r="BG111" s="961"/>
      <c r="BH111" s="961"/>
      <c r="BI111" s="961"/>
      <c r="BJ111" s="961"/>
      <c r="BK111" s="961"/>
      <c r="BL111" s="961"/>
      <c r="BM111" s="961"/>
      <c r="BN111" s="961"/>
      <c r="BO111" s="961"/>
      <c r="BP111" s="962"/>
      <c r="BQ111" s="930">
        <v>375550</v>
      </c>
      <c r="BR111" s="931"/>
      <c r="BS111" s="931"/>
      <c r="BT111" s="931"/>
      <c r="BU111" s="931"/>
      <c r="BV111" s="931">
        <v>284214</v>
      </c>
      <c r="BW111" s="931"/>
      <c r="BX111" s="931"/>
      <c r="BY111" s="931"/>
      <c r="BZ111" s="931"/>
      <c r="CA111" s="931">
        <v>229448</v>
      </c>
      <c r="CB111" s="931"/>
      <c r="CC111" s="931"/>
      <c r="CD111" s="931"/>
      <c r="CE111" s="931"/>
      <c r="CF111" s="925">
        <v>0.1</v>
      </c>
      <c r="CG111" s="926"/>
      <c r="CH111" s="926"/>
      <c r="CI111" s="926"/>
      <c r="CJ111" s="926"/>
      <c r="CK111" s="956"/>
      <c r="CL111" s="957"/>
      <c r="CM111" s="927" t="s">
        <v>431</v>
      </c>
      <c r="CN111" s="928"/>
      <c r="CO111" s="928"/>
      <c r="CP111" s="928"/>
      <c r="CQ111" s="928"/>
      <c r="CR111" s="928"/>
      <c r="CS111" s="928"/>
      <c r="CT111" s="928"/>
      <c r="CU111" s="928"/>
      <c r="CV111" s="928"/>
      <c r="CW111" s="928"/>
      <c r="CX111" s="928"/>
      <c r="CY111" s="928"/>
      <c r="CZ111" s="928"/>
      <c r="DA111" s="928"/>
      <c r="DB111" s="928"/>
      <c r="DC111" s="928"/>
      <c r="DD111" s="928"/>
      <c r="DE111" s="928"/>
      <c r="DF111" s="929"/>
      <c r="DG111" s="930" t="s">
        <v>406</v>
      </c>
      <c r="DH111" s="931"/>
      <c r="DI111" s="931"/>
      <c r="DJ111" s="931"/>
      <c r="DK111" s="931"/>
      <c r="DL111" s="931" t="s">
        <v>406</v>
      </c>
      <c r="DM111" s="931"/>
      <c r="DN111" s="931"/>
      <c r="DO111" s="931"/>
      <c r="DP111" s="931"/>
      <c r="DQ111" s="931" t="s">
        <v>373</v>
      </c>
      <c r="DR111" s="931"/>
      <c r="DS111" s="931"/>
      <c r="DT111" s="931"/>
      <c r="DU111" s="931"/>
      <c r="DV111" s="932" t="s">
        <v>373</v>
      </c>
      <c r="DW111" s="932"/>
      <c r="DX111" s="932"/>
      <c r="DY111" s="932"/>
      <c r="DZ111" s="933"/>
    </row>
    <row r="112" spans="1:131" s="235" customFormat="1" ht="26.25" customHeight="1" x14ac:dyDescent="0.2">
      <c r="A112" s="970" t="s">
        <v>432</v>
      </c>
      <c r="B112" s="971"/>
      <c r="C112" s="961" t="s">
        <v>433</v>
      </c>
      <c r="D112" s="961"/>
      <c r="E112" s="961"/>
      <c r="F112" s="961"/>
      <c r="G112" s="961"/>
      <c r="H112" s="961"/>
      <c r="I112" s="961"/>
      <c r="J112" s="961"/>
      <c r="K112" s="961"/>
      <c r="L112" s="961"/>
      <c r="M112" s="961"/>
      <c r="N112" s="961"/>
      <c r="O112" s="961"/>
      <c r="P112" s="961"/>
      <c r="Q112" s="961"/>
      <c r="R112" s="961"/>
      <c r="S112" s="961"/>
      <c r="T112" s="961"/>
      <c r="U112" s="961"/>
      <c r="V112" s="961"/>
      <c r="W112" s="961"/>
      <c r="X112" s="961"/>
      <c r="Y112" s="961"/>
      <c r="Z112" s="962"/>
      <c r="AA112" s="963">
        <v>287752</v>
      </c>
      <c r="AB112" s="964"/>
      <c r="AC112" s="964"/>
      <c r="AD112" s="964"/>
      <c r="AE112" s="965"/>
      <c r="AF112" s="966">
        <v>258719</v>
      </c>
      <c r="AG112" s="964"/>
      <c r="AH112" s="964"/>
      <c r="AI112" s="964"/>
      <c r="AJ112" s="965"/>
      <c r="AK112" s="966">
        <v>223452</v>
      </c>
      <c r="AL112" s="964"/>
      <c r="AM112" s="964"/>
      <c r="AN112" s="964"/>
      <c r="AO112" s="965"/>
      <c r="AP112" s="967">
        <v>0.1</v>
      </c>
      <c r="AQ112" s="968"/>
      <c r="AR112" s="968"/>
      <c r="AS112" s="968"/>
      <c r="AT112" s="969"/>
      <c r="AU112" s="911"/>
      <c r="AV112" s="912"/>
      <c r="AW112" s="912"/>
      <c r="AX112" s="912"/>
      <c r="AY112" s="912"/>
      <c r="AZ112" s="960" t="s">
        <v>434</v>
      </c>
      <c r="BA112" s="961"/>
      <c r="BB112" s="961"/>
      <c r="BC112" s="961"/>
      <c r="BD112" s="961"/>
      <c r="BE112" s="961"/>
      <c r="BF112" s="961"/>
      <c r="BG112" s="961"/>
      <c r="BH112" s="961"/>
      <c r="BI112" s="961"/>
      <c r="BJ112" s="961"/>
      <c r="BK112" s="961"/>
      <c r="BL112" s="961"/>
      <c r="BM112" s="961"/>
      <c r="BN112" s="961"/>
      <c r="BO112" s="961"/>
      <c r="BP112" s="962"/>
      <c r="BQ112" s="930">
        <v>18575813</v>
      </c>
      <c r="BR112" s="931"/>
      <c r="BS112" s="931"/>
      <c r="BT112" s="931"/>
      <c r="BU112" s="931"/>
      <c r="BV112" s="931">
        <v>21297649</v>
      </c>
      <c r="BW112" s="931"/>
      <c r="BX112" s="931"/>
      <c r="BY112" s="931"/>
      <c r="BZ112" s="931"/>
      <c r="CA112" s="931">
        <v>17307800</v>
      </c>
      <c r="CB112" s="931"/>
      <c r="CC112" s="931"/>
      <c r="CD112" s="931"/>
      <c r="CE112" s="931"/>
      <c r="CF112" s="925">
        <v>10</v>
      </c>
      <c r="CG112" s="926"/>
      <c r="CH112" s="926"/>
      <c r="CI112" s="926"/>
      <c r="CJ112" s="926"/>
      <c r="CK112" s="956"/>
      <c r="CL112" s="957"/>
      <c r="CM112" s="927" t="s">
        <v>435</v>
      </c>
      <c r="CN112" s="928"/>
      <c r="CO112" s="928"/>
      <c r="CP112" s="928"/>
      <c r="CQ112" s="928"/>
      <c r="CR112" s="928"/>
      <c r="CS112" s="928"/>
      <c r="CT112" s="928"/>
      <c r="CU112" s="928"/>
      <c r="CV112" s="928"/>
      <c r="CW112" s="928"/>
      <c r="CX112" s="928"/>
      <c r="CY112" s="928"/>
      <c r="CZ112" s="928"/>
      <c r="DA112" s="928"/>
      <c r="DB112" s="928"/>
      <c r="DC112" s="928"/>
      <c r="DD112" s="928"/>
      <c r="DE112" s="928"/>
      <c r="DF112" s="929"/>
      <c r="DG112" s="930">
        <v>35167</v>
      </c>
      <c r="DH112" s="931"/>
      <c r="DI112" s="931"/>
      <c r="DJ112" s="931"/>
      <c r="DK112" s="931"/>
      <c r="DL112" s="931" t="s">
        <v>436</v>
      </c>
      <c r="DM112" s="931"/>
      <c r="DN112" s="931"/>
      <c r="DO112" s="931"/>
      <c r="DP112" s="931"/>
      <c r="DQ112" s="931" t="s">
        <v>436</v>
      </c>
      <c r="DR112" s="931"/>
      <c r="DS112" s="931"/>
      <c r="DT112" s="931"/>
      <c r="DU112" s="931"/>
      <c r="DV112" s="932" t="s">
        <v>406</v>
      </c>
      <c r="DW112" s="932"/>
      <c r="DX112" s="932"/>
      <c r="DY112" s="932"/>
      <c r="DZ112" s="933"/>
    </row>
    <row r="113" spans="1:130" s="235" customFormat="1" ht="26.25" customHeight="1" x14ac:dyDescent="0.2">
      <c r="A113" s="972"/>
      <c r="B113" s="973"/>
      <c r="C113" s="961" t="s">
        <v>437</v>
      </c>
      <c r="D113" s="961"/>
      <c r="E113" s="961"/>
      <c r="F113" s="961"/>
      <c r="G113" s="961"/>
      <c r="H113" s="961"/>
      <c r="I113" s="961"/>
      <c r="J113" s="961"/>
      <c r="K113" s="961"/>
      <c r="L113" s="961"/>
      <c r="M113" s="961"/>
      <c r="N113" s="961"/>
      <c r="O113" s="961"/>
      <c r="P113" s="961"/>
      <c r="Q113" s="961"/>
      <c r="R113" s="961"/>
      <c r="S113" s="961"/>
      <c r="T113" s="961"/>
      <c r="U113" s="961"/>
      <c r="V113" s="961"/>
      <c r="W113" s="961"/>
      <c r="X113" s="961"/>
      <c r="Y113" s="961"/>
      <c r="Z113" s="962"/>
      <c r="AA113" s="963">
        <v>998879</v>
      </c>
      <c r="AB113" s="964"/>
      <c r="AC113" s="964"/>
      <c r="AD113" s="964"/>
      <c r="AE113" s="965"/>
      <c r="AF113" s="966">
        <v>969192</v>
      </c>
      <c r="AG113" s="964"/>
      <c r="AH113" s="964"/>
      <c r="AI113" s="964"/>
      <c r="AJ113" s="965"/>
      <c r="AK113" s="966">
        <v>1004084</v>
      </c>
      <c r="AL113" s="964"/>
      <c r="AM113" s="964"/>
      <c r="AN113" s="964"/>
      <c r="AO113" s="965"/>
      <c r="AP113" s="967">
        <v>0.6</v>
      </c>
      <c r="AQ113" s="968"/>
      <c r="AR113" s="968"/>
      <c r="AS113" s="968"/>
      <c r="AT113" s="969"/>
      <c r="AU113" s="911"/>
      <c r="AV113" s="912"/>
      <c r="AW113" s="912"/>
      <c r="AX113" s="912"/>
      <c r="AY113" s="912"/>
      <c r="AZ113" s="960" t="s">
        <v>438</v>
      </c>
      <c r="BA113" s="961"/>
      <c r="BB113" s="961"/>
      <c r="BC113" s="961"/>
      <c r="BD113" s="961"/>
      <c r="BE113" s="961"/>
      <c r="BF113" s="961"/>
      <c r="BG113" s="961"/>
      <c r="BH113" s="961"/>
      <c r="BI113" s="961"/>
      <c r="BJ113" s="961"/>
      <c r="BK113" s="961"/>
      <c r="BL113" s="961"/>
      <c r="BM113" s="961"/>
      <c r="BN113" s="961"/>
      <c r="BO113" s="961"/>
      <c r="BP113" s="962"/>
      <c r="BQ113" s="930">
        <v>14161974</v>
      </c>
      <c r="BR113" s="931"/>
      <c r="BS113" s="931"/>
      <c r="BT113" s="931"/>
      <c r="BU113" s="931"/>
      <c r="BV113" s="931">
        <v>16280691</v>
      </c>
      <c r="BW113" s="931"/>
      <c r="BX113" s="931"/>
      <c r="BY113" s="931"/>
      <c r="BZ113" s="931"/>
      <c r="CA113" s="931">
        <v>15792726</v>
      </c>
      <c r="CB113" s="931"/>
      <c r="CC113" s="931"/>
      <c r="CD113" s="931"/>
      <c r="CE113" s="931"/>
      <c r="CF113" s="925">
        <v>9.1</v>
      </c>
      <c r="CG113" s="926"/>
      <c r="CH113" s="926"/>
      <c r="CI113" s="926"/>
      <c r="CJ113" s="926"/>
      <c r="CK113" s="956"/>
      <c r="CL113" s="957"/>
      <c r="CM113" s="927" t="s">
        <v>439</v>
      </c>
      <c r="CN113" s="928"/>
      <c r="CO113" s="928"/>
      <c r="CP113" s="928"/>
      <c r="CQ113" s="928"/>
      <c r="CR113" s="928"/>
      <c r="CS113" s="928"/>
      <c r="CT113" s="928"/>
      <c r="CU113" s="928"/>
      <c r="CV113" s="928"/>
      <c r="CW113" s="928"/>
      <c r="CX113" s="928"/>
      <c r="CY113" s="928"/>
      <c r="CZ113" s="928"/>
      <c r="DA113" s="928"/>
      <c r="DB113" s="928"/>
      <c r="DC113" s="928"/>
      <c r="DD113" s="928"/>
      <c r="DE113" s="928"/>
      <c r="DF113" s="929"/>
      <c r="DG113" s="930">
        <v>283008</v>
      </c>
      <c r="DH113" s="931"/>
      <c r="DI113" s="931"/>
      <c r="DJ113" s="931"/>
      <c r="DK113" s="931"/>
      <c r="DL113" s="931">
        <v>224238</v>
      </c>
      <c r="DM113" s="931"/>
      <c r="DN113" s="931"/>
      <c r="DO113" s="931"/>
      <c r="DP113" s="931"/>
      <c r="DQ113" s="931">
        <v>173094</v>
      </c>
      <c r="DR113" s="931"/>
      <c r="DS113" s="931"/>
      <c r="DT113" s="931"/>
      <c r="DU113" s="931"/>
      <c r="DV113" s="932">
        <v>0.1</v>
      </c>
      <c r="DW113" s="932"/>
      <c r="DX113" s="932"/>
      <c r="DY113" s="932"/>
      <c r="DZ113" s="933"/>
    </row>
    <row r="114" spans="1:130" s="235" customFormat="1" ht="26.25" customHeight="1" x14ac:dyDescent="0.2">
      <c r="A114" s="972"/>
      <c r="B114" s="973"/>
      <c r="C114" s="961" t="s">
        <v>440</v>
      </c>
      <c r="D114" s="961"/>
      <c r="E114" s="961"/>
      <c r="F114" s="961"/>
      <c r="G114" s="961"/>
      <c r="H114" s="961"/>
      <c r="I114" s="961"/>
      <c r="J114" s="961"/>
      <c r="K114" s="961"/>
      <c r="L114" s="961"/>
      <c r="M114" s="961"/>
      <c r="N114" s="961"/>
      <c r="O114" s="961"/>
      <c r="P114" s="961"/>
      <c r="Q114" s="961"/>
      <c r="R114" s="961"/>
      <c r="S114" s="961"/>
      <c r="T114" s="961"/>
      <c r="U114" s="961"/>
      <c r="V114" s="961"/>
      <c r="W114" s="961"/>
      <c r="X114" s="961"/>
      <c r="Y114" s="961"/>
      <c r="Z114" s="962"/>
      <c r="AA114" s="963">
        <v>1183796</v>
      </c>
      <c r="AB114" s="964"/>
      <c r="AC114" s="964"/>
      <c r="AD114" s="964"/>
      <c r="AE114" s="965"/>
      <c r="AF114" s="966">
        <v>1043650</v>
      </c>
      <c r="AG114" s="964"/>
      <c r="AH114" s="964"/>
      <c r="AI114" s="964"/>
      <c r="AJ114" s="965"/>
      <c r="AK114" s="966">
        <v>955741</v>
      </c>
      <c r="AL114" s="964"/>
      <c r="AM114" s="964"/>
      <c r="AN114" s="964"/>
      <c r="AO114" s="965"/>
      <c r="AP114" s="967">
        <v>0.5</v>
      </c>
      <c r="AQ114" s="968"/>
      <c r="AR114" s="968"/>
      <c r="AS114" s="968"/>
      <c r="AT114" s="969"/>
      <c r="AU114" s="911"/>
      <c r="AV114" s="912"/>
      <c r="AW114" s="912"/>
      <c r="AX114" s="912"/>
      <c r="AY114" s="912"/>
      <c r="AZ114" s="960" t="s">
        <v>441</v>
      </c>
      <c r="BA114" s="961"/>
      <c r="BB114" s="961"/>
      <c r="BC114" s="961"/>
      <c r="BD114" s="961"/>
      <c r="BE114" s="961"/>
      <c r="BF114" s="961"/>
      <c r="BG114" s="961"/>
      <c r="BH114" s="961"/>
      <c r="BI114" s="961"/>
      <c r="BJ114" s="961"/>
      <c r="BK114" s="961"/>
      <c r="BL114" s="961"/>
      <c r="BM114" s="961"/>
      <c r="BN114" s="961"/>
      <c r="BO114" s="961"/>
      <c r="BP114" s="962"/>
      <c r="BQ114" s="930">
        <v>71503189</v>
      </c>
      <c r="BR114" s="931"/>
      <c r="BS114" s="931"/>
      <c r="BT114" s="931"/>
      <c r="BU114" s="931"/>
      <c r="BV114" s="931">
        <v>70225822</v>
      </c>
      <c r="BW114" s="931"/>
      <c r="BX114" s="931"/>
      <c r="BY114" s="931"/>
      <c r="BZ114" s="931"/>
      <c r="CA114" s="931">
        <v>68056605</v>
      </c>
      <c r="CB114" s="931"/>
      <c r="CC114" s="931"/>
      <c r="CD114" s="931"/>
      <c r="CE114" s="931"/>
      <c r="CF114" s="925">
        <v>39.1</v>
      </c>
      <c r="CG114" s="926"/>
      <c r="CH114" s="926"/>
      <c r="CI114" s="926"/>
      <c r="CJ114" s="926"/>
      <c r="CK114" s="956"/>
      <c r="CL114" s="957"/>
      <c r="CM114" s="927" t="s">
        <v>442</v>
      </c>
      <c r="CN114" s="928"/>
      <c r="CO114" s="928"/>
      <c r="CP114" s="928"/>
      <c r="CQ114" s="928"/>
      <c r="CR114" s="928"/>
      <c r="CS114" s="928"/>
      <c r="CT114" s="928"/>
      <c r="CU114" s="928"/>
      <c r="CV114" s="928"/>
      <c r="CW114" s="928"/>
      <c r="CX114" s="928"/>
      <c r="CY114" s="928"/>
      <c r="CZ114" s="928"/>
      <c r="DA114" s="928"/>
      <c r="DB114" s="928"/>
      <c r="DC114" s="928"/>
      <c r="DD114" s="928"/>
      <c r="DE114" s="928"/>
      <c r="DF114" s="929"/>
      <c r="DG114" s="930" t="s">
        <v>436</v>
      </c>
      <c r="DH114" s="931"/>
      <c r="DI114" s="931"/>
      <c r="DJ114" s="931"/>
      <c r="DK114" s="931"/>
      <c r="DL114" s="931" t="s">
        <v>406</v>
      </c>
      <c r="DM114" s="931"/>
      <c r="DN114" s="931"/>
      <c r="DO114" s="931"/>
      <c r="DP114" s="931"/>
      <c r="DQ114" s="931" t="s">
        <v>436</v>
      </c>
      <c r="DR114" s="931"/>
      <c r="DS114" s="931"/>
      <c r="DT114" s="931"/>
      <c r="DU114" s="931"/>
      <c r="DV114" s="932" t="s">
        <v>436</v>
      </c>
      <c r="DW114" s="932"/>
      <c r="DX114" s="932"/>
      <c r="DY114" s="932"/>
      <c r="DZ114" s="933"/>
    </row>
    <row r="115" spans="1:130" s="235" customFormat="1" ht="26.25" customHeight="1" x14ac:dyDescent="0.2">
      <c r="A115" s="972"/>
      <c r="B115" s="973"/>
      <c r="C115" s="961" t="s">
        <v>443</v>
      </c>
      <c r="D115" s="961"/>
      <c r="E115" s="961"/>
      <c r="F115" s="961"/>
      <c r="G115" s="961"/>
      <c r="H115" s="961"/>
      <c r="I115" s="961"/>
      <c r="J115" s="961"/>
      <c r="K115" s="961"/>
      <c r="L115" s="961"/>
      <c r="M115" s="961"/>
      <c r="N115" s="961"/>
      <c r="O115" s="961"/>
      <c r="P115" s="961"/>
      <c r="Q115" s="961"/>
      <c r="R115" s="961"/>
      <c r="S115" s="961"/>
      <c r="T115" s="961"/>
      <c r="U115" s="961"/>
      <c r="V115" s="961"/>
      <c r="W115" s="961"/>
      <c r="X115" s="961"/>
      <c r="Y115" s="961"/>
      <c r="Z115" s="962"/>
      <c r="AA115" s="963">
        <v>203845</v>
      </c>
      <c r="AB115" s="964"/>
      <c r="AC115" s="964"/>
      <c r="AD115" s="964"/>
      <c r="AE115" s="965"/>
      <c r="AF115" s="966">
        <v>151489</v>
      </c>
      <c r="AG115" s="964"/>
      <c r="AH115" s="964"/>
      <c r="AI115" s="964"/>
      <c r="AJ115" s="965"/>
      <c r="AK115" s="966">
        <v>112981</v>
      </c>
      <c r="AL115" s="964"/>
      <c r="AM115" s="964"/>
      <c r="AN115" s="964"/>
      <c r="AO115" s="965"/>
      <c r="AP115" s="967">
        <v>0.1</v>
      </c>
      <c r="AQ115" s="968"/>
      <c r="AR115" s="968"/>
      <c r="AS115" s="968"/>
      <c r="AT115" s="969"/>
      <c r="AU115" s="911"/>
      <c r="AV115" s="912"/>
      <c r="AW115" s="912"/>
      <c r="AX115" s="912"/>
      <c r="AY115" s="912"/>
      <c r="AZ115" s="960" t="s">
        <v>444</v>
      </c>
      <c r="BA115" s="961"/>
      <c r="BB115" s="961"/>
      <c r="BC115" s="961"/>
      <c r="BD115" s="961"/>
      <c r="BE115" s="961"/>
      <c r="BF115" s="961"/>
      <c r="BG115" s="961"/>
      <c r="BH115" s="961"/>
      <c r="BI115" s="961"/>
      <c r="BJ115" s="961"/>
      <c r="BK115" s="961"/>
      <c r="BL115" s="961"/>
      <c r="BM115" s="961"/>
      <c r="BN115" s="961"/>
      <c r="BO115" s="961"/>
      <c r="BP115" s="962"/>
      <c r="BQ115" s="930">
        <v>5710338</v>
      </c>
      <c r="BR115" s="931"/>
      <c r="BS115" s="931"/>
      <c r="BT115" s="931"/>
      <c r="BU115" s="931"/>
      <c r="BV115" s="931">
        <v>5734649</v>
      </c>
      <c r="BW115" s="931"/>
      <c r="BX115" s="931"/>
      <c r="BY115" s="931"/>
      <c r="BZ115" s="931"/>
      <c r="CA115" s="931">
        <v>5648950</v>
      </c>
      <c r="CB115" s="931"/>
      <c r="CC115" s="931"/>
      <c r="CD115" s="931"/>
      <c r="CE115" s="931"/>
      <c r="CF115" s="925">
        <v>3.2</v>
      </c>
      <c r="CG115" s="926"/>
      <c r="CH115" s="926"/>
      <c r="CI115" s="926"/>
      <c r="CJ115" s="926"/>
      <c r="CK115" s="956"/>
      <c r="CL115" s="957"/>
      <c r="CM115" s="960" t="s">
        <v>445</v>
      </c>
      <c r="CN115" s="981"/>
      <c r="CO115" s="981"/>
      <c r="CP115" s="981"/>
      <c r="CQ115" s="981"/>
      <c r="CR115" s="981"/>
      <c r="CS115" s="981"/>
      <c r="CT115" s="981"/>
      <c r="CU115" s="981"/>
      <c r="CV115" s="981"/>
      <c r="CW115" s="981"/>
      <c r="CX115" s="981"/>
      <c r="CY115" s="981"/>
      <c r="CZ115" s="981"/>
      <c r="DA115" s="981"/>
      <c r="DB115" s="981"/>
      <c r="DC115" s="981"/>
      <c r="DD115" s="981"/>
      <c r="DE115" s="981"/>
      <c r="DF115" s="962"/>
      <c r="DG115" s="930" t="s">
        <v>436</v>
      </c>
      <c r="DH115" s="931"/>
      <c r="DI115" s="931"/>
      <c r="DJ115" s="931"/>
      <c r="DK115" s="931"/>
      <c r="DL115" s="931" t="s">
        <v>406</v>
      </c>
      <c r="DM115" s="931"/>
      <c r="DN115" s="931"/>
      <c r="DO115" s="931"/>
      <c r="DP115" s="931"/>
      <c r="DQ115" s="931" t="s">
        <v>436</v>
      </c>
      <c r="DR115" s="931"/>
      <c r="DS115" s="931"/>
      <c r="DT115" s="931"/>
      <c r="DU115" s="931"/>
      <c r="DV115" s="932" t="s">
        <v>436</v>
      </c>
      <c r="DW115" s="932"/>
      <c r="DX115" s="932"/>
      <c r="DY115" s="932"/>
      <c r="DZ115" s="933"/>
    </row>
    <row r="116" spans="1:130" s="235" customFormat="1" ht="26.25" customHeight="1" x14ac:dyDescent="0.2">
      <c r="A116" s="974"/>
      <c r="B116" s="975"/>
      <c r="C116" s="976" t="s">
        <v>446</v>
      </c>
      <c r="D116" s="976"/>
      <c r="E116" s="976"/>
      <c r="F116" s="976"/>
      <c r="G116" s="976"/>
      <c r="H116" s="976"/>
      <c r="I116" s="976"/>
      <c r="J116" s="976"/>
      <c r="K116" s="976"/>
      <c r="L116" s="976"/>
      <c r="M116" s="976"/>
      <c r="N116" s="976"/>
      <c r="O116" s="976"/>
      <c r="P116" s="976"/>
      <c r="Q116" s="976"/>
      <c r="R116" s="976"/>
      <c r="S116" s="976"/>
      <c r="T116" s="976"/>
      <c r="U116" s="976"/>
      <c r="V116" s="976"/>
      <c r="W116" s="976"/>
      <c r="X116" s="976"/>
      <c r="Y116" s="976"/>
      <c r="Z116" s="977"/>
      <c r="AA116" s="963">
        <v>6684</v>
      </c>
      <c r="AB116" s="964"/>
      <c r="AC116" s="964"/>
      <c r="AD116" s="964"/>
      <c r="AE116" s="965"/>
      <c r="AF116" s="966">
        <v>4485</v>
      </c>
      <c r="AG116" s="964"/>
      <c r="AH116" s="964"/>
      <c r="AI116" s="964"/>
      <c r="AJ116" s="965"/>
      <c r="AK116" s="966">
        <v>5445</v>
      </c>
      <c r="AL116" s="964"/>
      <c r="AM116" s="964"/>
      <c r="AN116" s="964"/>
      <c r="AO116" s="965"/>
      <c r="AP116" s="967">
        <v>0</v>
      </c>
      <c r="AQ116" s="968"/>
      <c r="AR116" s="968"/>
      <c r="AS116" s="968"/>
      <c r="AT116" s="969"/>
      <c r="AU116" s="911"/>
      <c r="AV116" s="912"/>
      <c r="AW116" s="912"/>
      <c r="AX116" s="912"/>
      <c r="AY116" s="912"/>
      <c r="AZ116" s="978" t="s">
        <v>447</v>
      </c>
      <c r="BA116" s="979"/>
      <c r="BB116" s="979"/>
      <c r="BC116" s="979"/>
      <c r="BD116" s="979"/>
      <c r="BE116" s="979"/>
      <c r="BF116" s="979"/>
      <c r="BG116" s="979"/>
      <c r="BH116" s="979"/>
      <c r="BI116" s="979"/>
      <c r="BJ116" s="979"/>
      <c r="BK116" s="979"/>
      <c r="BL116" s="979"/>
      <c r="BM116" s="979"/>
      <c r="BN116" s="979"/>
      <c r="BO116" s="979"/>
      <c r="BP116" s="980"/>
      <c r="BQ116" s="930" t="s">
        <v>436</v>
      </c>
      <c r="BR116" s="931"/>
      <c r="BS116" s="931"/>
      <c r="BT116" s="931"/>
      <c r="BU116" s="931"/>
      <c r="BV116" s="931" t="s">
        <v>436</v>
      </c>
      <c r="BW116" s="931"/>
      <c r="BX116" s="931"/>
      <c r="BY116" s="931"/>
      <c r="BZ116" s="931"/>
      <c r="CA116" s="931" t="s">
        <v>406</v>
      </c>
      <c r="CB116" s="931"/>
      <c r="CC116" s="931"/>
      <c r="CD116" s="931"/>
      <c r="CE116" s="931"/>
      <c r="CF116" s="925" t="s">
        <v>406</v>
      </c>
      <c r="CG116" s="926"/>
      <c r="CH116" s="926"/>
      <c r="CI116" s="926"/>
      <c r="CJ116" s="926"/>
      <c r="CK116" s="956"/>
      <c r="CL116" s="957"/>
      <c r="CM116" s="927" t="s">
        <v>448</v>
      </c>
      <c r="CN116" s="928"/>
      <c r="CO116" s="928"/>
      <c r="CP116" s="928"/>
      <c r="CQ116" s="928"/>
      <c r="CR116" s="928"/>
      <c r="CS116" s="928"/>
      <c r="CT116" s="928"/>
      <c r="CU116" s="928"/>
      <c r="CV116" s="928"/>
      <c r="CW116" s="928"/>
      <c r="CX116" s="928"/>
      <c r="CY116" s="928"/>
      <c r="CZ116" s="928"/>
      <c r="DA116" s="928"/>
      <c r="DB116" s="928"/>
      <c r="DC116" s="928"/>
      <c r="DD116" s="928"/>
      <c r="DE116" s="928"/>
      <c r="DF116" s="929"/>
      <c r="DG116" s="930">
        <v>6094</v>
      </c>
      <c r="DH116" s="931"/>
      <c r="DI116" s="931"/>
      <c r="DJ116" s="931"/>
      <c r="DK116" s="931"/>
      <c r="DL116" s="931">
        <v>1531</v>
      </c>
      <c r="DM116" s="931"/>
      <c r="DN116" s="931"/>
      <c r="DO116" s="931"/>
      <c r="DP116" s="931"/>
      <c r="DQ116" s="931">
        <v>1025</v>
      </c>
      <c r="DR116" s="931"/>
      <c r="DS116" s="931"/>
      <c r="DT116" s="931"/>
      <c r="DU116" s="931"/>
      <c r="DV116" s="932">
        <v>0</v>
      </c>
      <c r="DW116" s="932"/>
      <c r="DX116" s="932"/>
      <c r="DY116" s="932"/>
      <c r="DZ116" s="933"/>
    </row>
    <row r="117" spans="1:130" s="235" customFormat="1" ht="26.25" customHeight="1" x14ac:dyDescent="0.2">
      <c r="A117" s="915" t="s">
        <v>154</v>
      </c>
      <c r="B117" s="896"/>
      <c r="C117" s="896"/>
      <c r="D117" s="896"/>
      <c r="E117" s="896"/>
      <c r="F117" s="896"/>
      <c r="G117" s="896"/>
      <c r="H117" s="896"/>
      <c r="I117" s="896"/>
      <c r="J117" s="896"/>
      <c r="K117" s="896"/>
      <c r="L117" s="896"/>
      <c r="M117" s="896"/>
      <c r="N117" s="896"/>
      <c r="O117" s="896"/>
      <c r="P117" s="896"/>
      <c r="Q117" s="896"/>
      <c r="R117" s="896"/>
      <c r="S117" s="896"/>
      <c r="T117" s="896"/>
      <c r="U117" s="896"/>
      <c r="V117" s="896"/>
      <c r="W117" s="896"/>
      <c r="X117" s="896"/>
      <c r="Y117" s="986" t="s">
        <v>449</v>
      </c>
      <c r="Z117" s="897"/>
      <c r="AA117" s="987">
        <v>64944981</v>
      </c>
      <c r="AB117" s="988"/>
      <c r="AC117" s="988"/>
      <c r="AD117" s="988"/>
      <c r="AE117" s="989"/>
      <c r="AF117" s="990">
        <v>58953504</v>
      </c>
      <c r="AG117" s="988"/>
      <c r="AH117" s="988"/>
      <c r="AI117" s="988"/>
      <c r="AJ117" s="989"/>
      <c r="AK117" s="990">
        <v>55298687</v>
      </c>
      <c r="AL117" s="988"/>
      <c r="AM117" s="988"/>
      <c r="AN117" s="988"/>
      <c r="AO117" s="989"/>
      <c r="AP117" s="991"/>
      <c r="AQ117" s="992"/>
      <c r="AR117" s="992"/>
      <c r="AS117" s="992"/>
      <c r="AT117" s="993"/>
      <c r="AU117" s="911"/>
      <c r="AV117" s="912"/>
      <c r="AW117" s="912"/>
      <c r="AX117" s="912"/>
      <c r="AY117" s="912"/>
      <c r="AZ117" s="960" t="s">
        <v>450</v>
      </c>
      <c r="BA117" s="961"/>
      <c r="BB117" s="961"/>
      <c r="BC117" s="961"/>
      <c r="BD117" s="961"/>
      <c r="BE117" s="961"/>
      <c r="BF117" s="961"/>
      <c r="BG117" s="961"/>
      <c r="BH117" s="961"/>
      <c r="BI117" s="961"/>
      <c r="BJ117" s="961"/>
      <c r="BK117" s="961"/>
      <c r="BL117" s="961"/>
      <c r="BM117" s="961"/>
      <c r="BN117" s="961"/>
      <c r="BO117" s="961"/>
      <c r="BP117" s="962"/>
      <c r="BQ117" s="930" t="s">
        <v>402</v>
      </c>
      <c r="BR117" s="931"/>
      <c r="BS117" s="931"/>
      <c r="BT117" s="931"/>
      <c r="BU117" s="931"/>
      <c r="BV117" s="931" t="s">
        <v>451</v>
      </c>
      <c r="BW117" s="931"/>
      <c r="BX117" s="931"/>
      <c r="BY117" s="931"/>
      <c r="BZ117" s="931"/>
      <c r="CA117" s="931" t="s">
        <v>452</v>
      </c>
      <c r="CB117" s="931"/>
      <c r="CC117" s="931"/>
      <c r="CD117" s="931"/>
      <c r="CE117" s="931"/>
      <c r="CF117" s="925" t="s">
        <v>453</v>
      </c>
      <c r="CG117" s="926"/>
      <c r="CH117" s="926"/>
      <c r="CI117" s="926"/>
      <c r="CJ117" s="926"/>
      <c r="CK117" s="956"/>
      <c r="CL117" s="957"/>
      <c r="CM117" s="927" t="s">
        <v>454</v>
      </c>
      <c r="CN117" s="928"/>
      <c r="CO117" s="928"/>
      <c r="CP117" s="928"/>
      <c r="CQ117" s="928"/>
      <c r="CR117" s="928"/>
      <c r="CS117" s="928"/>
      <c r="CT117" s="928"/>
      <c r="CU117" s="928"/>
      <c r="CV117" s="928"/>
      <c r="CW117" s="928"/>
      <c r="CX117" s="928"/>
      <c r="CY117" s="928"/>
      <c r="CZ117" s="928"/>
      <c r="DA117" s="928"/>
      <c r="DB117" s="928"/>
      <c r="DC117" s="928"/>
      <c r="DD117" s="928"/>
      <c r="DE117" s="928"/>
      <c r="DF117" s="929"/>
      <c r="DG117" s="930" t="s">
        <v>455</v>
      </c>
      <c r="DH117" s="931"/>
      <c r="DI117" s="931"/>
      <c r="DJ117" s="931"/>
      <c r="DK117" s="931"/>
      <c r="DL117" s="931" t="s">
        <v>455</v>
      </c>
      <c r="DM117" s="931"/>
      <c r="DN117" s="931"/>
      <c r="DO117" s="931"/>
      <c r="DP117" s="931"/>
      <c r="DQ117" s="931" t="s">
        <v>451</v>
      </c>
      <c r="DR117" s="931"/>
      <c r="DS117" s="931"/>
      <c r="DT117" s="931"/>
      <c r="DU117" s="931"/>
      <c r="DV117" s="932" t="s">
        <v>451</v>
      </c>
      <c r="DW117" s="932"/>
      <c r="DX117" s="932"/>
      <c r="DY117" s="932"/>
      <c r="DZ117" s="933"/>
    </row>
    <row r="118" spans="1:130" s="235" customFormat="1" ht="26.25" customHeight="1" x14ac:dyDescent="0.2">
      <c r="A118" s="915" t="s">
        <v>424</v>
      </c>
      <c r="B118" s="896"/>
      <c r="C118" s="896"/>
      <c r="D118" s="896"/>
      <c r="E118" s="896"/>
      <c r="F118" s="896"/>
      <c r="G118" s="896"/>
      <c r="H118" s="896"/>
      <c r="I118" s="896"/>
      <c r="J118" s="896"/>
      <c r="K118" s="896"/>
      <c r="L118" s="896"/>
      <c r="M118" s="896"/>
      <c r="N118" s="896"/>
      <c r="O118" s="896"/>
      <c r="P118" s="896"/>
      <c r="Q118" s="896"/>
      <c r="R118" s="896"/>
      <c r="S118" s="896"/>
      <c r="T118" s="896"/>
      <c r="U118" s="896"/>
      <c r="V118" s="896"/>
      <c r="W118" s="896"/>
      <c r="X118" s="896"/>
      <c r="Y118" s="896"/>
      <c r="Z118" s="897"/>
      <c r="AA118" s="895" t="s">
        <v>422</v>
      </c>
      <c r="AB118" s="896"/>
      <c r="AC118" s="896"/>
      <c r="AD118" s="896"/>
      <c r="AE118" s="897"/>
      <c r="AF118" s="895" t="s">
        <v>304</v>
      </c>
      <c r="AG118" s="896"/>
      <c r="AH118" s="896"/>
      <c r="AI118" s="896"/>
      <c r="AJ118" s="897"/>
      <c r="AK118" s="895" t="s">
        <v>303</v>
      </c>
      <c r="AL118" s="896"/>
      <c r="AM118" s="896"/>
      <c r="AN118" s="896"/>
      <c r="AO118" s="897"/>
      <c r="AP118" s="982" t="s">
        <v>423</v>
      </c>
      <c r="AQ118" s="983"/>
      <c r="AR118" s="983"/>
      <c r="AS118" s="983"/>
      <c r="AT118" s="984"/>
      <c r="AU118" s="911"/>
      <c r="AV118" s="912"/>
      <c r="AW118" s="912"/>
      <c r="AX118" s="912"/>
      <c r="AY118" s="912"/>
      <c r="AZ118" s="985" t="s">
        <v>456</v>
      </c>
      <c r="BA118" s="976"/>
      <c r="BB118" s="976"/>
      <c r="BC118" s="976"/>
      <c r="BD118" s="976"/>
      <c r="BE118" s="976"/>
      <c r="BF118" s="976"/>
      <c r="BG118" s="976"/>
      <c r="BH118" s="976"/>
      <c r="BI118" s="976"/>
      <c r="BJ118" s="976"/>
      <c r="BK118" s="976"/>
      <c r="BL118" s="976"/>
      <c r="BM118" s="976"/>
      <c r="BN118" s="976"/>
      <c r="BO118" s="976"/>
      <c r="BP118" s="977"/>
      <c r="BQ118" s="1002" t="s">
        <v>452</v>
      </c>
      <c r="BR118" s="1003"/>
      <c r="BS118" s="1003"/>
      <c r="BT118" s="1003"/>
      <c r="BU118" s="1003"/>
      <c r="BV118" s="1003" t="s">
        <v>452</v>
      </c>
      <c r="BW118" s="1003"/>
      <c r="BX118" s="1003"/>
      <c r="BY118" s="1003"/>
      <c r="BZ118" s="1003"/>
      <c r="CA118" s="1003" t="s">
        <v>455</v>
      </c>
      <c r="CB118" s="1003"/>
      <c r="CC118" s="1003"/>
      <c r="CD118" s="1003"/>
      <c r="CE118" s="1003"/>
      <c r="CF118" s="925" t="s">
        <v>402</v>
      </c>
      <c r="CG118" s="926"/>
      <c r="CH118" s="926"/>
      <c r="CI118" s="926"/>
      <c r="CJ118" s="926"/>
      <c r="CK118" s="956"/>
      <c r="CL118" s="957"/>
      <c r="CM118" s="927" t="s">
        <v>457</v>
      </c>
      <c r="CN118" s="928"/>
      <c r="CO118" s="928"/>
      <c r="CP118" s="928"/>
      <c r="CQ118" s="928"/>
      <c r="CR118" s="928"/>
      <c r="CS118" s="928"/>
      <c r="CT118" s="928"/>
      <c r="CU118" s="928"/>
      <c r="CV118" s="928"/>
      <c r="CW118" s="928"/>
      <c r="CX118" s="928"/>
      <c r="CY118" s="928"/>
      <c r="CZ118" s="928"/>
      <c r="DA118" s="928"/>
      <c r="DB118" s="928"/>
      <c r="DC118" s="928"/>
      <c r="DD118" s="928"/>
      <c r="DE118" s="928"/>
      <c r="DF118" s="929"/>
      <c r="DG118" s="930" t="s">
        <v>453</v>
      </c>
      <c r="DH118" s="931"/>
      <c r="DI118" s="931"/>
      <c r="DJ118" s="931"/>
      <c r="DK118" s="931"/>
      <c r="DL118" s="931" t="s">
        <v>453</v>
      </c>
      <c r="DM118" s="931"/>
      <c r="DN118" s="931"/>
      <c r="DO118" s="931"/>
      <c r="DP118" s="931"/>
      <c r="DQ118" s="931" t="s">
        <v>451</v>
      </c>
      <c r="DR118" s="931"/>
      <c r="DS118" s="931"/>
      <c r="DT118" s="931"/>
      <c r="DU118" s="931"/>
      <c r="DV118" s="932" t="s">
        <v>455</v>
      </c>
      <c r="DW118" s="932"/>
      <c r="DX118" s="932"/>
      <c r="DY118" s="932"/>
      <c r="DZ118" s="933"/>
    </row>
    <row r="119" spans="1:130" s="235" customFormat="1" ht="26.25" customHeight="1" x14ac:dyDescent="0.2">
      <c r="A119" s="1067" t="s">
        <v>427</v>
      </c>
      <c r="B119" s="955"/>
      <c r="C119" s="934" t="s">
        <v>428</v>
      </c>
      <c r="D119" s="935"/>
      <c r="E119" s="935"/>
      <c r="F119" s="935"/>
      <c r="G119" s="935"/>
      <c r="H119" s="935"/>
      <c r="I119" s="935"/>
      <c r="J119" s="935"/>
      <c r="K119" s="935"/>
      <c r="L119" s="935"/>
      <c r="M119" s="935"/>
      <c r="N119" s="935"/>
      <c r="O119" s="935"/>
      <c r="P119" s="935"/>
      <c r="Q119" s="935"/>
      <c r="R119" s="935"/>
      <c r="S119" s="935"/>
      <c r="T119" s="935"/>
      <c r="U119" s="935"/>
      <c r="V119" s="935"/>
      <c r="W119" s="935"/>
      <c r="X119" s="935"/>
      <c r="Y119" s="935"/>
      <c r="Z119" s="936"/>
      <c r="AA119" s="902" t="s">
        <v>453</v>
      </c>
      <c r="AB119" s="903"/>
      <c r="AC119" s="903"/>
      <c r="AD119" s="903"/>
      <c r="AE119" s="904"/>
      <c r="AF119" s="905" t="s">
        <v>402</v>
      </c>
      <c r="AG119" s="903"/>
      <c r="AH119" s="903"/>
      <c r="AI119" s="903"/>
      <c r="AJ119" s="904"/>
      <c r="AK119" s="905" t="s">
        <v>118</v>
      </c>
      <c r="AL119" s="903"/>
      <c r="AM119" s="903"/>
      <c r="AN119" s="903"/>
      <c r="AO119" s="904"/>
      <c r="AP119" s="906" t="s">
        <v>455</v>
      </c>
      <c r="AQ119" s="907"/>
      <c r="AR119" s="907"/>
      <c r="AS119" s="907"/>
      <c r="AT119" s="908"/>
      <c r="AU119" s="913"/>
      <c r="AV119" s="914"/>
      <c r="AW119" s="914"/>
      <c r="AX119" s="914"/>
      <c r="AY119" s="914"/>
      <c r="AZ119" s="266" t="s">
        <v>154</v>
      </c>
      <c r="BA119" s="266"/>
      <c r="BB119" s="266"/>
      <c r="BC119" s="266"/>
      <c r="BD119" s="266"/>
      <c r="BE119" s="266"/>
      <c r="BF119" s="266"/>
      <c r="BG119" s="266"/>
      <c r="BH119" s="266"/>
      <c r="BI119" s="266"/>
      <c r="BJ119" s="266"/>
      <c r="BK119" s="266"/>
      <c r="BL119" s="266"/>
      <c r="BM119" s="266"/>
      <c r="BN119" s="266"/>
      <c r="BO119" s="986" t="s">
        <v>458</v>
      </c>
      <c r="BP119" s="1010"/>
      <c r="BQ119" s="1002">
        <v>741100993</v>
      </c>
      <c r="BR119" s="1003"/>
      <c r="BS119" s="1003"/>
      <c r="BT119" s="1003"/>
      <c r="BU119" s="1003"/>
      <c r="BV119" s="1003">
        <v>747457886</v>
      </c>
      <c r="BW119" s="1003"/>
      <c r="BX119" s="1003"/>
      <c r="BY119" s="1003"/>
      <c r="BZ119" s="1003"/>
      <c r="CA119" s="1003">
        <v>741929621</v>
      </c>
      <c r="CB119" s="1003"/>
      <c r="CC119" s="1003"/>
      <c r="CD119" s="1003"/>
      <c r="CE119" s="1003"/>
      <c r="CF119" s="1004"/>
      <c r="CG119" s="1005"/>
      <c r="CH119" s="1005"/>
      <c r="CI119" s="1005"/>
      <c r="CJ119" s="1006"/>
      <c r="CK119" s="958"/>
      <c r="CL119" s="959"/>
      <c r="CM119" s="1007" t="s">
        <v>459</v>
      </c>
      <c r="CN119" s="1008"/>
      <c r="CO119" s="1008"/>
      <c r="CP119" s="1008"/>
      <c r="CQ119" s="1008"/>
      <c r="CR119" s="1008"/>
      <c r="CS119" s="1008"/>
      <c r="CT119" s="1008"/>
      <c r="CU119" s="1008"/>
      <c r="CV119" s="1008"/>
      <c r="CW119" s="1008"/>
      <c r="CX119" s="1008"/>
      <c r="CY119" s="1008"/>
      <c r="CZ119" s="1008"/>
      <c r="DA119" s="1008"/>
      <c r="DB119" s="1008"/>
      <c r="DC119" s="1008"/>
      <c r="DD119" s="1008"/>
      <c r="DE119" s="1008"/>
      <c r="DF119" s="1009"/>
      <c r="DG119" s="930">
        <v>51281</v>
      </c>
      <c r="DH119" s="931"/>
      <c r="DI119" s="931"/>
      <c r="DJ119" s="931"/>
      <c r="DK119" s="931"/>
      <c r="DL119" s="931">
        <v>58445</v>
      </c>
      <c r="DM119" s="931"/>
      <c r="DN119" s="931"/>
      <c r="DO119" s="931"/>
      <c r="DP119" s="931"/>
      <c r="DQ119" s="931">
        <v>55329</v>
      </c>
      <c r="DR119" s="931"/>
      <c r="DS119" s="931"/>
      <c r="DT119" s="931"/>
      <c r="DU119" s="931"/>
      <c r="DV119" s="932">
        <v>0</v>
      </c>
      <c r="DW119" s="932"/>
      <c r="DX119" s="932"/>
      <c r="DY119" s="932"/>
      <c r="DZ119" s="933"/>
    </row>
    <row r="120" spans="1:130" s="235" customFormat="1" ht="26.25" customHeight="1" x14ac:dyDescent="0.2">
      <c r="A120" s="1068"/>
      <c r="B120" s="957"/>
      <c r="C120" s="927" t="s">
        <v>431</v>
      </c>
      <c r="D120" s="928"/>
      <c r="E120" s="928"/>
      <c r="F120" s="928"/>
      <c r="G120" s="928"/>
      <c r="H120" s="928"/>
      <c r="I120" s="928"/>
      <c r="J120" s="928"/>
      <c r="K120" s="928"/>
      <c r="L120" s="928"/>
      <c r="M120" s="928"/>
      <c r="N120" s="928"/>
      <c r="O120" s="928"/>
      <c r="P120" s="928"/>
      <c r="Q120" s="928"/>
      <c r="R120" s="928"/>
      <c r="S120" s="928"/>
      <c r="T120" s="928"/>
      <c r="U120" s="928"/>
      <c r="V120" s="928"/>
      <c r="W120" s="928"/>
      <c r="X120" s="928"/>
      <c r="Y120" s="928"/>
      <c r="Z120" s="929"/>
      <c r="AA120" s="963" t="s">
        <v>366</v>
      </c>
      <c r="AB120" s="964"/>
      <c r="AC120" s="964"/>
      <c r="AD120" s="964"/>
      <c r="AE120" s="965"/>
      <c r="AF120" s="966" t="s">
        <v>452</v>
      </c>
      <c r="AG120" s="964"/>
      <c r="AH120" s="964"/>
      <c r="AI120" s="964"/>
      <c r="AJ120" s="965"/>
      <c r="AK120" s="966" t="s">
        <v>460</v>
      </c>
      <c r="AL120" s="964"/>
      <c r="AM120" s="964"/>
      <c r="AN120" s="964"/>
      <c r="AO120" s="965"/>
      <c r="AP120" s="967" t="s">
        <v>369</v>
      </c>
      <c r="AQ120" s="968"/>
      <c r="AR120" s="968"/>
      <c r="AS120" s="968"/>
      <c r="AT120" s="969"/>
      <c r="AU120" s="994" t="s">
        <v>461</v>
      </c>
      <c r="AV120" s="995"/>
      <c r="AW120" s="995"/>
      <c r="AX120" s="995"/>
      <c r="AY120" s="996"/>
      <c r="AZ120" s="951" t="s">
        <v>462</v>
      </c>
      <c r="BA120" s="900"/>
      <c r="BB120" s="900"/>
      <c r="BC120" s="900"/>
      <c r="BD120" s="900"/>
      <c r="BE120" s="900"/>
      <c r="BF120" s="900"/>
      <c r="BG120" s="900"/>
      <c r="BH120" s="900"/>
      <c r="BI120" s="900"/>
      <c r="BJ120" s="900"/>
      <c r="BK120" s="900"/>
      <c r="BL120" s="900"/>
      <c r="BM120" s="900"/>
      <c r="BN120" s="900"/>
      <c r="BO120" s="900"/>
      <c r="BP120" s="901"/>
      <c r="BQ120" s="937">
        <v>49424388</v>
      </c>
      <c r="BR120" s="938"/>
      <c r="BS120" s="938"/>
      <c r="BT120" s="938"/>
      <c r="BU120" s="938"/>
      <c r="BV120" s="938">
        <v>45678495</v>
      </c>
      <c r="BW120" s="938"/>
      <c r="BX120" s="938"/>
      <c r="BY120" s="938"/>
      <c r="BZ120" s="938"/>
      <c r="CA120" s="938">
        <v>42971734</v>
      </c>
      <c r="CB120" s="938"/>
      <c r="CC120" s="938"/>
      <c r="CD120" s="938"/>
      <c r="CE120" s="938"/>
      <c r="CF120" s="952">
        <v>24.7</v>
      </c>
      <c r="CG120" s="953"/>
      <c r="CH120" s="953"/>
      <c r="CI120" s="953"/>
      <c r="CJ120" s="953"/>
      <c r="CK120" s="1011" t="s">
        <v>463</v>
      </c>
      <c r="CL120" s="1012"/>
      <c r="CM120" s="1012"/>
      <c r="CN120" s="1012"/>
      <c r="CO120" s="1013"/>
      <c r="CP120" s="1019" t="s">
        <v>464</v>
      </c>
      <c r="CQ120" s="1020"/>
      <c r="CR120" s="1020"/>
      <c r="CS120" s="1020"/>
      <c r="CT120" s="1020"/>
      <c r="CU120" s="1020"/>
      <c r="CV120" s="1020"/>
      <c r="CW120" s="1020"/>
      <c r="CX120" s="1020"/>
      <c r="CY120" s="1020"/>
      <c r="CZ120" s="1020"/>
      <c r="DA120" s="1020"/>
      <c r="DB120" s="1020"/>
      <c r="DC120" s="1020"/>
      <c r="DD120" s="1020"/>
      <c r="DE120" s="1020"/>
      <c r="DF120" s="1021"/>
      <c r="DG120" s="937">
        <v>18391195</v>
      </c>
      <c r="DH120" s="938"/>
      <c r="DI120" s="938"/>
      <c r="DJ120" s="938"/>
      <c r="DK120" s="938"/>
      <c r="DL120" s="938">
        <v>21142320</v>
      </c>
      <c r="DM120" s="938"/>
      <c r="DN120" s="938"/>
      <c r="DO120" s="938"/>
      <c r="DP120" s="938"/>
      <c r="DQ120" s="938">
        <v>17064779</v>
      </c>
      <c r="DR120" s="938"/>
      <c r="DS120" s="938"/>
      <c r="DT120" s="938"/>
      <c r="DU120" s="938"/>
      <c r="DV120" s="939">
        <v>9.8000000000000007</v>
      </c>
      <c r="DW120" s="939"/>
      <c r="DX120" s="939"/>
      <c r="DY120" s="939"/>
      <c r="DZ120" s="940"/>
    </row>
    <row r="121" spans="1:130" s="235" customFormat="1" ht="26.25" customHeight="1" x14ac:dyDescent="0.2">
      <c r="A121" s="1068"/>
      <c r="B121" s="957"/>
      <c r="C121" s="978" t="s">
        <v>465</v>
      </c>
      <c r="D121" s="979"/>
      <c r="E121" s="979"/>
      <c r="F121" s="979"/>
      <c r="G121" s="979"/>
      <c r="H121" s="979"/>
      <c r="I121" s="979"/>
      <c r="J121" s="979"/>
      <c r="K121" s="979"/>
      <c r="L121" s="979"/>
      <c r="M121" s="979"/>
      <c r="N121" s="979"/>
      <c r="O121" s="979"/>
      <c r="P121" s="979"/>
      <c r="Q121" s="979"/>
      <c r="R121" s="979"/>
      <c r="S121" s="979"/>
      <c r="T121" s="979"/>
      <c r="U121" s="979"/>
      <c r="V121" s="979"/>
      <c r="W121" s="979"/>
      <c r="X121" s="979"/>
      <c r="Y121" s="979"/>
      <c r="Z121" s="980"/>
      <c r="AA121" s="963">
        <v>150865</v>
      </c>
      <c r="AB121" s="964"/>
      <c r="AC121" s="964"/>
      <c r="AD121" s="964"/>
      <c r="AE121" s="965"/>
      <c r="AF121" s="966">
        <v>99713</v>
      </c>
      <c r="AG121" s="964"/>
      <c r="AH121" s="964"/>
      <c r="AI121" s="964"/>
      <c r="AJ121" s="965"/>
      <c r="AK121" s="966">
        <v>55263</v>
      </c>
      <c r="AL121" s="964"/>
      <c r="AM121" s="964"/>
      <c r="AN121" s="964"/>
      <c r="AO121" s="965"/>
      <c r="AP121" s="967">
        <v>0</v>
      </c>
      <c r="AQ121" s="968"/>
      <c r="AR121" s="968"/>
      <c r="AS121" s="968"/>
      <c r="AT121" s="969"/>
      <c r="AU121" s="997"/>
      <c r="AV121" s="998"/>
      <c r="AW121" s="998"/>
      <c r="AX121" s="998"/>
      <c r="AY121" s="999"/>
      <c r="AZ121" s="960" t="s">
        <v>466</v>
      </c>
      <c r="BA121" s="961"/>
      <c r="BB121" s="961"/>
      <c r="BC121" s="961"/>
      <c r="BD121" s="961"/>
      <c r="BE121" s="961"/>
      <c r="BF121" s="961"/>
      <c r="BG121" s="961"/>
      <c r="BH121" s="961"/>
      <c r="BI121" s="961"/>
      <c r="BJ121" s="961"/>
      <c r="BK121" s="961"/>
      <c r="BL121" s="961"/>
      <c r="BM121" s="961"/>
      <c r="BN121" s="961"/>
      <c r="BO121" s="961"/>
      <c r="BP121" s="962"/>
      <c r="BQ121" s="930">
        <v>10375983</v>
      </c>
      <c r="BR121" s="931"/>
      <c r="BS121" s="931"/>
      <c r="BT121" s="931"/>
      <c r="BU121" s="931"/>
      <c r="BV121" s="931">
        <v>13077764</v>
      </c>
      <c r="BW121" s="931"/>
      <c r="BX121" s="931"/>
      <c r="BY121" s="931"/>
      <c r="BZ121" s="931"/>
      <c r="CA121" s="931">
        <v>13269165</v>
      </c>
      <c r="CB121" s="931"/>
      <c r="CC121" s="931"/>
      <c r="CD121" s="931"/>
      <c r="CE121" s="931"/>
      <c r="CF121" s="925">
        <v>7.6</v>
      </c>
      <c r="CG121" s="926"/>
      <c r="CH121" s="926"/>
      <c r="CI121" s="926"/>
      <c r="CJ121" s="926"/>
      <c r="CK121" s="1014"/>
      <c r="CL121" s="1015"/>
      <c r="CM121" s="1015"/>
      <c r="CN121" s="1015"/>
      <c r="CO121" s="1016"/>
      <c r="CP121" s="1024" t="s">
        <v>467</v>
      </c>
      <c r="CQ121" s="1025"/>
      <c r="CR121" s="1025"/>
      <c r="CS121" s="1025"/>
      <c r="CT121" s="1025"/>
      <c r="CU121" s="1025"/>
      <c r="CV121" s="1025"/>
      <c r="CW121" s="1025"/>
      <c r="CX121" s="1025"/>
      <c r="CY121" s="1025"/>
      <c r="CZ121" s="1025"/>
      <c r="DA121" s="1025"/>
      <c r="DB121" s="1025"/>
      <c r="DC121" s="1025"/>
      <c r="DD121" s="1025"/>
      <c r="DE121" s="1025"/>
      <c r="DF121" s="1026"/>
      <c r="DG121" s="930">
        <v>184618</v>
      </c>
      <c r="DH121" s="931"/>
      <c r="DI121" s="931"/>
      <c r="DJ121" s="931"/>
      <c r="DK121" s="931"/>
      <c r="DL121" s="931">
        <v>155329</v>
      </c>
      <c r="DM121" s="931"/>
      <c r="DN121" s="931"/>
      <c r="DO121" s="931"/>
      <c r="DP121" s="931"/>
      <c r="DQ121" s="931">
        <v>126716</v>
      </c>
      <c r="DR121" s="931"/>
      <c r="DS121" s="931"/>
      <c r="DT121" s="931"/>
      <c r="DU121" s="931"/>
      <c r="DV121" s="932">
        <v>0.1</v>
      </c>
      <c r="DW121" s="932"/>
      <c r="DX121" s="932"/>
      <c r="DY121" s="932"/>
      <c r="DZ121" s="933"/>
    </row>
    <row r="122" spans="1:130" s="235" customFormat="1" ht="26.25" customHeight="1" x14ac:dyDescent="0.2">
      <c r="A122" s="1068"/>
      <c r="B122" s="957"/>
      <c r="C122" s="927" t="s">
        <v>442</v>
      </c>
      <c r="D122" s="928"/>
      <c r="E122" s="928"/>
      <c r="F122" s="928"/>
      <c r="G122" s="928"/>
      <c r="H122" s="928"/>
      <c r="I122" s="928"/>
      <c r="J122" s="928"/>
      <c r="K122" s="928"/>
      <c r="L122" s="928"/>
      <c r="M122" s="928"/>
      <c r="N122" s="928"/>
      <c r="O122" s="928"/>
      <c r="P122" s="928"/>
      <c r="Q122" s="928"/>
      <c r="R122" s="928"/>
      <c r="S122" s="928"/>
      <c r="T122" s="928"/>
      <c r="U122" s="928"/>
      <c r="V122" s="928"/>
      <c r="W122" s="928"/>
      <c r="X122" s="928"/>
      <c r="Y122" s="928"/>
      <c r="Z122" s="929"/>
      <c r="AA122" s="963" t="s">
        <v>366</v>
      </c>
      <c r="AB122" s="964"/>
      <c r="AC122" s="964"/>
      <c r="AD122" s="964"/>
      <c r="AE122" s="965"/>
      <c r="AF122" s="966" t="s">
        <v>453</v>
      </c>
      <c r="AG122" s="964"/>
      <c r="AH122" s="964"/>
      <c r="AI122" s="964"/>
      <c r="AJ122" s="965"/>
      <c r="AK122" s="966" t="s">
        <v>366</v>
      </c>
      <c r="AL122" s="964"/>
      <c r="AM122" s="964"/>
      <c r="AN122" s="964"/>
      <c r="AO122" s="965"/>
      <c r="AP122" s="967" t="s">
        <v>452</v>
      </c>
      <c r="AQ122" s="968"/>
      <c r="AR122" s="968"/>
      <c r="AS122" s="968"/>
      <c r="AT122" s="969"/>
      <c r="AU122" s="997"/>
      <c r="AV122" s="998"/>
      <c r="AW122" s="998"/>
      <c r="AX122" s="998"/>
      <c r="AY122" s="999"/>
      <c r="AZ122" s="985" t="s">
        <v>468</v>
      </c>
      <c r="BA122" s="976"/>
      <c r="BB122" s="976"/>
      <c r="BC122" s="976"/>
      <c r="BD122" s="976"/>
      <c r="BE122" s="976"/>
      <c r="BF122" s="976"/>
      <c r="BG122" s="976"/>
      <c r="BH122" s="976"/>
      <c r="BI122" s="976"/>
      <c r="BJ122" s="976"/>
      <c r="BK122" s="976"/>
      <c r="BL122" s="976"/>
      <c r="BM122" s="976"/>
      <c r="BN122" s="976"/>
      <c r="BO122" s="976"/>
      <c r="BP122" s="977"/>
      <c r="BQ122" s="1002">
        <v>466916076</v>
      </c>
      <c r="BR122" s="1003"/>
      <c r="BS122" s="1003"/>
      <c r="BT122" s="1003"/>
      <c r="BU122" s="1003"/>
      <c r="BV122" s="1003">
        <v>459597555</v>
      </c>
      <c r="BW122" s="1003"/>
      <c r="BX122" s="1003"/>
      <c r="BY122" s="1003"/>
      <c r="BZ122" s="1003"/>
      <c r="CA122" s="1003">
        <v>451576711</v>
      </c>
      <c r="CB122" s="1003"/>
      <c r="CC122" s="1003"/>
      <c r="CD122" s="1003"/>
      <c r="CE122" s="1003"/>
      <c r="CF122" s="1022">
        <v>259.8</v>
      </c>
      <c r="CG122" s="1023"/>
      <c r="CH122" s="1023"/>
      <c r="CI122" s="1023"/>
      <c r="CJ122" s="1023"/>
      <c r="CK122" s="1014"/>
      <c r="CL122" s="1015"/>
      <c r="CM122" s="1015"/>
      <c r="CN122" s="1015"/>
      <c r="CO122" s="1016"/>
      <c r="CP122" s="1024" t="s">
        <v>469</v>
      </c>
      <c r="CQ122" s="1025"/>
      <c r="CR122" s="1025"/>
      <c r="CS122" s="1025"/>
      <c r="CT122" s="1025"/>
      <c r="CU122" s="1025"/>
      <c r="CV122" s="1025"/>
      <c r="CW122" s="1025"/>
      <c r="CX122" s="1025"/>
      <c r="CY122" s="1025"/>
      <c r="CZ122" s="1025"/>
      <c r="DA122" s="1025"/>
      <c r="DB122" s="1025"/>
      <c r="DC122" s="1025"/>
      <c r="DD122" s="1025"/>
      <c r="DE122" s="1025"/>
      <c r="DF122" s="1026"/>
      <c r="DG122" s="930" t="s">
        <v>366</v>
      </c>
      <c r="DH122" s="931"/>
      <c r="DI122" s="931"/>
      <c r="DJ122" s="931"/>
      <c r="DK122" s="931"/>
      <c r="DL122" s="931" t="s">
        <v>369</v>
      </c>
      <c r="DM122" s="931"/>
      <c r="DN122" s="931"/>
      <c r="DO122" s="931"/>
      <c r="DP122" s="931"/>
      <c r="DQ122" s="931">
        <v>116305</v>
      </c>
      <c r="DR122" s="931"/>
      <c r="DS122" s="931"/>
      <c r="DT122" s="931"/>
      <c r="DU122" s="931"/>
      <c r="DV122" s="932">
        <v>0.1</v>
      </c>
      <c r="DW122" s="932"/>
      <c r="DX122" s="932"/>
      <c r="DY122" s="932"/>
      <c r="DZ122" s="933"/>
    </row>
    <row r="123" spans="1:130" s="235" customFormat="1" ht="26.25" customHeight="1" x14ac:dyDescent="0.2">
      <c r="A123" s="1068"/>
      <c r="B123" s="957"/>
      <c r="C123" s="927" t="s">
        <v>448</v>
      </c>
      <c r="D123" s="928"/>
      <c r="E123" s="928"/>
      <c r="F123" s="928"/>
      <c r="G123" s="928"/>
      <c r="H123" s="928"/>
      <c r="I123" s="928"/>
      <c r="J123" s="928"/>
      <c r="K123" s="928"/>
      <c r="L123" s="928"/>
      <c r="M123" s="928"/>
      <c r="N123" s="928"/>
      <c r="O123" s="928"/>
      <c r="P123" s="928"/>
      <c r="Q123" s="928"/>
      <c r="R123" s="928"/>
      <c r="S123" s="928"/>
      <c r="T123" s="928"/>
      <c r="U123" s="928"/>
      <c r="V123" s="928"/>
      <c r="W123" s="928"/>
      <c r="X123" s="928"/>
      <c r="Y123" s="928"/>
      <c r="Z123" s="929"/>
      <c r="AA123" s="963">
        <v>16280</v>
      </c>
      <c r="AB123" s="964"/>
      <c r="AC123" s="964"/>
      <c r="AD123" s="964"/>
      <c r="AE123" s="965"/>
      <c r="AF123" s="966">
        <v>10601</v>
      </c>
      <c r="AG123" s="964"/>
      <c r="AH123" s="964"/>
      <c r="AI123" s="964"/>
      <c r="AJ123" s="965"/>
      <c r="AK123" s="966">
        <v>6749</v>
      </c>
      <c r="AL123" s="964"/>
      <c r="AM123" s="964"/>
      <c r="AN123" s="964"/>
      <c r="AO123" s="965"/>
      <c r="AP123" s="967">
        <v>0</v>
      </c>
      <c r="AQ123" s="968"/>
      <c r="AR123" s="968"/>
      <c r="AS123" s="968"/>
      <c r="AT123" s="969"/>
      <c r="AU123" s="1000"/>
      <c r="AV123" s="1001"/>
      <c r="AW123" s="1001"/>
      <c r="AX123" s="1001"/>
      <c r="AY123" s="1001"/>
      <c r="AZ123" s="266" t="s">
        <v>154</v>
      </c>
      <c r="BA123" s="266"/>
      <c r="BB123" s="266"/>
      <c r="BC123" s="266"/>
      <c r="BD123" s="266"/>
      <c r="BE123" s="266"/>
      <c r="BF123" s="266"/>
      <c r="BG123" s="266"/>
      <c r="BH123" s="266"/>
      <c r="BI123" s="266"/>
      <c r="BJ123" s="266"/>
      <c r="BK123" s="266"/>
      <c r="BL123" s="266"/>
      <c r="BM123" s="266"/>
      <c r="BN123" s="266"/>
      <c r="BO123" s="986" t="s">
        <v>470</v>
      </c>
      <c r="BP123" s="1010"/>
      <c r="BQ123" s="1074">
        <v>526716447</v>
      </c>
      <c r="BR123" s="1075"/>
      <c r="BS123" s="1075"/>
      <c r="BT123" s="1075"/>
      <c r="BU123" s="1075"/>
      <c r="BV123" s="1075">
        <v>518353814</v>
      </c>
      <c r="BW123" s="1075"/>
      <c r="BX123" s="1075"/>
      <c r="BY123" s="1075"/>
      <c r="BZ123" s="1075"/>
      <c r="CA123" s="1075">
        <v>507817610</v>
      </c>
      <c r="CB123" s="1075"/>
      <c r="CC123" s="1075"/>
      <c r="CD123" s="1075"/>
      <c r="CE123" s="1075"/>
      <c r="CF123" s="1004"/>
      <c r="CG123" s="1005"/>
      <c r="CH123" s="1005"/>
      <c r="CI123" s="1005"/>
      <c r="CJ123" s="1006"/>
      <c r="CK123" s="1014"/>
      <c r="CL123" s="1015"/>
      <c r="CM123" s="1015"/>
      <c r="CN123" s="1015"/>
      <c r="CO123" s="1016"/>
      <c r="CP123" s="1024" t="s">
        <v>471</v>
      </c>
      <c r="CQ123" s="1025"/>
      <c r="CR123" s="1025"/>
      <c r="CS123" s="1025"/>
      <c r="CT123" s="1025"/>
      <c r="CU123" s="1025"/>
      <c r="CV123" s="1025"/>
      <c r="CW123" s="1025"/>
      <c r="CX123" s="1025"/>
      <c r="CY123" s="1025"/>
      <c r="CZ123" s="1025"/>
      <c r="DA123" s="1025"/>
      <c r="DB123" s="1025"/>
      <c r="DC123" s="1025"/>
      <c r="DD123" s="1025"/>
      <c r="DE123" s="1025"/>
      <c r="DF123" s="1026"/>
      <c r="DG123" s="930" t="s">
        <v>472</v>
      </c>
      <c r="DH123" s="931"/>
      <c r="DI123" s="931"/>
      <c r="DJ123" s="931"/>
      <c r="DK123" s="931"/>
      <c r="DL123" s="931" t="s">
        <v>369</v>
      </c>
      <c r="DM123" s="931"/>
      <c r="DN123" s="931"/>
      <c r="DO123" s="931"/>
      <c r="DP123" s="931"/>
      <c r="DQ123" s="931" t="s">
        <v>402</v>
      </c>
      <c r="DR123" s="931"/>
      <c r="DS123" s="931"/>
      <c r="DT123" s="931"/>
      <c r="DU123" s="931"/>
      <c r="DV123" s="932" t="s">
        <v>452</v>
      </c>
      <c r="DW123" s="932"/>
      <c r="DX123" s="932"/>
      <c r="DY123" s="932"/>
      <c r="DZ123" s="933"/>
    </row>
    <row r="124" spans="1:130" s="235" customFormat="1" ht="26.25" customHeight="1" thickBot="1" x14ac:dyDescent="0.25">
      <c r="A124" s="1068"/>
      <c r="B124" s="957"/>
      <c r="C124" s="927" t="s">
        <v>454</v>
      </c>
      <c r="D124" s="928"/>
      <c r="E124" s="928"/>
      <c r="F124" s="928"/>
      <c r="G124" s="928"/>
      <c r="H124" s="928"/>
      <c r="I124" s="928"/>
      <c r="J124" s="928"/>
      <c r="K124" s="928"/>
      <c r="L124" s="928"/>
      <c r="M124" s="928"/>
      <c r="N124" s="928"/>
      <c r="O124" s="928"/>
      <c r="P124" s="928"/>
      <c r="Q124" s="928"/>
      <c r="R124" s="928"/>
      <c r="S124" s="928"/>
      <c r="T124" s="928"/>
      <c r="U124" s="928"/>
      <c r="V124" s="928"/>
      <c r="W124" s="928"/>
      <c r="X124" s="928"/>
      <c r="Y124" s="928"/>
      <c r="Z124" s="929"/>
      <c r="AA124" s="963" t="s">
        <v>402</v>
      </c>
      <c r="AB124" s="964"/>
      <c r="AC124" s="964"/>
      <c r="AD124" s="964"/>
      <c r="AE124" s="965"/>
      <c r="AF124" s="966" t="s">
        <v>452</v>
      </c>
      <c r="AG124" s="964"/>
      <c r="AH124" s="964"/>
      <c r="AI124" s="964"/>
      <c r="AJ124" s="965"/>
      <c r="AK124" s="966" t="s">
        <v>460</v>
      </c>
      <c r="AL124" s="964"/>
      <c r="AM124" s="964"/>
      <c r="AN124" s="964"/>
      <c r="AO124" s="965"/>
      <c r="AP124" s="967" t="s">
        <v>402</v>
      </c>
      <c r="AQ124" s="968"/>
      <c r="AR124" s="968"/>
      <c r="AS124" s="968"/>
      <c r="AT124" s="969"/>
      <c r="AU124" s="1070" t="s">
        <v>473</v>
      </c>
      <c r="AV124" s="1071"/>
      <c r="AW124" s="1071"/>
      <c r="AX124" s="1071"/>
      <c r="AY124" s="1071"/>
      <c r="AZ124" s="1071"/>
      <c r="BA124" s="1071"/>
      <c r="BB124" s="1071"/>
      <c r="BC124" s="1071"/>
      <c r="BD124" s="1071"/>
      <c r="BE124" s="1071"/>
      <c r="BF124" s="1071"/>
      <c r="BG124" s="1071"/>
      <c r="BH124" s="1071"/>
      <c r="BI124" s="1071"/>
      <c r="BJ124" s="1071"/>
      <c r="BK124" s="1071"/>
      <c r="BL124" s="1071"/>
      <c r="BM124" s="1071"/>
      <c r="BN124" s="1071"/>
      <c r="BO124" s="1071"/>
      <c r="BP124" s="1072"/>
      <c r="BQ124" s="1073">
        <v>126.8</v>
      </c>
      <c r="BR124" s="1034"/>
      <c r="BS124" s="1034"/>
      <c r="BT124" s="1034"/>
      <c r="BU124" s="1034"/>
      <c r="BV124" s="1034">
        <v>136.9</v>
      </c>
      <c r="BW124" s="1034"/>
      <c r="BX124" s="1034"/>
      <c r="BY124" s="1034"/>
      <c r="BZ124" s="1034"/>
      <c r="CA124" s="1034">
        <v>134.6</v>
      </c>
      <c r="CB124" s="1034"/>
      <c r="CC124" s="1034"/>
      <c r="CD124" s="1034"/>
      <c r="CE124" s="1034"/>
      <c r="CF124" s="1035"/>
      <c r="CG124" s="1036"/>
      <c r="CH124" s="1036"/>
      <c r="CI124" s="1036"/>
      <c r="CJ124" s="1037"/>
      <c r="CK124" s="1017"/>
      <c r="CL124" s="1017"/>
      <c r="CM124" s="1017"/>
      <c r="CN124" s="1017"/>
      <c r="CO124" s="1018"/>
      <c r="CP124" s="1038" t="s">
        <v>474</v>
      </c>
      <c r="CQ124" s="1039"/>
      <c r="CR124" s="1039"/>
      <c r="CS124" s="1039"/>
      <c r="CT124" s="1039"/>
      <c r="CU124" s="1039"/>
      <c r="CV124" s="1039"/>
      <c r="CW124" s="1039"/>
      <c r="CX124" s="1039"/>
      <c r="CY124" s="1039"/>
      <c r="CZ124" s="1039"/>
      <c r="DA124" s="1039"/>
      <c r="DB124" s="1039"/>
      <c r="DC124" s="1039"/>
      <c r="DD124" s="1039"/>
      <c r="DE124" s="1039"/>
      <c r="DF124" s="1040"/>
      <c r="DG124" s="1002" t="s">
        <v>452</v>
      </c>
      <c r="DH124" s="1003"/>
      <c r="DI124" s="1003"/>
      <c r="DJ124" s="1003"/>
      <c r="DK124" s="1003"/>
      <c r="DL124" s="1003" t="s">
        <v>453</v>
      </c>
      <c r="DM124" s="1003"/>
      <c r="DN124" s="1003"/>
      <c r="DO124" s="1003"/>
      <c r="DP124" s="1003"/>
      <c r="DQ124" s="1003" t="s">
        <v>453</v>
      </c>
      <c r="DR124" s="1003"/>
      <c r="DS124" s="1003"/>
      <c r="DT124" s="1003"/>
      <c r="DU124" s="1003"/>
      <c r="DV124" s="1027" t="s">
        <v>451</v>
      </c>
      <c r="DW124" s="1027"/>
      <c r="DX124" s="1027"/>
      <c r="DY124" s="1027"/>
      <c r="DZ124" s="1028"/>
    </row>
    <row r="125" spans="1:130" s="235" customFormat="1" ht="26.25" customHeight="1" x14ac:dyDescent="0.2">
      <c r="A125" s="1068"/>
      <c r="B125" s="957"/>
      <c r="C125" s="927" t="s">
        <v>457</v>
      </c>
      <c r="D125" s="928"/>
      <c r="E125" s="928"/>
      <c r="F125" s="928"/>
      <c r="G125" s="928"/>
      <c r="H125" s="928"/>
      <c r="I125" s="928"/>
      <c r="J125" s="928"/>
      <c r="K125" s="928"/>
      <c r="L125" s="928"/>
      <c r="M125" s="928"/>
      <c r="N125" s="928"/>
      <c r="O125" s="928"/>
      <c r="P125" s="928"/>
      <c r="Q125" s="928"/>
      <c r="R125" s="928"/>
      <c r="S125" s="928"/>
      <c r="T125" s="928"/>
      <c r="U125" s="928"/>
      <c r="V125" s="928"/>
      <c r="W125" s="928"/>
      <c r="X125" s="928"/>
      <c r="Y125" s="928"/>
      <c r="Z125" s="929"/>
      <c r="AA125" s="963" t="s">
        <v>452</v>
      </c>
      <c r="AB125" s="964"/>
      <c r="AC125" s="964"/>
      <c r="AD125" s="964"/>
      <c r="AE125" s="965"/>
      <c r="AF125" s="966" t="s">
        <v>455</v>
      </c>
      <c r="AG125" s="964"/>
      <c r="AH125" s="964"/>
      <c r="AI125" s="964"/>
      <c r="AJ125" s="965"/>
      <c r="AK125" s="966" t="s">
        <v>366</v>
      </c>
      <c r="AL125" s="964"/>
      <c r="AM125" s="964"/>
      <c r="AN125" s="964"/>
      <c r="AO125" s="965"/>
      <c r="AP125" s="967" t="s">
        <v>369</v>
      </c>
      <c r="AQ125" s="968"/>
      <c r="AR125" s="968"/>
      <c r="AS125" s="968"/>
      <c r="AT125" s="969"/>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1029" t="s">
        <v>475</v>
      </c>
      <c r="CL125" s="1012"/>
      <c r="CM125" s="1012"/>
      <c r="CN125" s="1012"/>
      <c r="CO125" s="1013"/>
      <c r="CP125" s="951" t="s">
        <v>476</v>
      </c>
      <c r="CQ125" s="900"/>
      <c r="CR125" s="900"/>
      <c r="CS125" s="900"/>
      <c r="CT125" s="900"/>
      <c r="CU125" s="900"/>
      <c r="CV125" s="900"/>
      <c r="CW125" s="900"/>
      <c r="CX125" s="900"/>
      <c r="CY125" s="900"/>
      <c r="CZ125" s="900"/>
      <c r="DA125" s="900"/>
      <c r="DB125" s="900"/>
      <c r="DC125" s="900"/>
      <c r="DD125" s="900"/>
      <c r="DE125" s="900"/>
      <c r="DF125" s="901"/>
      <c r="DG125" s="937" t="s">
        <v>452</v>
      </c>
      <c r="DH125" s="938"/>
      <c r="DI125" s="938"/>
      <c r="DJ125" s="938"/>
      <c r="DK125" s="938"/>
      <c r="DL125" s="938" t="s">
        <v>402</v>
      </c>
      <c r="DM125" s="938"/>
      <c r="DN125" s="938"/>
      <c r="DO125" s="938"/>
      <c r="DP125" s="938"/>
      <c r="DQ125" s="938" t="s">
        <v>453</v>
      </c>
      <c r="DR125" s="938"/>
      <c r="DS125" s="938"/>
      <c r="DT125" s="938"/>
      <c r="DU125" s="938"/>
      <c r="DV125" s="939" t="s">
        <v>460</v>
      </c>
      <c r="DW125" s="939"/>
      <c r="DX125" s="939"/>
      <c r="DY125" s="939"/>
      <c r="DZ125" s="940"/>
    </row>
    <row r="126" spans="1:130" s="235" customFormat="1" ht="26.25" customHeight="1" thickBot="1" x14ac:dyDescent="0.25">
      <c r="A126" s="1068"/>
      <c r="B126" s="957"/>
      <c r="C126" s="927" t="s">
        <v>459</v>
      </c>
      <c r="D126" s="928"/>
      <c r="E126" s="928"/>
      <c r="F126" s="928"/>
      <c r="G126" s="928"/>
      <c r="H126" s="928"/>
      <c r="I126" s="928"/>
      <c r="J126" s="928"/>
      <c r="K126" s="928"/>
      <c r="L126" s="928"/>
      <c r="M126" s="928"/>
      <c r="N126" s="928"/>
      <c r="O126" s="928"/>
      <c r="P126" s="928"/>
      <c r="Q126" s="928"/>
      <c r="R126" s="928"/>
      <c r="S126" s="928"/>
      <c r="T126" s="928"/>
      <c r="U126" s="928"/>
      <c r="V126" s="928"/>
      <c r="W126" s="928"/>
      <c r="X126" s="928"/>
      <c r="Y126" s="928"/>
      <c r="Z126" s="929"/>
      <c r="AA126" s="963" t="s">
        <v>455</v>
      </c>
      <c r="AB126" s="964"/>
      <c r="AC126" s="964"/>
      <c r="AD126" s="964"/>
      <c r="AE126" s="965"/>
      <c r="AF126" s="966" t="s">
        <v>402</v>
      </c>
      <c r="AG126" s="964"/>
      <c r="AH126" s="964"/>
      <c r="AI126" s="964"/>
      <c r="AJ126" s="965"/>
      <c r="AK126" s="966" t="s">
        <v>452</v>
      </c>
      <c r="AL126" s="964"/>
      <c r="AM126" s="964"/>
      <c r="AN126" s="964"/>
      <c r="AO126" s="965"/>
      <c r="AP126" s="967" t="s">
        <v>460</v>
      </c>
      <c r="AQ126" s="968"/>
      <c r="AR126" s="968"/>
      <c r="AS126" s="968"/>
      <c r="AT126" s="969"/>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1030"/>
      <c r="CL126" s="1015"/>
      <c r="CM126" s="1015"/>
      <c r="CN126" s="1015"/>
      <c r="CO126" s="1016"/>
      <c r="CP126" s="960" t="s">
        <v>477</v>
      </c>
      <c r="CQ126" s="961"/>
      <c r="CR126" s="961"/>
      <c r="CS126" s="961"/>
      <c r="CT126" s="961"/>
      <c r="CU126" s="961"/>
      <c r="CV126" s="961"/>
      <c r="CW126" s="961"/>
      <c r="CX126" s="961"/>
      <c r="CY126" s="961"/>
      <c r="CZ126" s="961"/>
      <c r="DA126" s="961"/>
      <c r="DB126" s="961"/>
      <c r="DC126" s="961"/>
      <c r="DD126" s="961"/>
      <c r="DE126" s="961"/>
      <c r="DF126" s="962"/>
      <c r="DG126" s="930" t="s">
        <v>455</v>
      </c>
      <c r="DH126" s="931"/>
      <c r="DI126" s="931"/>
      <c r="DJ126" s="931"/>
      <c r="DK126" s="931"/>
      <c r="DL126" s="931" t="s">
        <v>402</v>
      </c>
      <c r="DM126" s="931"/>
      <c r="DN126" s="931"/>
      <c r="DO126" s="931"/>
      <c r="DP126" s="931"/>
      <c r="DQ126" s="931" t="s">
        <v>452</v>
      </c>
      <c r="DR126" s="931"/>
      <c r="DS126" s="931"/>
      <c r="DT126" s="931"/>
      <c r="DU126" s="931"/>
      <c r="DV126" s="932" t="s">
        <v>452</v>
      </c>
      <c r="DW126" s="932"/>
      <c r="DX126" s="932"/>
      <c r="DY126" s="932"/>
      <c r="DZ126" s="933"/>
    </row>
    <row r="127" spans="1:130" s="235" customFormat="1" ht="26.25" customHeight="1" x14ac:dyDescent="0.2">
      <c r="A127" s="1069"/>
      <c r="B127" s="959"/>
      <c r="C127" s="1007" t="s">
        <v>478</v>
      </c>
      <c r="D127" s="1008"/>
      <c r="E127" s="1008"/>
      <c r="F127" s="1008"/>
      <c r="G127" s="1008"/>
      <c r="H127" s="1008"/>
      <c r="I127" s="1008"/>
      <c r="J127" s="1008"/>
      <c r="K127" s="1008"/>
      <c r="L127" s="1008"/>
      <c r="M127" s="1008"/>
      <c r="N127" s="1008"/>
      <c r="O127" s="1008"/>
      <c r="P127" s="1008"/>
      <c r="Q127" s="1008"/>
      <c r="R127" s="1008"/>
      <c r="S127" s="1008"/>
      <c r="T127" s="1008"/>
      <c r="U127" s="1008"/>
      <c r="V127" s="1008"/>
      <c r="W127" s="1008"/>
      <c r="X127" s="1008"/>
      <c r="Y127" s="1008"/>
      <c r="Z127" s="1009"/>
      <c r="AA127" s="963">
        <v>36700</v>
      </c>
      <c r="AB127" s="964"/>
      <c r="AC127" s="964"/>
      <c r="AD127" s="964"/>
      <c r="AE127" s="965"/>
      <c r="AF127" s="966">
        <v>41175</v>
      </c>
      <c r="AG127" s="964"/>
      <c r="AH127" s="964"/>
      <c r="AI127" s="964"/>
      <c r="AJ127" s="965"/>
      <c r="AK127" s="966">
        <v>50969</v>
      </c>
      <c r="AL127" s="964"/>
      <c r="AM127" s="964"/>
      <c r="AN127" s="964"/>
      <c r="AO127" s="965"/>
      <c r="AP127" s="967">
        <v>0</v>
      </c>
      <c r="AQ127" s="968"/>
      <c r="AR127" s="968"/>
      <c r="AS127" s="968"/>
      <c r="AT127" s="969"/>
      <c r="AU127" s="271"/>
      <c r="AV127" s="271"/>
      <c r="AW127" s="271"/>
      <c r="AX127" s="1041" t="s">
        <v>479</v>
      </c>
      <c r="AY127" s="1042"/>
      <c r="AZ127" s="1042"/>
      <c r="BA127" s="1042"/>
      <c r="BB127" s="1042"/>
      <c r="BC127" s="1042"/>
      <c r="BD127" s="1042"/>
      <c r="BE127" s="1043"/>
      <c r="BF127" s="1044" t="s">
        <v>480</v>
      </c>
      <c r="BG127" s="1042"/>
      <c r="BH127" s="1042"/>
      <c r="BI127" s="1042"/>
      <c r="BJ127" s="1042"/>
      <c r="BK127" s="1042"/>
      <c r="BL127" s="1043"/>
      <c r="BM127" s="1044" t="s">
        <v>481</v>
      </c>
      <c r="BN127" s="1042"/>
      <c r="BO127" s="1042"/>
      <c r="BP127" s="1042"/>
      <c r="BQ127" s="1042"/>
      <c r="BR127" s="1042"/>
      <c r="BS127" s="1043"/>
      <c r="BT127" s="1044" t="s">
        <v>482</v>
      </c>
      <c r="BU127" s="1042"/>
      <c r="BV127" s="1042"/>
      <c r="BW127" s="1042"/>
      <c r="BX127" s="1042"/>
      <c r="BY127" s="1042"/>
      <c r="BZ127" s="1066"/>
      <c r="CA127" s="271"/>
      <c r="CB127" s="271"/>
      <c r="CC127" s="271"/>
      <c r="CD127" s="272"/>
      <c r="CE127" s="272"/>
      <c r="CF127" s="272"/>
      <c r="CG127" s="269"/>
      <c r="CH127" s="269"/>
      <c r="CI127" s="269"/>
      <c r="CJ127" s="270"/>
      <c r="CK127" s="1030"/>
      <c r="CL127" s="1015"/>
      <c r="CM127" s="1015"/>
      <c r="CN127" s="1015"/>
      <c r="CO127" s="1016"/>
      <c r="CP127" s="960" t="s">
        <v>483</v>
      </c>
      <c r="CQ127" s="961"/>
      <c r="CR127" s="961"/>
      <c r="CS127" s="961"/>
      <c r="CT127" s="961"/>
      <c r="CU127" s="961"/>
      <c r="CV127" s="961"/>
      <c r="CW127" s="961"/>
      <c r="CX127" s="961"/>
      <c r="CY127" s="961"/>
      <c r="CZ127" s="961"/>
      <c r="DA127" s="961"/>
      <c r="DB127" s="961"/>
      <c r="DC127" s="961"/>
      <c r="DD127" s="961"/>
      <c r="DE127" s="961"/>
      <c r="DF127" s="962"/>
      <c r="DG127" s="930" t="s">
        <v>453</v>
      </c>
      <c r="DH127" s="931"/>
      <c r="DI127" s="931"/>
      <c r="DJ127" s="931"/>
      <c r="DK127" s="931"/>
      <c r="DL127" s="931" t="s">
        <v>455</v>
      </c>
      <c r="DM127" s="931"/>
      <c r="DN127" s="931"/>
      <c r="DO127" s="931"/>
      <c r="DP127" s="931"/>
      <c r="DQ127" s="931" t="s">
        <v>452</v>
      </c>
      <c r="DR127" s="931"/>
      <c r="DS127" s="931"/>
      <c r="DT127" s="931"/>
      <c r="DU127" s="931"/>
      <c r="DV127" s="932" t="s">
        <v>366</v>
      </c>
      <c r="DW127" s="932"/>
      <c r="DX127" s="932"/>
      <c r="DY127" s="932"/>
      <c r="DZ127" s="933"/>
    </row>
    <row r="128" spans="1:130" s="235" customFormat="1" ht="26.25" customHeight="1" thickBot="1" x14ac:dyDescent="0.25">
      <c r="A128" s="1052" t="s">
        <v>484</v>
      </c>
      <c r="B128" s="1053"/>
      <c r="C128" s="1053"/>
      <c r="D128" s="1053"/>
      <c r="E128" s="1053"/>
      <c r="F128" s="1053"/>
      <c r="G128" s="1053"/>
      <c r="H128" s="1053"/>
      <c r="I128" s="1053"/>
      <c r="J128" s="1053"/>
      <c r="K128" s="1053"/>
      <c r="L128" s="1053"/>
      <c r="M128" s="1053"/>
      <c r="N128" s="1053"/>
      <c r="O128" s="1053"/>
      <c r="P128" s="1053"/>
      <c r="Q128" s="1053"/>
      <c r="R128" s="1053"/>
      <c r="S128" s="1053"/>
      <c r="T128" s="1053"/>
      <c r="U128" s="1053"/>
      <c r="V128" s="1053"/>
      <c r="W128" s="1054" t="s">
        <v>485</v>
      </c>
      <c r="X128" s="1054"/>
      <c r="Y128" s="1054"/>
      <c r="Z128" s="1055"/>
      <c r="AA128" s="1056">
        <v>2184642</v>
      </c>
      <c r="AB128" s="1057"/>
      <c r="AC128" s="1057"/>
      <c r="AD128" s="1057"/>
      <c r="AE128" s="1058"/>
      <c r="AF128" s="1059">
        <v>133434</v>
      </c>
      <c r="AG128" s="1057"/>
      <c r="AH128" s="1057"/>
      <c r="AI128" s="1057"/>
      <c r="AJ128" s="1058"/>
      <c r="AK128" s="1059">
        <v>160168</v>
      </c>
      <c r="AL128" s="1057"/>
      <c r="AM128" s="1057"/>
      <c r="AN128" s="1057"/>
      <c r="AO128" s="1058"/>
      <c r="AP128" s="1060"/>
      <c r="AQ128" s="1061"/>
      <c r="AR128" s="1061"/>
      <c r="AS128" s="1061"/>
      <c r="AT128" s="1062"/>
      <c r="AU128" s="271"/>
      <c r="AV128" s="271"/>
      <c r="AW128" s="271"/>
      <c r="AX128" s="899" t="s">
        <v>486</v>
      </c>
      <c r="AY128" s="900"/>
      <c r="AZ128" s="900"/>
      <c r="BA128" s="900"/>
      <c r="BB128" s="900"/>
      <c r="BC128" s="900"/>
      <c r="BD128" s="900"/>
      <c r="BE128" s="901"/>
      <c r="BF128" s="1063" t="s">
        <v>402</v>
      </c>
      <c r="BG128" s="1064"/>
      <c r="BH128" s="1064"/>
      <c r="BI128" s="1064"/>
      <c r="BJ128" s="1064"/>
      <c r="BK128" s="1064"/>
      <c r="BL128" s="1065"/>
      <c r="BM128" s="1063">
        <v>3.75</v>
      </c>
      <c r="BN128" s="1064"/>
      <c r="BO128" s="1064"/>
      <c r="BP128" s="1064"/>
      <c r="BQ128" s="1064"/>
      <c r="BR128" s="1064"/>
      <c r="BS128" s="1065"/>
      <c r="BT128" s="1063">
        <v>5</v>
      </c>
      <c r="BU128" s="1064"/>
      <c r="BV128" s="1064"/>
      <c r="BW128" s="1064"/>
      <c r="BX128" s="1064"/>
      <c r="BY128" s="1064"/>
      <c r="BZ128" s="1088"/>
      <c r="CA128" s="272"/>
      <c r="CB128" s="272"/>
      <c r="CC128" s="272"/>
      <c r="CD128" s="272"/>
      <c r="CE128" s="272"/>
      <c r="CF128" s="272"/>
      <c r="CG128" s="269"/>
      <c r="CH128" s="269"/>
      <c r="CI128" s="269"/>
      <c r="CJ128" s="270"/>
      <c r="CK128" s="1031"/>
      <c r="CL128" s="1032"/>
      <c r="CM128" s="1032"/>
      <c r="CN128" s="1032"/>
      <c r="CO128" s="1033"/>
      <c r="CP128" s="1045" t="s">
        <v>487</v>
      </c>
      <c r="CQ128" s="1046"/>
      <c r="CR128" s="1046"/>
      <c r="CS128" s="1046"/>
      <c r="CT128" s="1046"/>
      <c r="CU128" s="1046"/>
      <c r="CV128" s="1046"/>
      <c r="CW128" s="1046"/>
      <c r="CX128" s="1046"/>
      <c r="CY128" s="1046"/>
      <c r="CZ128" s="1046"/>
      <c r="DA128" s="1046"/>
      <c r="DB128" s="1046"/>
      <c r="DC128" s="1046"/>
      <c r="DD128" s="1046"/>
      <c r="DE128" s="1046"/>
      <c r="DF128" s="1047"/>
      <c r="DG128" s="1048">
        <v>5710338</v>
      </c>
      <c r="DH128" s="1049"/>
      <c r="DI128" s="1049"/>
      <c r="DJ128" s="1049"/>
      <c r="DK128" s="1049"/>
      <c r="DL128" s="1049">
        <v>5734649</v>
      </c>
      <c r="DM128" s="1049"/>
      <c r="DN128" s="1049"/>
      <c r="DO128" s="1049"/>
      <c r="DP128" s="1049"/>
      <c r="DQ128" s="1049">
        <v>5648950</v>
      </c>
      <c r="DR128" s="1049"/>
      <c r="DS128" s="1049"/>
      <c r="DT128" s="1049"/>
      <c r="DU128" s="1049"/>
      <c r="DV128" s="1050">
        <v>3.2</v>
      </c>
      <c r="DW128" s="1050"/>
      <c r="DX128" s="1050"/>
      <c r="DY128" s="1050"/>
      <c r="DZ128" s="1051"/>
    </row>
    <row r="129" spans="1:131" s="235" customFormat="1" ht="26.25" customHeight="1" x14ac:dyDescent="0.2">
      <c r="A129" s="941" t="s">
        <v>100</v>
      </c>
      <c r="B129" s="942"/>
      <c r="C129" s="942"/>
      <c r="D129" s="942"/>
      <c r="E129" s="942"/>
      <c r="F129" s="942"/>
      <c r="G129" s="942"/>
      <c r="H129" s="942"/>
      <c r="I129" s="942"/>
      <c r="J129" s="942"/>
      <c r="K129" s="942"/>
      <c r="L129" s="942"/>
      <c r="M129" s="942"/>
      <c r="N129" s="942"/>
      <c r="O129" s="942"/>
      <c r="P129" s="942"/>
      <c r="Q129" s="942"/>
      <c r="R129" s="942"/>
      <c r="S129" s="942"/>
      <c r="T129" s="942"/>
      <c r="U129" s="942"/>
      <c r="V129" s="942"/>
      <c r="W129" s="1082" t="s">
        <v>488</v>
      </c>
      <c r="X129" s="1083"/>
      <c r="Y129" s="1083"/>
      <c r="Z129" s="1084"/>
      <c r="AA129" s="963">
        <v>211097267</v>
      </c>
      <c r="AB129" s="964"/>
      <c r="AC129" s="964"/>
      <c r="AD129" s="964"/>
      <c r="AE129" s="965"/>
      <c r="AF129" s="966">
        <v>209036046</v>
      </c>
      <c r="AG129" s="964"/>
      <c r="AH129" s="964"/>
      <c r="AI129" s="964"/>
      <c r="AJ129" s="965"/>
      <c r="AK129" s="966">
        <v>213986218</v>
      </c>
      <c r="AL129" s="964"/>
      <c r="AM129" s="964"/>
      <c r="AN129" s="964"/>
      <c r="AO129" s="965"/>
      <c r="AP129" s="1085"/>
      <c r="AQ129" s="1086"/>
      <c r="AR129" s="1086"/>
      <c r="AS129" s="1086"/>
      <c r="AT129" s="1087"/>
      <c r="AU129" s="273"/>
      <c r="AV129" s="273"/>
      <c r="AW129" s="273"/>
      <c r="AX129" s="1076" t="s">
        <v>489</v>
      </c>
      <c r="AY129" s="961"/>
      <c r="AZ129" s="961"/>
      <c r="BA129" s="961"/>
      <c r="BB129" s="961"/>
      <c r="BC129" s="961"/>
      <c r="BD129" s="961"/>
      <c r="BE129" s="962"/>
      <c r="BF129" s="1077" t="s">
        <v>453</v>
      </c>
      <c r="BG129" s="1078"/>
      <c r="BH129" s="1078"/>
      <c r="BI129" s="1078"/>
      <c r="BJ129" s="1078"/>
      <c r="BK129" s="1078"/>
      <c r="BL129" s="1079"/>
      <c r="BM129" s="1077">
        <v>8.75</v>
      </c>
      <c r="BN129" s="1078"/>
      <c r="BO129" s="1078"/>
      <c r="BP129" s="1078"/>
      <c r="BQ129" s="1078"/>
      <c r="BR129" s="1078"/>
      <c r="BS129" s="1079"/>
      <c r="BT129" s="1077">
        <v>15</v>
      </c>
      <c r="BU129" s="1080"/>
      <c r="BV129" s="1080"/>
      <c r="BW129" s="1080"/>
      <c r="BX129" s="1080"/>
      <c r="BY129" s="1080"/>
      <c r="BZ129" s="1081"/>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941" t="s">
        <v>490</v>
      </c>
      <c r="B130" s="942"/>
      <c r="C130" s="942"/>
      <c r="D130" s="942"/>
      <c r="E130" s="942"/>
      <c r="F130" s="942"/>
      <c r="G130" s="942"/>
      <c r="H130" s="942"/>
      <c r="I130" s="942"/>
      <c r="J130" s="942"/>
      <c r="K130" s="942"/>
      <c r="L130" s="942"/>
      <c r="M130" s="942"/>
      <c r="N130" s="942"/>
      <c r="O130" s="942"/>
      <c r="P130" s="942"/>
      <c r="Q130" s="942"/>
      <c r="R130" s="942"/>
      <c r="S130" s="942"/>
      <c r="T130" s="942"/>
      <c r="U130" s="942"/>
      <c r="V130" s="942"/>
      <c r="W130" s="1082" t="s">
        <v>491</v>
      </c>
      <c r="X130" s="1083"/>
      <c r="Y130" s="1083"/>
      <c r="Z130" s="1084"/>
      <c r="AA130" s="963">
        <v>42064706</v>
      </c>
      <c r="AB130" s="964"/>
      <c r="AC130" s="964"/>
      <c r="AD130" s="964"/>
      <c r="AE130" s="965"/>
      <c r="AF130" s="966">
        <v>41692021</v>
      </c>
      <c r="AG130" s="964"/>
      <c r="AH130" s="964"/>
      <c r="AI130" s="964"/>
      <c r="AJ130" s="965"/>
      <c r="AK130" s="966">
        <v>40145862</v>
      </c>
      <c r="AL130" s="964"/>
      <c r="AM130" s="964"/>
      <c r="AN130" s="964"/>
      <c r="AO130" s="965"/>
      <c r="AP130" s="1085"/>
      <c r="AQ130" s="1086"/>
      <c r="AR130" s="1086"/>
      <c r="AS130" s="1086"/>
      <c r="AT130" s="1087"/>
      <c r="AU130" s="273"/>
      <c r="AV130" s="273"/>
      <c r="AW130" s="273"/>
      <c r="AX130" s="1076" t="s">
        <v>492</v>
      </c>
      <c r="AY130" s="961"/>
      <c r="AZ130" s="961"/>
      <c r="BA130" s="961"/>
      <c r="BB130" s="961"/>
      <c r="BC130" s="961"/>
      <c r="BD130" s="961"/>
      <c r="BE130" s="962"/>
      <c r="BF130" s="1113">
        <v>10.3</v>
      </c>
      <c r="BG130" s="1114"/>
      <c r="BH130" s="1114"/>
      <c r="BI130" s="1114"/>
      <c r="BJ130" s="1114"/>
      <c r="BK130" s="1114"/>
      <c r="BL130" s="1115"/>
      <c r="BM130" s="1113">
        <v>25</v>
      </c>
      <c r="BN130" s="1114"/>
      <c r="BO130" s="1114"/>
      <c r="BP130" s="1114"/>
      <c r="BQ130" s="1114"/>
      <c r="BR130" s="1114"/>
      <c r="BS130" s="1115"/>
      <c r="BT130" s="1113">
        <v>35</v>
      </c>
      <c r="BU130" s="1116"/>
      <c r="BV130" s="1116"/>
      <c r="BW130" s="1116"/>
      <c r="BX130" s="1116"/>
      <c r="BY130" s="1116"/>
      <c r="BZ130" s="1117"/>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1118"/>
      <c r="B131" s="1119"/>
      <c r="C131" s="1119"/>
      <c r="D131" s="1119"/>
      <c r="E131" s="1119"/>
      <c r="F131" s="1119"/>
      <c r="G131" s="1119"/>
      <c r="H131" s="1119"/>
      <c r="I131" s="1119"/>
      <c r="J131" s="1119"/>
      <c r="K131" s="1119"/>
      <c r="L131" s="1119"/>
      <c r="M131" s="1119"/>
      <c r="N131" s="1119"/>
      <c r="O131" s="1119"/>
      <c r="P131" s="1119"/>
      <c r="Q131" s="1119"/>
      <c r="R131" s="1119"/>
      <c r="S131" s="1119"/>
      <c r="T131" s="1119"/>
      <c r="U131" s="1119"/>
      <c r="V131" s="1119"/>
      <c r="W131" s="1120" t="s">
        <v>493</v>
      </c>
      <c r="X131" s="1121"/>
      <c r="Y131" s="1121"/>
      <c r="Z131" s="1122"/>
      <c r="AA131" s="1123">
        <v>169032561</v>
      </c>
      <c r="AB131" s="1124"/>
      <c r="AC131" s="1124"/>
      <c r="AD131" s="1124"/>
      <c r="AE131" s="1125"/>
      <c r="AF131" s="1126">
        <v>167344025</v>
      </c>
      <c r="AG131" s="1124"/>
      <c r="AH131" s="1124"/>
      <c r="AI131" s="1124"/>
      <c r="AJ131" s="1125"/>
      <c r="AK131" s="1126">
        <v>173840356</v>
      </c>
      <c r="AL131" s="1124"/>
      <c r="AM131" s="1124"/>
      <c r="AN131" s="1124"/>
      <c r="AO131" s="1125"/>
      <c r="AP131" s="1127"/>
      <c r="AQ131" s="1128"/>
      <c r="AR131" s="1128"/>
      <c r="AS131" s="1128"/>
      <c r="AT131" s="1129"/>
      <c r="AU131" s="273"/>
      <c r="AV131" s="273"/>
      <c r="AW131" s="273"/>
      <c r="AX131" s="1095" t="s">
        <v>494</v>
      </c>
      <c r="AY131" s="1046"/>
      <c r="AZ131" s="1046"/>
      <c r="BA131" s="1046"/>
      <c r="BB131" s="1046"/>
      <c r="BC131" s="1046"/>
      <c r="BD131" s="1046"/>
      <c r="BE131" s="1047"/>
      <c r="BF131" s="1096">
        <v>134.6</v>
      </c>
      <c r="BG131" s="1097"/>
      <c r="BH131" s="1097"/>
      <c r="BI131" s="1097"/>
      <c r="BJ131" s="1097"/>
      <c r="BK131" s="1097"/>
      <c r="BL131" s="1098"/>
      <c r="BM131" s="1096">
        <v>400</v>
      </c>
      <c r="BN131" s="1097"/>
      <c r="BO131" s="1097"/>
      <c r="BP131" s="1097"/>
      <c r="BQ131" s="1097"/>
      <c r="BR131" s="1097"/>
      <c r="BS131" s="1098"/>
      <c r="BT131" s="1099"/>
      <c r="BU131" s="1100"/>
      <c r="BV131" s="1100"/>
      <c r="BW131" s="1100"/>
      <c r="BX131" s="1100"/>
      <c r="BY131" s="1100"/>
      <c r="BZ131" s="1101"/>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1102" t="s">
        <v>495</v>
      </c>
      <c r="B132" s="1103"/>
      <c r="C132" s="1103"/>
      <c r="D132" s="1103"/>
      <c r="E132" s="1103"/>
      <c r="F132" s="1103"/>
      <c r="G132" s="1103"/>
      <c r="H132" s="1103"/>
      <c r="I132" s="1103"/>
      <c r="J132" s="1103"/>
      <c r="K132" s="1103"/>
      <c r="L132" s="1103"/>
      <c r="M132" s="1103"/>
      <c r="N132" s="1103"/>
      <c r="O132" s="1103"/>
      <c r="P132" s="1103"/>
      <c r="Q132" s="1103"/>
      <c r="R132" s="1103"/>
      <c r="S132" s="1103"/>
      <c r="T132" s="1103"/>
      <c r="U132" s="1103"/>
      <c r="V132" s="1106" t="s">
        <v>496</v>
      </c>
      <c r="W132" s="1106"/>
      <c r="X132" s="1106"/>
      <c r="Y132" s="1106"/>
      <c r="Z132" s="1107"/>
      <c r="AA132" s="1108">
        <v>12.24357773</v>
      </c>
      <c r="AB132" s="1109"/>
      <c r="AC132" s="1109"/>
      <c r="AD132" s="1109"/>
      <c r="AE132" s="1110"/>
      <c r="AF132" s="1111">
        <v>10.235231880000001</v>
      </c>
      <c r="AG132" s="1109"/>
      <c r="AH132" s="1109"/>
      <c r="AI132" s="1109"/>
      <c r="AJ132" s="1110"/>
      <c r="AK132" s="1111">
        <v>8.6243823610000003</v>
      </c>
      <c r="AL132" s="1109"/>
      <c r="AM132" s="1109"/>
      <c r="AN132" s="1109"/>
      <c r="AO132" s="1110"/>
      <c r="AP132" s="1004"/>
      <c r="AQ132" s="1005"/>
      <c r="AR132" s="1005"/>
      <c r="AS132" s="1005"/>
      <c r="AT132" s="111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1104"/>
      <c r="B133" s="1105"/>
      <c r="C133" s="1105"/>
      <c r="D133" s="1105"/>
      <c r="E133" s="1105"/>
      <c r="F133" s="1105"/>
      <c r="G133" s="1105"/>
      <c r="H133" s="1105"/>
      <c r="I133" s="1105"/>
      <c r="J133" s="1105"/>
      <c r="K133" s="1105"/>
      <c r="L133" s="1105"/>
      <c r="M133" s="1105"/>
      <c r="N133" s="1105"/>
      <c r="O133" s="1105"/>
      <c r="P133" s="1105"/>
      <c r="Q133" s="1105"/>
      <c r="R133" s="1105"/>
      <c r="S133" s="1105"/>
      <c r="T133" s="1105"/>
      <c r="U133" s="1105"/>
      <c r="V133" s="1089" t="s">
        <v>497</v>
      </c>
      <c r="W133" s="1089"/>
      <c r="X133" s="1089"/>
      <c r="Y133" s="1089"/>
      <c r="Z133" s="1090"/>
      <c r="AA133" s="1091">
        <v>12.7</v>
      </c>
      <c r="AB133" s="1092"/>
      <c r="AC133" s="1092"/>
      <c r="AD133" s="1092"/>
      <c r="AE133" s="1093"/>
      <c r="AF133" s="1091">
        <v>11.8</v>
      </c>
      <c r="AG133" s="1092"/>
      <c r="AH133" s="1092"/>
      <c r="AI133" s="1092"/>
      <c r="AJ133" s="1093"/>
      <c r="AK133" s="1091">
        <v>10.3</v>
      </c>
      <c r="AL133" s="1092"/>
      <c r="AM133" s="1092"/>
      <c r="AN133" s="1092"/>
      <c r="AO133" s="1093"/>
      <c r="AP133" s="1035"/>
      <c r="AQ133" s="1036"/>
      <c r="AR133" s="1036"/>
      <c r="AS133" s="1036"/>
      <c r="AT133" s="1094"/>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u0ITQeGqFTDxIxBL1Mi93Wso5hSuMmD0eQ7KRjJzJP0/JthGIlfIpWUf4pLNEFqjuYi5gv4FQfmoabeK4pPccg==" saltValue="pjo4i6+PqnRjDTP54gJpog==" spinCount="100000" sheet="1" objects="1" scenarios="1" formatRows="0"/>
  <mergeCells count="2033">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s>
  <phoneticPr fontId="2"/>
  <pageMargins left="0.59055118110236227" right="0" top="0.59055118110236227" bottom="0.59055118110236227" header="0.39370078740157483" footer="0.39370078740157483"/>
  <pageSetup paperSize="8" scale="37"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70" zoomScaleNormal="85" zoomScaleSheetLayoutView="70" workbookViewId="0"/>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498</v>
      </c>
    </row>
  </sheetData>
  <sheetProtection algorithmName="SHA-512" hashValue="QxyoKBCcjrVyVDgCEMNe/ge54CRnn/KHDdOKZu5A4Cp3ZdqT5UGPEz1OMd6Gc0mUquU3N6k34aSbSkT+GHxRcg==" saltValue="I9NWD+F8Z3xNnQarZtCp+Q=="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70" zoomScaleNormal="70"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499</v>
      </c>
    </row>
  </sheetData>
  <sheetProtection algorithmName="SHA-512" hashValue="wVD3SZTcLBaSPc3Jui97yZ3V/LJt16mw9LzzAM8bYfUz4YieP+zNN7QeKO0TOlACvcBcvboq8tpM7giQrW5asg==" saltValue="LgWN6+oafTqY9wF9htwuQQ=="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70" zoomScaleSheetLayoutView="70"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500</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501</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39" t="s">
        <v>502</v>
      </c>
      <c r="AP7" s="294"/>
      <c r="AQ7" s="295" t="s">
        <v>503</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40"/>
      <c r="AP8" s="300" t="s">
        <v>504</v>
      </c>
      <c r="AQ8" s="301" t="s">
        <v>505</v>
      </c>
      <c r="AR8" s="302" t="s">
        <v>506</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30" t="s">
        <v>507</v>
      </c>
      <c r="AL9" s="1131"/>
      <c r="AM9" s="1131"/>
      <c r="AN9" s="1132"/>
      <c r="AO9" s="303">
        <v>89439357</v>
      </c>
      <c r="AP9" s="303">
        <v>160585</v>
      </c>
      <c r="AQ9" s="304">
        <v>166048</v>
      </c>
      <c r="AR9" s="305">
        <v>-3.3</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30" t="s">
        <v>508</v>
      </c>
      <c r="AL10" s="1131"/>
      <c r="AM10" s="1131"/>
      <c r="AN10" s="1132"/>
      <c r="AO10" s="303">
        <v>342919</v>
      </c>
      <c r="AP10" s="303">
        <v>616</v>
      </c>
      <c r="AQ10" s="304">
        <v>1676</v>
      </c>
      <c r="AR10" s="305">
        <v>-63.2</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30" t="s">
        <v>509</v>
      </c>
      <c r="AL11" s="1131"/>
      <c r="AM11" s="1131"/>
      <c r="AN11" s="1132"/>
      <c r="AO11" s="303" t="s">
        <v>510</v>
      </c>
      <c r="AP11" s="303" t="s">
        <v>510</v>
      </c>
      <c r="AQ11" s="304" t="s">
        <v>510</v>
      </c>
      <c r="AR11" s="305" t="s">
        <v>510</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30" t="s">
        <v>511</v>
      </c>
      <c r="AL12" s="1131"/>
      <c r="AM12" s="1131"/>
      <c r="AN12" s="1132"/>
      <c r="AO12" s="303">
        <v>8092</v>
      </c>
      <c r="AP12" s="303">
        <v>15</v>
      </c>
      <c r="AQ12" s="304">
        <v>55</v>
      </c>
      <c r="AR12" s="305">
        <v>-72.7</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30" t="s">
        <v>512</v>
      </c>
      <c r="AL13" s="1131"/>
      <c r="AM13" s="1131"/>
      <c r="AN13" s="1132"/>
      <c r="AO13" s="303">
        <v>3632657</v>
      </c>
      <c r="AP13" s="303">
        <v>6522</v>
      </c>
      <c r="AQ13" s="304">
        <v>4972</v>
      </c>
      <c r="AR13" s="305">
        <v>31.2</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30" t="s">
        <v>513</v>
      </c>
      <c r="AL14" s="1131"/>
      <c r="AM14" s="1131"/>
      <c r="AN14" s="1132"/>
      <c r="AO14" s="303">
        <v>-8901269</v>
      </c>
      <c r="AP14" s="303">
        <v>-15982</v>
      </c>
      <c r="AQ14" s="304">
        <v>-16470</v>
      </c>
      <c r="AR14" s="305">
        <v>-3</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33" t="s">
        <v>154</v>
      </c>
      <c r="AL15" s="1134"/>
      <c r="AM15" s="1134"/>
      <c r="AN15" s="1135"/>
      <c r="AO15" s="303">
        <v>84521756</v>
      </c>
      <c r="AP15" s="303">
        <v>151756</v>
      </c>
      <c r="AQ15" s="304">
        <v>156281</v>
      </c>
      <c r="AR15" s="305">
        <v>-2.9</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514</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515</v>
      </c>
      <c r="AP20" s="314" t="s">
        <v>516</v>
      </c>
      <c r="AQ20" s="315" t="s">
        <v>517</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36" t="s">
        <v>518</v>
      </c>
      <c r="AL21" s="1137"/>
      <c r="AM21" s="1137"/>
      <c r="AN21" s="1138"/>
      <c r="AO21" s="318">
        <v>1876.26</v>
      </c>
      <c r="AP21" s="319">
        <v>1907.77</v>
      </c>
      <c r="AQ21" s="320">
        <v>-31.51</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36" t="s">
        <v>519</v>
      </c>
      <c r="AL22" s="1137"/>
      <c r="AM22" s="1137"/>
      <c r="AN22" s="1138"/>
      <c r="AO22" s="323">
        <v>95.5</v>
      </c>
      <c r="AP22" s="324">
        <v>97.6</v>
      </c>
      <c r="AQ22" s="325">
        <v>-2.1</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520</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521</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522</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39" t="s">
        <v>502</v>
      </c>
      <c r="AP30" s="294"/>
      <c r="AQ30" s="295" t="s">
        <v>503</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40"/>
      <c r="AP31" s="300" t="s">
        <v>504</v>
      </c>
      <c r="AQ31" s="301" t="s">
        <v>505</v>
      </c>
      <c r="AR31" s="302" t="s">
        <v>506</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41" t="s">
        <v>523</v>
      </c>
      <c r="AL32" s="1142"/>
      <c r="AM32" s="1142"/>
      <c r="AN32" s="1143"/>
      <c r="AO32" s="303">
        <v>52996984</v>
      </c>
      <c r="AP32" s="303">
        <v>95154</v>
      </c>
      <c r="AQ32" s="304">
        <v>88159</v>
      </c>
      <c r="AR32" s="305">
        <v>7.9</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41" t="s">
        <v>524</v>
      </c>
      <c r="AL33" s="1142"/>
      <c r="AM33" s="1142"/>
      <c r="AN33" s="1143"/>
      <c r="AO33" s="303" t="s">
        <v>510</v>
      </c>
      <c r="AP33" s="303" t="s">
        <v>510</v>
      </c>
      <c r="AQ33" s="304">
        <v>600</v>
      </c>
      <c r="AR33" s="305" t="s">
        <v>510</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41" t="s">
        <v>525</v>
      </c>
      <c r="AL34" s="1142"/>
      <c r="AM34" s="1142"/>
      <c r="AN34" s="1143"/>
      <c r="AO34" s="303">
        <v>223452</v>
      </c>
      <c r="AP34" s="303">
        <v>401</v>
      </c>
      <c r="AQ34" s="304">
        <v>10251</v>
      </c>
      <c r="AR34" s="305">
        <v>-96.1</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41" t="s">
        <v>526</v>
      </c>
      <c r="AL35" s="1142"/>
      <c r="AM35" s="1142"/>
      <c r="AN35" s="1143"/>
      <c r="AO35" s="303">
        <v>1004084</v>
      </c>
      <c r="AP35" s="303">
        <v>1803</v>
      </c>
      <c r="AQ35" s="304">
        <v>2469</v>
      </c>
      <c r="AR35" s="305">
        <v>-27</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41" t="s">
        <v>527</v>
      </c>
      <c r="AL36" s="1142"/>
      <c r="AM36" s="1142"/>
      <c r="AN36" s="1143"/>
      <c r="AO36" s="303">
        <v>955741</v>
      </c>
      <c r="AP36" s="303">
        <v>1716</v>
      </c>
      <c r="AQ36" s="304">
        <v>1111</v>
      </c>
      <c r="AR36" s="305">
        <v>54.5</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41" t="s">
        <v>528</v>
      </c>
      <c r="AL37" s="1142"/>
      <c r="AM37" s="1142"/>
      <c r="AN37" s="1143"/>
      <c r="AO37" s="303">
        <v>112981</v>
      </c>
      <c r="AP37" s="303">
        <v>203</v>
      </c>
      <c r="AQ37" s="304">
        <v>810</v>
      </c>
      <c r="AR37" s="305">
        <v>-74.900000000000006</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49" t="s">
        <v>529</v>
      </c>
      <c r="AL38" s="1150"/>
      <c r="AM38" s="1150"/>
      <c r="AN38" s="1151"/>
      <c r="AO38" s="333">
        <v>5445</v>
      </c>
      <c r="AP38" s="333">
        <v>10</v>
      </c>
      <c r="AQ38" s="334">
        <v>9</v>
      </c>
      <c r="AR38" s="325">
        <v>11.1</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49" t="s">
        <v>530</v>
      </c>
      <c r="AL39" s="1150"/>
      <c r="AM39" s="1150"/>
      <c r="AN39" s="1151"/>
      <c r="AO39" s="303">
        <v>-160168</v>
      </c>
      <c r="AP39" s="303">
        <v>-288</v>
      </c>
      <c r="AQ39" s="304">
        <v>-805</v>
      </c>
      <c r="AR39" s="305">
        <v>-64.2</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41" t="s">
        <v>531</v>
      </c>
      <c r="AL40" s="1142"/>
      <c r="AM40" s="1142"/>
      <c r="AN40" s="1143"/>
      <c r="AO40" s="303">
        <v>-40145862</v>
      </c>
      <c r="AP40" s="303">
        <v>-72080</v>
      </c>
      <c r="AQ40" s="304">
        <v>-76586</v>
      </c>
      <c r="AR40" s="305">
        <v>-5.9</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33" t="s">
        <v>532</v>
      </c>
      <c r="AL41" s="1134"/>
      <c r="AM41" s="1134"/>
      <c r="AN41" s="1135"/>
      <c r="AO41" s="303">
        <v>14992657</v>
      </c>
      <c r="AP41" s="303">
        <v>26919</v>
      </c>
      <c r="AQ41" s="304">
        <v>26019</v>
      </c>
      <c r="AR41" s="305">
        <v>3.5</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533</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534</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47" t="s">
        <v>502</v>
      </c>
      <c r="AN49" s="1144" t="s">
        <v>535</v>
      </c>
      <c r="AO49" s="1145"/>
      <c r="AP49" s="1145"/>
      <c r="AQ49" s="1145"/>
      <c r="AR49" s="1146"/>
      <c r="AU49" s="341"/>
      <c r="AV49" s="342"/>
      <c r="AW49" s="1147"/>
      <c r="AX49" s="1144"/>
      <c r="AY49" s="1145"/>
      <c r="AZ49" s="1145"/>
      <c r="BA49" s="1145"/>
      <c r="BB49" s="1146"/>
      <c r="BC49" s="290"/>
      <c r="BD49" s="288"/>
      <c r="BE49" s="341"/>
      <c r="BF49" s="342"/>
      <c r="BG49" s="1147"/>
      <c r="BH49" s="1144"/>
      <c r="BI49" s="1145"/>
      <c r="BJ49" s="1145"/>
      <c r="BK49" s="1145"/>
      <c r="BL49" s="1146"/>
      <c r="BM49" s="290"/>
      <c r="BN49" s="288"/>
      <c r="BO49" s="341"/>
      <c r="BP49" s="342"/>
      <c r="BQ49" s="1147"/>
      <c r="BR49" s="1144"/>
      <c r="BS49" s="1145"/>
      <c r="BT49" s="1145"/>
      <c r="BU49" s="1145"/>
      <c r="BV49" s="1146"/>
      <c r="BW49" s="290"/>
      <c r="BX49" s="288"/>
      <c r="BY49" s="341"/>
      <c r="BZ49" s="342"/>
      <c r="CA49" s="1147"/>
      <c r="CB49" s="1144"/>
      <c r="CC49" s="1145"/>
      <c r="CD49" s="1145"/>
      <c r="CE49" s="1145"/>
      <c r="CF49" s="1146"/>
      <c r="CG49" s="290"/>
      <c r="CH49" s="288"/>
      <c r="CI49" s="341"/>
      <c r="CJ49" s="342"/>
      <c r="CK49" s="1147"/>
      <c r="CL49" s="1144"/>
      <c r="CM49" s="1145"/>
      <c r="CN49" s="1145"/>
      <c r="CO49" s="1145"/>
      <c r="CP49" s="1146"/>
      <c r="CQ49" s="290"/>
      <c r="CR49" s="288"/>
      <c r="CS49" s="341"/>
      <c r="CT49" s="342"/>
      <c r="CU49" s="1147"/>
      <c r="CV49" s="1144"/>
      <c r="CW49" s="1145"/>
      <c r="CX49" s="1145"/>
      <c r="CY49" s="1145"/>
      <c r="CZ49" s="1146"/>
      <c r="DA49" s="290"/>
      <c r="DB49" s="288"/>
      <c r="DC49" s="341"/>
      <c r="DD49" s="342"/>
      <c r="DE49" s="1147"/>
      <c r="DF49" s="1144"/>
      <c r="DG49" s="1145"/>
      <c r="DH49" s="1145"/>
      <c r="DI49" s="1145"/>
      <c r="DJ49" s="1146"/>
      <c r="DK49" s="290"/>
      <c r="DL49" s="288"/>
      <c r="DM49" s="341"/>
      <c r="DN49" s="342"/>
      <c r="DO49" s="1147"/>
      <c r="DP49" s="1144"/>
      <c r="DQ49" s="1145"/>
      <c r="DR49" s="1145"/>
      <c r="DS49" s="1145"/>
      <c r="DT49" s="1146"/>
      <c r="DU49" s="290"/>
      <c r="DV49" s="288"/>
      <c r="DW49" s="341"/>
      <c r="DX49" s="342"/>
      <c r="DY49" s="1147"/>
      <c r="DZ49" s="1144"/>
      <c r="EA49" s="1145"/>
      <c r="EB49" s="1145"/>
      <c r="EC49" s="1145"/>
      <c r="ED49" s="1146"/>
      <c r="EE49" s="290"/>
      <c r="EF49" s="288"/>
      <c r="EG49" s="341"/>
      <c r="EH49" s="342"/>
      <c r="EI49" s="1147"/>
      <c r="EJ49" s="1144"/>
      <c r="EK49" s="1145"/>
      <c r="EL49" s="1145"/>
      <c r="EM49" s="1145"/>
      <c r="EN49" s="1146"/>
      <c r="EO49" s="290"/>
      <c r="EP49" s="288"/>
      <c r="EQ49" s="341"/>
      <c r="ER49" s="342"/>
      <c r="ES49" s="1147"/>
      <c r="ET49" s="1144"/>
      <c r="EU49" s="1145"/>
      <c r="EV49" s="1145"/>
      <c r="EW49" s="1145"/>
      <c r="EX49" s="1146"/>
      <c r="EY49" s="290"/>
      <c r="EZ49" s="288"/>
      <c r="FA49" s="341"/>
      <c r="FB49" s="342"/>
      <c r="FC49" s="1147"/>
      <c r="FD49" s="1144"/>
      <c r="FE49" s="1145"/>
      <c r="FF49" s="1145"/>
      <c r="FG49" s="1145"/>
      <c r="FH49" s="1146"/>
      <c r="FI49" s="290"/>
      <c r="FJ49" s="288"/>
      <c r="FK49" s="341"/>
      <c r="FL49" s="342"/>
      <c r="FM49" s="1147"/>
      <c r="FN49" s="1144"/>
      <c r="FO49" s="1145"/>
      <c r="FP49" s="1145"/>
      <c r="FQ49" s="1145"/>
      <c r="FR49" s="1146"/>
      <c r="FS49" s="290"/>
      <c r="FT49" s="288"/>
      <c r="FU49" s="341"/>
      <c r="FV49" s="342"/>
      <c r="FW49" s="1147"/>
      <c r="FX49" s="1144"/>
      <c r="FY49" s="1145"/>
      <c r="FZ49" s="1145"/>
      <c r="GA49" s="1145"/>
      <c r="GB49" s="1146"/>
      <c r="GC49" s="290"/>
      <c r="GD49" s="288"/>
      <c r="GE49" s="341"/>
      <c r="GF49" s="342"/>
      <c r="GG49" s="1147"/>
      <c r="GH49" s="1144"/>
      <c r="GI49" s="1145"/>
      <c r="GJ49" s="1145"/>
      <c r="GK49" s="1145"/>
      <c r="GL49" s="1146"/>
      <c r="GM49" s="290"/>
      <c r="GN49" s="288"/>
      <c r="GO49" s="341"/>
      <c r="GP49" s="342"/>
      <c r="GQ49" s="1147"/>
      <c r="GR49" s="1144"/>
      <c r="GS49" s="1145"/>
      <c r="GT49" s="1145"/>
      <c r="GU49" s="1145"/>
      <c r="GV49" s="1146"/>
      <c r="GW49" s="290"/>
      <c r="GX49" s="288"/>
      <c r="GY49" s="341"/>
      <c r="GZ49" s="342"/>
      <c r="HA49" s="1147"/>
      <c r="HB49" s="1144"/>
      <c r="HC49" s="1145"/>
      <c r="HD49" s="1145"/>
      <c r="HE49" s="1145"/>
      <c r="HF49" s="1146"/>
      <c r="HG49" s="290"/>
      <c r="HH49" s="288"/>
      <c r="HI49" s="341"/>
      <c r="HJ49" s="342"/>
      <c r="HK49" s="1147"/>
      <c r="HL49" s="1144"/>
      <c r="HM49" s="1145"/>
      <c r="HN49" s="1145"/>
      <c r="HO49" s="1145"/>
      <c r="HP49" s="1146"/>
      <c r="HQ49" s="290"/>
      <c r="HR49" s="288"/>
      <c r="HS49" s="341"/>
      <c r="HT49" s="342"/>
      <c r="HU49" s="1147"/>
      <c r="HV49" s="1144"/>
      <c r="HW49" s="1145"/>
      <c r="HX49" s="1145"/>
      <c r="HY49" s="1145"/>
      <c r="HZ49" s="1146"/>
      <c r="IA49" s="290"/>
      <c r="IB49" s="288"/>
      <c r="IC49" s="341"/>
      <c r="ID49" s="342"/>
      <c r="IE49" s="1147"/>
      <c r="IF49" s="1144"/>
      <c r="IG49" s="1145"/>
      <c r="IH49" s="1145"/>
      <c r="II49" s="1145"/>
      <c r="IJ49" s="1146"/>
      <c r="IK49" s="290"/>
      <c r="IL49" s="288"/>
      <c r="IM49" s="341"/>
      <c r="IN49" s="342"/>
      <c r="IO49" s="1147"/>
      <c r="IP49" s="1144"/>
      <c r="IQ49" s="1145"/>
      <c r="IR49" s="1145"/>
      <c r="IS49" s="1145"/>
      <c r="IT49" s="1146"/>
      <c r="IU49" s="290"/>
      <c r="IV49" s="288"/>
      <c r="IW49" s="341"/>
      <c r="IX49" s="342"/>
      <c r="IY49" s="1147"/>
      <c r="IZ49" s="1144"/>
      <c r="JA49" s="1145"/>
      <c r="JB49" s="1145"/>
      <c r="JC49" s="1145"/>
      <c r="JD49" s="1146"/>
      <c r="JE49" s="290"/>
      <c r="JF49" s="288"/>
      <c r="JG49" s="341"/>
      <c r="JH49" s="342"/>
      <c r="JI49" s="1147"/>
      <c r="JJ49" s="1144"/>
      <c r="JK49" s="1145"/>
      <c r="JL49" s="1145"/>
      <c r="JM49" s="1145"/>
      <c r="JN49" s="1146"/>
      <c r="JO49" s="290"/>
      <c r="JP49" s="288"/>
      <c r="JQ49" s="341"/>
      <c r="JR49" s="342"/>
      <c r="JS49" s="1147"/>
      <c r="JT49" s="1144"/>
      <c r="JU49" s="1145"/>
      <c r="JV49" s="1145"/>
      <c r="JW49" s="1145"/>
      <c r="JX49" s="1146"/>
      <c r="JY49" s="290"/>
      <c r="JZ49" s="288"/>
      <c r="KA49" s="341"/>
      <c r="KB49" s="342"/>
      <c r="KC49" s="1147"/>
      <c r="KD49" s="1144"/>
      <c r="KE49" s="1145"/>
      <c r="KF49" s="1145"/>
      <c r="KG49" s="1145"/>
      <c r="KH49" s="1146"/>
      <c r="KI49" s="290"/>
      <c r="KJ49" s="288"/>
      <c r="KK49" s="341"/>
      <c r="KL49" s="342"/>
      <c r="KM49" s="1147"/>
      <c r="KN49" s="1144"/>
      <c r="KO49" s="1145"/>
      <c r="KP49" s="1145"/>
      <c r="KQ49" s="1145"/>
      <c r="KR49" s="1146"/>
      <c r="KS49" s="290"/>
      <c r="KT49" s="288"/>
      <c r="KU49" s="341"/>
      <c r="KV49" s="342"/>
      <c r="KW49" s="1147"/>
      <c r="KX49" s="1144"/>
      <c r="KY49" s="1145"/>
      <c r="KZ49" s="1145"/>
      <c r="LA49" s="1145"/>
      <c r="LB49" s="1146"/>
      <c r="LC49" s="290"/>
      <c r="LD49" s="288"/>
      <c r="LE49" s="341"/>
      <c r="LF49" s="342"/>
      <c r="LG49" s="1147"/>
      <c r="LH49" s="1144"/>
      <c r="LI49" s="1145"/>
      <c r="LJ49" s="1145"/>
      <c r="LK49" s="1145"/>
      <c r="LL49" s="1146"/>
      <c r="LM49" s="290"/>
      <c r="LN49" s="288"/>
      <c r="LO49" s="341"/>
      <c r="LP49" s="342"/>
      <c r="LQ49" s="1147"/>
      <c r="LR49" s="1144"/>
      <c r="LS49" s="1145"/>
      <c r="LT49" s="1145"/>
      <c r="LU49" s="1145"/>
      <c r="LV49" s="1146"/>
      <c r="LW49" s="290"/>
      <c r="LX49" s="288"/>
      <c r="LY49" s="341"/>
      <c r="LZ49" s="342"/>
      <c r="MA49" s="1147"/>
      <c r="MB49" s="1144"/>
      <c r="MC49" s="1145"/>
      <c r="MD49" s="1145"/>
      <c r="ME49" s="1145"/>
      <c r="MF49" s="1146"/>
      <c r="MG49" s="290"/>
      <c r="MH49" s="288"/>
      <c r="MI49" s="341"/>
      <c r="MJ49" s="342"/>
      <c r="MK49" s="1147"/>
      <c r="ML49" s="1144"/>
      <c r="MM49" s="1145"/>
      <c r="MN49" s="1145"/>
      <c r="MO49" s="1145"/>
      <c r="MP49" s="1146"/>
      <c r="MQ49" s="290"/>
      <c r="MR49" s="288"/>
      <c r="MS49" s="341"/>
      <c r="MT49" s="342"/>
      <c r="MU49" s="1147"/>
      <c r="MV49" s="1144"/>
      <c r="MW49" s="1145"/>
      <c r="MX49" s="1145"/>
      <c r="MY49" s="1145"/>
      <c r="MZ49" s="1146"/>
      <c r="NA49" s="290"/>
      <c r="NB49" s="288"/>
      <c r="NC49" s="341"/>
      <c r="ND49" s="342"/>
      <c r="NE49" s="1147"/>
      <c r="NF49" s="1144"/>
      <c r="NG49" s="1145"/>
      <c r="NH49" s="1145"/>
      <c r="NI49" s="1145"/>
      <c r="NJ49" s="1146"/>
      <c r="NK49" s="290"/>
      <c r="NL49" s="288"/>
      <c r="NM49" s="341"/>
      <c r="NN49" s="342"/>
      <c r="NO49" s="1147"/>
      <c r="NP49" s="1144"/>
      <c r="NQ49" s="1145"/>
      <c r="NR49" s="1145"/>
      <c r="NS49" s="1145"/>
      <c r="NT49" s="1146"/>
      <c r="NU49" s="290"/>
      <c r="NV49" s="288"/>
      <c r="NW49" s="341"/>
      <c r="NX49" s="342"/>
      <c r="NY49" s="1147"/>
      <c r="NZ49" s="1144"/>
      <c r="OA49" s="1145"/>
      <c r="OB49" s="1145"/>
      <c r="OC49" s="1145"/>
      <c r="OD49" s="1146"/>
      <c r="OE49" s="290"/>
      <c r="OF49" s="288"/>
      <c r="OG49" s="341"/>
      <c r="OH49" s="342"/>
      <c r="OI49" s="1147"/>
      <c r="OJ49" s="1144"/>
      <c r="OK49" s="1145"/>
      <c r="OL49" s="1145"/>
      <c r="OM49" s="1145"/>
      <c r="ON49" s="1146"/>
      <c r="OO49" s="290"/>
      <c r="OP49" s="288"/>
      <c r="OQ49" s="341"/>
      <c r="OR49" s="342"/>
      <c r="OS49" s="1147"/>
      <c r="OT49" s="1144"/>
      <c r="OU49" s="1145"/>
      <c r="OV49" s="1145"/>
      <c r="OW49" s="1145"/>
      <c r="OX49" s="1146"/>
      <c r="OY49" s="290"/>
      <c r="OZ49" s="288"/>
      <c r="PA49" s="341"/>
      <c r="PB49" s="342"/>
      <c r="PC49" s="1147"/>
      <c r="PD49" s="1144"/>
      <c r="PE49" s="1145"/>
      <c r="PF49" s="1145"/>
      <c r="PG49" s="1145"/>
      <c r="PH49" s="1146"/>
      <c r="PI49" s="290"/>
      <c r="PJ49" s="288"/>
      <c r="PK49" s="341"/>
      <c r="PL49" s="342"/>
      <c r="PM49" s="1147"/>
      <c r="PN49" s="1144"/>
      <c r="PO49" s="1145"/>
      <c r="PP49" s="1145"/>
      <c r="PQ49" s="1145"/>
      <c r="PR49" s="1146"/>
      <c r="PS49" s="290"/>
      <c r="PT49" s="288"/>
      <c r="PU49" s="341"/>
      <c r="PV49" s="342"/>
      <c r="PW49" s="1147"/>
      <c r="PX49" s="1144"/>
      <c r="PY49" s="1145"/>
      <c r="PZ49" s="1145"/>
      <c r="QA49" s="1145"/>
      <c r="QB49" s="1146"/>
      <c r="QC49" s="290"/>
      <c r="QD49" s="288"/>
      <c r="QE49" s="341"/>
      <c r="QF49" s="342"/>
      <c r="QG49" s="1147"/>
      <c r="QH49" s="1144"/>
      <c r="QI49" s="1145"/>
      <c r="QJ49" s="1145"/>
      <c r="QK49" s="1145"/>
      <c r="QL49" s="1146"/>
      <c r="QM49" s="290"/>
      <c r="QN49" s="288"/>
      <c r="QO49" s="341"/>
      <c r="QP49" s="342"/>
      <c r="QQ49" s="1147"/>
      <c r="QR49" s="1144"/>
      <c r="QS49" s="1145"/>
      <c r="QT49" s="1145"/>
      <c r="QU49" s="1145"/>
      <c r="QV49" s="1146"/>
      <c r="QW49" s="290"/>
      <c r="QX49" s="288"/>
      <c r="QY49" s="341"/>
      <c r="QZ49" s="342"/>
      <c r="RA49" s="1147"/>
      <c r="RB49" s="1144"/>
      <c r="RC49" s="1145"/>
      <c r="RD49" s="1145"/>
      <c r="RE49" s="1145"/>
      <c r="RF49" s="1146"/>
      <c r="RG49" s="290"/>
      <c r="RH49" s="288"/>
      <c r="RI49" s="341"/>
      <c r="RJ49" s="342"/>
      <c r="RK49" s="1147"/>
      <c r="RL49" s="1144"/>
      <c r="RM49" s="1145"/>
      <c r="RN49" s="1145"/>
      <c r="RO49" s="1145"/>
      <c r="RP49" s="1146"/>
      <c r="RQ49" s="290"/>
      <c r="RR49" s="288"/>
      <c r="RS49" s="341"/>
      <c r="RT49" s="342"/>
      <c r="RU49" s="1147"/>
      <c r="RV49" s="1144"/>
      <c r="RW49" s="1145"/>
      <c r="RX49" s="1145"/>
      <c r="RY49" s="1145"/>
      <c r="RZ49" s="1146"/>
      <c r="SA49" s="290"/>
      <c r="SB49" s="288"/>
      <c r="SC49" s="341"/>
      <c r="SD49" s="342"/>
      <c r="SE49" s="1147"/>
      <c r="SF49" s="1144"/>
      <c r="SG49" s="1145"/>
      <c r="SH49" s="1145"/>
      <c r="SI49" s="1145"/>
      <c r="SJ49" s="1146"/>
      <c r="SK49" s="290"/>
      <c r="SL49" s="288"/>
      <c r="SM49" s="341"/>
      <c r="SN49" s="342"/>
      <c r="SO49" s="1147"/>
      <c r="SP49" s="1144"/>
      <c r="SQ49" s="1145"/>
      <c r="SR49" s="1145"/>
      <c r="SS49" s="1145"/>
      <c r="ST49" s="1146"/>
      <c r="SU49" s="290"/>
      <c r="SV49" s="288"/>
      <c r="SW49" s="341"/>
      <c r="SX49" s="342"/>
      <c r="SY49" s="1147"/>
      <c r="SZ49" s="1144"/>
      <c r="TA49" s="1145"/>
      <c r="TB49" s="1145"/>
      <c r="TC49" s="1145"/>
      <c r="TD49" s="1146"/>
      <c r="TE49" s="290"/>
      <c r="TF49" s="288"/>
      <c r="TG49" s="341"/>
      <c r="TH49" s="342"/>
      <c r="TI49" s="1147"/>
      <c r="TJ49" s="1144"/>
      <c r="TK49" s="1145"/>
      <c r="TL49" s="1145"/>
      <c r="TM49" s="1145"/>
      <c r="TN49" s="1146"/>
      <c r="TO49" s="290"/>
      <c r="TP49" s="288"/>
      <c r="TQ49" s="341"/>
      <c r="TR49" s="342"/>
      <c r="TS49" s="1147"/>
      <c r="TT49" s="1144"/>
      <c r="TU49" s="1145"/>
      <c r="TV49" s="1145"/>
      <c r="TW49" s="1145"/>
      <c r="TX49" s="1146"/>
      <c r="TY49" s="290"/>
      <c r="TZ49" s="288"/>
      <c r="UA49" s="341"/>
      <c r="UB49" s="342"/>
      <c r="UC49" s="1147"/>
      <c r="UD49" s="1144"/>
      <c r="UE49" s="1145"/>
      <c r="UF49" s="1145"/>
      <c r="UG49" s="1145"/>
      <c r="UH49" s="1146"/>
      <c r="UI49" s="290"/>
      <c r="UJ49" s="288"/>
      <c r="UK49" s="341"/>
      <c r="UL49" s="342"/>
      <c r="UM49" s="1147"/>
      <c r="UN49" s="1144"/>
      <c r="UO49" s="1145"/>
      <c r="UP49" s="1145"/>
      <c r="UQ49" s="1145"/>
      <c r="UR49" s="1146"/>
      <c r="US49" s="290"/>
      <c r="UT49" s="288"/>
      <c r="UU49" s="341"/>
      <c r="UV49" s="342"/>
      <c r="UW49" s="1147"/>
      <c r="UX49" s="1144"/>
      <c r="UY49" s="1145"/>
      <c r="UZ49" s="1145"/>
      <c r="VA49" s="1145"/>
      <c r="VB49" s="1146"/>
      <c r="VC49" s="290"/>
      <c r="VD49" s="288"/>
      <c r="VE49" s="341"/>
      <c r="VF49" s="342"/>
      <c r="VG49" s="1147"/>
      <c r="VH49" s="1144"/>
      <c r="VI49" s="1145"/>
      <c r="VJ49" s="1145"/>
      <c r="VK49" s="1145"/>
      <c r="VL49" s="1146"/>
      <c r="VM49" s="290"/>
      <c r="VN49" s="288"/>
      <c r="VO49" s="341"/>
      <c r="VP49" s="342"/>
      <c r="VQ49" s="1147"/>
      <c r="VR49" s="1144"/>
      <c r="VS49" s="1145"/>
      <c r="VT49" s="1145"/>
      <c r="VU49" s="1145"/>
      <c r="VV49" s="1146"/>
      <c r="VW49" s="290"/>
      <c r="VX49" s="288"/>
      <c r="VY49" s="341"/>
      <c r="VZ49" s="342"/>
      <c r="WA49" s="1147"/>
      <c r="WB49" s="1144"/>
      <c r="WC49" s="1145"/>
      <c r="WD49" s="1145"/>
      <c r="WE49" s="1145"/>
      <c r="WF49" s="1146"/>
      <c r="WG49" s="290"/>
      <c r="WH49" s="288"/>
      <c r="WI49" s="341"/>
      <c r="WJ49" s="342"/>
      <c r="WK49" s="1147"/>
      <c r="WL49" s="1144"/>
      <c r="WM49" s="1145"/>
      <c r="WN49" s="1145"/>
      <c r="WO49" s="1145"/>
      <c r="WP49" s="1146"/>
      <c r="WQ49" s="290"/>
      <c r="WR49" s="288"/>
      <c r="WS49" s="341"/>
      <c r="WT49" s="342"/>
      <c r="WU49" s="1147"/>
      <c r="WV49" s="1144"/>
      <c r="WW49" s="1145"/>
      <c r="WX49" s="1145"/>
      <c r="WY49" s="1145"/>
      <c r="WZ49" s="1146"/>
      <c r="XA49" s="290"/>
      <c r="XB49" s="288"/>
      <c r="XC49" s="341"/>
      <c r="XD49" s="342"/>
      <c r="XE49" s="1147"/>
      <c r="XF49" s="1144"/>
      <c r="XG49" s="1145"/>
      <c r="XH49" s="1145"/>
      <c r="XI49" s="1145"/>
      <c r="XJ49" s="1146"/>
      <c r="XK49" s="290"/>
      <c r="XL49" s="288"/>
      <c r="XM49" s="341"/>
      <c r="XN49" s="342"/>
      <c r="XO49" s="1147"/>
      <c r="XP49" s="1144"/>
      <c r="XQ49" s="1145"/>
      <c r="XR49" s="1145"/>
      <c r="XS49" s="1145"/>
      <c r="XT49" s="1146"/>
      <c r="XU49" s="290"/>
      <c r="XV49" s="288"/>
      <c r="XW49" s="341"/>
      <c r="XX49" s="342"/>
      <c r="XY49" s="1147"/>
      <c r="XZ49" s="1144"/>
      <c r="YA49" s="1145"/>
      <c r="YB49" s="1145"/>
      <c r="YC49" s="1145"/>
      <c r="YD49" s="1146"/>
      <c r="YE49" s="290"/>
      <c r="YF49" s="288"/>
      <c r="YG49" s="341"/>
      <c r="YH49" s="342"/>
      <c r="YI49" s="1147"/>
      <c r="YJ49" s="1144"/>
      <c r="YK49" s="1145"/>
      <c r="YL49" s="1145"/>
      <c r="YM49" s="1145"/>
      <c r="YN49" s="1146"/>
      <c r="YO49" s="290"/>
      <c r="YP49" s="288"/>
      <c r="YQ49" s="341"/>
      <c r="YR49" s="342"/>
      <c r="YS49" s="1147"/>
      <c r="YT49" s="1144"/>
      <c r="YU49" s="1145"/>
      <c r="YV49" s="1145"/>
      <c r="YW49" s="1145"/>
      <c r="YX49" s="1146"/>
      <c r="YY49" s="290"/>
      <c r="YZ49" s="288"/>
      <c r="ZA49" s="341"/>
      <c r="ZB49" s="342"/>
      <c r="ZC49" s="1147"/>
      <c r="ZD49" s="1144"/>
      <c r="ZE49" s="1145"/>
      <c r="ZF49" s="1145"/>
      <c r="ZG49" s="1145"/>
      <c r="ZH49" s="1146"/>
      <c r="ZI49" s="290"/>
      <c r="ZJ49" s="288"/>
      <c r="ZK49" s="341"/>
      <c r="ZL49" s="342"/>
      <c r="ZM49" s="1147"/>
      <c r="ZN49" s="1144"/>
      <c r="ZO49" s="1145"/>
      <c r="ZP49" s="1145"/>
      <c r="ZQ49" s="1145"/>
      <c r="ZR49" s="1146"/>
      <c r="ZS49" s="290"/>
      <c r="ZT49" s="288"/>
      <c r="ZU49" s="341"/>
      <c r="ZV49" s="342"/>
      <c r="ZW49" s="1147"/>
      <c r="ZX49" s="1144"/>
      <c r="ZY49" s="1145"/>
      <c r="ZZ49" s="1145"/>
      <c r="AAA49" s="1145"/>
      <c r="AAB49" s="1146"/>
      <c r="AAC49" s="290"/>
      <c r="AAD49" s="288"/>
      <c r="AAE49" s="341"/>
      <c r="AAF49" s="342"/>
      <c r="AAG49" s="1147"/>
      <c r="AAH49" s="1144"/>
      <c r="AAI49" s="1145"/>
      <c r="AAJ49" s="1145"/>
      <c r="AAK49" s="1145"/>
      <c r="AAL49" s="1146"/>
      <c r="AAM49" s="290"/>
      <c r="AAN49" s="288"/>
      <c r="AAO49" s="341"/>
      <c r="AAP49" s="342"/>
      <c r="AAQ49" s="1147"/>
      <c r="AAR49" s="1144"/>
      <c r="AAS49" s="1145"/>
      <c r="AAT49" s="1145"/>
      <c r="AAU49" s="1145"/>
      <c r="AAV49" s="1146"/>
      <c r="AAW49" s="290"/>
      <c r="AAX49" s="288"/>
      <c r="AAY49" s="341"/>
      <c r="AAZ49" s="342"/>
      <c r="ABA49" s="1147"/>
      <c r="ABB49" s="1144"/>
      <c r="ABC49" s="1145"/>
      <c r="ABD49" s="1145"/>
      <c r="ABE49" s="1145"/>
      <c r="ABF49" s="1146"/>
      <c r="ABG49" s="290"/>
      <c r="ABH49" s="288"/>
      <c r="ABI49" s="341"/>
      <c r="ABJ49" s="342"/>
      <c r="ABK49" s="1147"/>
      <c r="ABL49" s="1144"/>
      <c r="ABM49" s="1145"/>
      <c r="ABN49" s="1145"/>
      <c r="ABO49" s="1145"/>
      <c r="ABP49" s="1146"/>
      <c r="ABQ49" s="290"/>
      <c r="ABR49" s="288"/>
      <c r="ABS49" s="341"/>
      <c r="ABT49" s="342"/>
      <c r="ABU49" s="1147"/>
      <c r="ABV49" s="1144"/>
      <c r="ABW49" s="1145"/>
      <c r="ABX49" s="1145"/>
      <c r="ABY49" s="1145"/>
      <c r="ABZ49" s="1146"/>
      <c r="ACA49" s="290"/>
      <c r="ACB49" s="288"/>
      <c r="ACC49" s="341"/>
      <c r="ACD49" s="342"/>
      <c r="ACE49" s="1147"/>
      <c r="ACF49" s="1144"/>
      <c r="ACG49" s="1145"/>
      <c r="ACH49" s="1145"/>
      <c r="ACI49" s="1145"/>
      <c r="ACJ49" s="1146"/>
      <c r="ACK49" s="290"/>
      <c r="ACL49" s="288"/>
      <c r="ACM49" s="341"/>
      <c r="ACN49" s="342"/>
      <c r="ACO49" s="1147"/>
      <c r="ACP49" s="1144"/>
      <c r="ACQ49" s="1145"/>
      <c r="ACR49" s="1145"/>
      <c r="ACS49" s="1145"/>
      <c r="ACT49" s="1146"/>
      <c r="ACU49" s="290"/>
      <c r="ACV49" s="288"/>
      <c r="ACW49" s="341"/>
      <c r="ACX49" s="342"/>
      <c r="ACY49" s="1147"/>
      <c r="ACZ49" s="1144"/>
      <c r="ADA49" s="1145"/>
      <c r="ADB49" s="1145"/>
      <c r="ADC49" s="1145"/>
      <c r="ADD49" s="1146"/>
      <c r="ADE49" s="290"/>
      <c r="ADF49" s="288"/>
      <c r="ADG49" s="341"/>
      <c r="ADH49" s="342"/>
      <c r="ADI49" s="1147"/>
      <c r="ADJ49" s="1144"/>
      <c r="ADK49" s="1145"/>
      <c r="ADL49" s="1145"/>
      <c r="ADM49" s="1145"/>
      <c r="ADN49" s="1146"/>
      <c r="ADO49" s="290"/>
      <c r="ADP49" s="288"/>
      <c r="ADQ49" s="341"/>
      <c r="ADR49" s="342"/>
      <c r="ADS49" s="1147"/>
      <c r="ADT49" s="1144"/>
      <c r="ADU49" s="1145"/>
      <c r="ADV49" s="1145"/>
      <c r="ADW49" s="1145"/>
      <c r="ADX49" s="1146"/>
      <c r="ADY49" s="290"/>
      <c r="ADZ49" s="288"/>
      <c r="AEA49" s="341"/>
      <c r="AEB49" s="342"/>
      <c r="AEC49" s="1147"/>
      <c r="AED49" s="1144"/>
      <c r="AEE49" s="1145"/>
      <c r="AEF49" s="1145"/>
      <c r="AEG49" s="1145"/>
      <c r="AEH49" s="1146"/>
      <c r="AEI49" s="290"/>
      <c r="AEJ49" s="288"/>
      <c r="AEK49" s="341"/>
      <c r="AEL49" s="342"/>
      <c r="AEM49" s="1147"/>
      <c r="AEN49" s="1144"/>
      <c r="AEO49" s="1145"/>
      <c r="AEP49" s="1145"/>
      <c r="AEQ49" s="1145"/>
      <c r="AER49" s="1146"/>
      <c r="AES49" s="290"/>
      <c r="AET49" s="288"/>
      <c r="AEU49" s="341"/>
      <c r="AEV49" s="342"/>
      <c r="AEW49" s="1147"/>
      <c r="AEX49" s="1144"/>
      <c r="AEY49" s="1145"/>
      <c r="AEZ49" s="1145"/>
      <c r="AFA49" s="1145"/>
      <c r="AFB49" s="1146"/>
      <c r="AFC49" s="290"/>
      <c r="AFD49" s="288"/>
      <c r="AFE49" s="341"/>
      <c r="AFF49" s="342"/>
      <c r="AFG49" s="1147"/>
      <c r="AFH49" s="1144"/>
      <c r="AFI49" s="1145"/>
      <c r="AFJ49" s="1145"/>
      <c r="AFK49" s="1145"/>
      <c r="AFL49" s="1146"/>
      <c r="AFM49" s="290"/>
      <c r="AFN49" s="288"/>
      <c r="AFO49" s="341"/>
      <c r="AFP49" s="342"/>
      <c r="AFQ49" s="1147"/>
      <c r="AFR49" s="1144"/>
      <c r="AFS49" s="1145"/>
      <c r="AFT49" s="1145"/>
      <c r="AFU49" s="1145"/>
      <c r="AFV49" s="1146"/>
      <c r="AFW49" s="290"/>
      <c r="AFX49" s="288"/>
      <c r="AFY49" s="341"/>
      <c r="AFZ49" s="342"/>
      <c r="AGA49" s="1147"/>
      <c r="AGB49" s="1144"/>
      <c r="AGC49" s="1145"/>
      <c r="AGD49" s="1145"/>
      <c r="AGE49" s="1145"/>
      <c r="AGF49" s="1146"/>
      <c r="AGG49" s="290"/>
      <c r="AGH49" s="288"/>
      <c r="AGI49" s="341"/>
      <c r="AGJ49" s="342"/>
      <c r="AGK49" s="1147"/>
      <c r="AGL49" s="1144"/>
      <c r="AGM49" s="1145"/>
      <c r="AGN49" s="1145"/>
      <c r="AGO49" s="1145"/>
      <c r="AGP49" s="1146"/>
      <c r="AGQ49" s="290"/>
      <c r="AGR49" s="288"/>
      <c r="AGS49" s="341"/>
      <c r="AGT49" s="342"/>
      <c r="AGU49" s="1147"/>
      <c r="AGV49" s="1144"/>
      <c r="AGW49" s="1145"/>
      <c r="AGX49" s="1145"/>
      <c r="AGY49" s="1145"/>
      <c r="AGZ49" s="1146"/>
      <c r="AHA49" s="290"/>
      <c r="AHB49" s="288"/>
      <c r="AHC49" s="341"/>
      <c r="AHD49" s="342"/>
      <c r="AHE49" s="1147"/>
      <c r="AHF49" s="1144"/>
      <c r="AHG49" s="1145"/>
      <c r="AHH49" s="1145"/>
      <c r="AHI49" s="1145"/>
      <c r="AHJ49" s="1146"/>
      <c r="AHK49" s="290"/>
      <c r="AHL49" s="288"/>
      <c r="AHM49" s="341"/>
      <c r="AHN49" s="342"/>
      <c r="AHO49" s="1147"/>
      <c r="AHP49" s="1144"/>
      <c r="AHQ49" s="1145"/>
      <c r="AHR49" s="1145"/>
      <c r="AHS49" s="1145"/>
      <c r="AHT49" s="1146"/>
      <c r="AHU49" s="290"/>
      <c r="AHV49" s="288"/>
      <c r="AHW49" s="341"/>
      <c r="AHX49" s="342"/>
      <c r="AHY49" s="1147"/>
      <c r="AHZ49" s="1144"/>
      <c r="AIA49" s="1145"/>
      <c r="AIB49" s="1145"/>
      <c r="AIC49" s="1145"/>
      <c r="AID49" s="1146"/>
      <c r="AIE49" s="290"/>
      <c r="AIF49" s="288"/>
      <c r="AIG49" s="341"/>
      <c r="AIH49" s="342"/>
      <c r="AII49" s="1147"/>
      <c r="AIJ49" s="1144"/>
      <c r="AIK49" s="1145"/>
      <c r="AIL49" s="1145"/>
      <c r="AIM49" s="1145"/>
      <c r="AIN49" s="1146"/>
      <c r="AIO49" s="290"/>
      <c r="AIP49" s="288"/>
      <c r="AIQ49" s="341"/>
      <c r="AIR49" s="342"/>
      <c r="AIS49" s="1147"/>
      <c r="AIT49" s="1144"/>
      <c r="AIU49" s="1145"/>
      <c r="AIV49" s="1145"/>
      <c r="AIW49" s="1145"/>
      <c r="AIX49" s="1146"/>
      <c r="AIY49" s="290"/>
      <c r="AIZ49" s="288"/>
      <c r="AJA49" s="341"/>
      <c r="AJB49" s="342"/>
      <c r="AJC49" s="1147"/>
      <c r="AJD49" s="1144"/>
      <c r="AJE49" s="1145"/>
      <c r="AJF49" s="1145"/>
      <c r="AJG49" s="1145"/>
      <c r="AJH49" s="1146"/>
      <c r="AJI49" s="290"/>
      <c r="AJJ49" s="288"/>
      <c r="AJK49" s="341"/>
      <c r="AJL49" s="342"/>
      <c r="AJM49" s="1147"/>
      <c r="AJN49" s="1144"/>
      <c r="AJO49" s="1145"/>
      <c r="AJP49" s="1145"/>
      <c r="AJQ49" s="1145"/>
      <c r="AJR49" s="1146"/>
      <c r="AJS49" s="290"/>
      <c r="AJT49" s="288"/>
      <c r="AJU49" s="341"/>
      <c r="AJV49" s="342"/>
      <c r="AJW49" s="1147"/>
      <c r="AJX49" s="1144"/>
      <c r="AJY49" s="1145"/>
      <c r="AJZ49" s="1145"/>
      <c r="AKA49" s="1145"/>
      <c r="AKB49" s="1146"/>
      <c r="AKC49" s="290"/>
      <c r="AKD49" s="288"/>
      <c r="AKE49" s="341"/>
      <c r="AKF49" s="342"/>
      <c r="AKG49" s="1147"/>
      <c r="AKH49" s="1144"/>
      <c r="AKI49" s="1145"/>
      <c r="AKJ49" s="1145"/>
      <c r="AKK49" s="1145"/>
      <c r="AKL49" s="1146"/>
      <c r="AKM49" s="290"/>
      <c r="AKN49" s="288"/>
      <c r="AKO49" s="341"/>
      <c r="AKP49" s="342"/>
      <c r="AKQ49" s="1147"/>
      <c r="AKR49" s="1144"/>
      <c r="AKS49" s="1145"/>
      <c r="AKT49" s="1145"/>
      <c r="AKU49" s="1145"/>
      <c r="AKV49" s="1146"/>
      <c r="AKW49" s="290"/>
      <c r="AKX49" s="288"/>
      <c r="AKY49" s="341"/>
      <c r="AKZ49" s="342"/>
      <c r="ALA49" s="1147"/>
      <c r="ALB49" s="1144"/>
      <c r="ALC49" s="1145"/>
      <c r="ALD49" s="1145"/>
      <c r="ALE49" s="1145"/>
      <c r="ALF49" s="1146"/>
      <c r="ALG49" s="290"/>
      <c r="ALH49" s="288"/>
      <c r="ALI49" s="341"/>
      <c r="ALJ49" s="342"/>
      <c r="ALK49" s="1147"/>
      <c r="ALL49" s="1144"/>
      <c r="ALM49" s="1145"/>
      <c r="ALN49" s="1145"/>
      <c r="ALO49" s="1145"/>
      <c r="ALP49" s="1146"/>
      <c r="ALQ49" s="290"/>
      <c r="ALR49" s="288"/>
      <c r="ALS49" s="341"/>
      <c r="ALT49" s="342"/>
      <c r="ALU49" s="1147"/>
      <c r="ALV49" s="1144"/>
      <c r="ALW49" s="1145"/>
      <c r="ALX49" s="1145"/>
      <c r="ALY49" s="1145"/>
      <c r="ALZ49" s="1146"/>
      <c r="AMA49" s="290"/>
      <c r="AMB49" s="288"/>
      <c r="AMC49" s="341"/>
      <c r="AMD49" s="342"/>
      <c r="AME49" s="1147"/>
      <c r="AMF49" s="1144"/>
      <c r="AMG49" s="1145"/>
      <c r="AMH49" s="1145"/>
      <c r="AMI49" s="1145"/>
      <c r="AMJ49" s="1146"/>
      <c r="AMK49" s="290"/>
      <c r="AML49" s="288"/>
      <c r="AMM49" s="341"/>
      <c r="AMN49" s="342"/>
      <c r="AMO49" s="1147"/>
      <c r="AMP49" s="1144"/>
      <c r="AMQ49" s="1145"/>
      <c r="AMR49" s="1145"/>
      <c r="AMS49" s="1145"/>
      <c r="AMT49" s="1146"/>
      <c r="AMU49" s="290"/>
      <c r="AMV49" s="288"/>
      <c r="AMW49" s="341"/>
      <c r="AMX49" s="342"/>
      <c r="AMY49" s="1147"/>
      <c r="AMZ49" s="1144"/>
      <c r="ANA49" s="1145"/>
      <c r="ANB49" s="1145"/>
      <c r="ANC49" s="1145"/>
      <c r="AND49" s="1146"/>
      <c r="ANE49" s="290"/>
      <c r="ANF49" s="288"/>
      <c r="ANG49" s="341"/>
      <c r="ANH49" s="342"/>
      <c r="ANI49" s="1147"/>
      <c r="ANJ49" s="1144"/>
      <c r="ANK49" s="1145"/>
      <c r="ANL49" s="1145"/>
      <c r="ANM49" s="1145"/>
      <c r="ANN49" s="1146"/>
      <c r="ANO49" s="290"/>
      <c r="ANP49" s="288"/>
      <c r="ANQ49" s="341"/>
      <c r="ANR49" s="342"/>
      <c r="ANS49" s="1147"/>
      <c r="ANT49" s="1144"/>
      <c r="ANU49" s="1145"/>
      <c r="ANV49" s="1145"/>
      <c r="ANW49" s="1145"/>
      <c r="ANX49" s="1146"/>
      <c r="ANY49" s="290"/>
      <c r="ANZ49" s="288"/>
      <c r="AOA49" s="341"/>
      <c r="AOB49" s="342"/>
      <c r="AOC49" s="1147"/>
      <c r="AOD49" s="1144"/>
      <c r="AOE49" s="1145"/>
      <c r="AOF49" s="1145"/>
      <c r="AOG49" s="1145"/>
      <c r="AOH49" s="1146"/>
      <c r="AOI49" s="290"/>
      <c r="AOJ49" s="288"/>
      <c r="AOK49" s="341"/>
      <c r="AOL49" s="342"/>
      <c r="AOM49" s="1147"/>
      <c r="AON49" s="1144"/>
      <c r="AOO49" s="1145"/>
      <c r="AOP49" s="1145"/>
      <c r="AOQ49" s="1145"/>
      <c r="AOR49" s="1146"/>
      <c r="AOS49" s="290"/>
      <c r="AOT49" s="288"/>
      <c r="AOU49" s="341"/>
      <c r="AOV49" s="342"/>
      <c r="AOW49" s="1147"/>
      <c r="AOX49" s="1144"/>
      <c r="AOY49" s="1145"/>
      <c r="AOZ49" s="1145"/>
      <c r="APA49" s="1145"/>
      <c r="APB49" s="1146"/>
      <c r="APC49" s="290"/>
      <c r="APD49" s="288"/>
      <c r="APE49" s="341"/>
      <c r="APF49" s="342"/>
      <c r="APG49" s="1147"/>
      <c r="APH49" s="1144"/>
      <c r="API49" s="1145"/>
      <c r="APJ49" s="1145"/>
      <c r="APK49" s="1145"/>
      <c r="APL49" s="1146"/>
      <c r="APM49" s="290"/>
      <c r="APN49" s="288"/>
      <c r="APO49" s="341"/>
      <c r="APP49" s="342"/>
      <c r="APQ49" s="1147"/>
      <c r="APR49" s="1144"/>
      <c r="APS49" s="1145"/>
      <c r="APT49" s="1145"/>
      <c r="APU49" s="1145"/>
      <c r="APV49" s="1146"/>
      <c r="APW49" s="290"/>
      <c r="APX49" s="288"/>
      <c r="APY49" s="341"/>
      <c r="APZ49" s="342"/>
      <c r="AQA49" s="1147"/>
      <c r="AQB49" s="1144"/>
      <c r="AQC49" s="1145"/>
      <c r="AQD49" s="1145"/>
      <c r="AQE49" s="1145"/>
      <c r="AQF49" s="1146"/>
      <c r="AQG49" s="290"/>
      <c r="AQH49" s="288"/>
      <c r="AQI49" s="341"/>
      <c r="AQJ49" s="342"/>
      <c r="AQK49" s="1147"/>
      <c r="AQL49" s="1144"/>
      <c r="AQM49" s="1145"/>
      <c r="AQN49" s="1145"/>
      <c r="AQO49" s="1145"/>
      <c r="AQP49" s="1146"/>
      <c r="AQQ49" s="290"/>
      <c r="AQR49" s="288"/>
      <c r="AQS49" s="341"/>
      <c r="AQT49" s="342"/>
      <c r="AQU49" s="1147"/>
      <c r="AQV49" s="1144"/>
      <c r="AQW49" s="1145"/>
      <c r="AQX49" s="1145"/>
      <c r="AQY49" s="1145"/>
      <c r="AQZ49" s="1146"/>
      <c r="ARA49" s="290"/>
      <c r="ARB49" s="288"/>
      <c r="ARC49" s="341"/>
      <c r="ARD49" s="342"/>
      <c r="ARE49" s="1147"/>
      <c r="ARF49" s="1144"/>
      <c r="ARG49" s="1145"/>
      <c r="ARH49" s="1145"/>
      <c r="ARI49" s="1145"/>
      <c r="ARJ49" s="1146"/>
      <c r="ARK49" s="290"/>
      <c r="ARL49" s="288"/>
      <c r="ARM49" s="341"/>
      <c r="ARN49" s="342"/>
      <c r="ARO49" s="1147"/>
      <c r="ARP49" s="1144"/>
      <c r="ARQ49" s="1145"/>
      <c r="ARR49" s="1145"/>
      <c r="ARS49" s="1145"/>
      <c r="ART49" s="1146"/>
      <c r="ARU49" s="290"/>
      <c r="ARV49" s="288"/>
      <c r="ARW49" s="341"/>
      <c r="ARX49" s="342"/>
      <c r="ARY49" s="1147"/>
      <c r="ARZ49" s="1144"/>
      <c r="ASA49" s="1145"/>
      <c r="ASB49" s="1145"/>
      <c r="ASC49" s="1145"/>
      <c r="ASD49" s="1146"/>
      <c r="ASE49" s="290"/>
      <c r="ASF49" s="288"/>
      <c r="ASG49" s="341"/>
      <c r="ASH49" s="342"/>
      <c r="ASI49" s="1147"/>
      <c r="ASJ49" s="1144"/>
      <c r="ASK49" s="1145"/>
      <c r="ASL49" s="1145"/>
      <c r="ASM49" s="1145"/>
      <c r="ASN49" s="1146"/>
      <c r="ASO49" s="290"/>
      <c r="ASP49" s="288"/>
      <c r="ASQ49" s="341"/>
      <c r="ASR49" s="342"/>
      <c r="ASS49" s="1147"/>
      <c r="AST49" s="1144"/>
      <c r="ASU49" s="1145"/>
      <c r="ASV49" s="1145"/>
      <c r="ASW49" s="1145"/>
      <c r="ASX49" s="1146"/>
      <c r="ASY49" s="290"/>
      <c r="ASZ49" s="288"/>
      <c r="ATA49" s="341"/>
      <c r="ATB49" s="342"/>
      <c r="ATC49" s="1147"/>
      <c r="ATD49" s="1144"/>
      <c r="ATE49" s="1145"/>
      <c r="ATF49" s="1145"/>
      <c r="ATG49" s="1145"/>
      <c r="ATH49" s="1146"/>
      <c r="ATI49" s="290"/>
      <c r="ATJ49" s="288"/>
      <c r="ATK49" s="341"/>
      <c r="ATL49" s="342"/>
      <c r="ATM49" s="1147"/>
      <c r="ATN49" s="1144"/>
      <c r="ATO49" s="1145"/>
      <c r="ATP49" s="1145"/>
      <c r="ATQ49" s="1145"/>
      <c r="ATR49" s="1146"/>
      <c r="ATS49" s="290"/>
      <c r="ATT49" s="288"/>
      <c r="ATU49" s="341"/>
      <c r="ATV49" s="342"/>
      <c r="ATW49" s="1147"/>
      <c r="ATX49" s="1144"/>
      <c r="ATY49" s="1145"/>
      <c r="ATZ49" s="1145"/>
      <c r="AUA49" s="1145"/>
      <c r="AUB49" s="1146"/>
      <c r="AUC49" s="290"/>
      <c r="AUD49" s="288"/>
      <c r="AUE49" s="341"/>
      <c r="AUF49" s="342"/>
      <c r="AUG49" s="1147"/>
      <c r="AUH49" s="1144"/>
      <c r="AUI49" s="1145"/>
      <c r="AUJ49" s="1145"/>
      <c r="AUK49" s="1145"/>
      <c r="AUL49" s="1146"/>
      <c r="AUM49" s="290"/>
      <c r="AUN49" s="288"/>
      <c r="AUO49" s="341"/>
      <c r="AUP49" s="342"/>
      <c r="AUQ49" s="1147"/>
      <c r="AUR49" s="1144"/>
      <c r="AUS49" s="1145"/>
      <c r="AUT49" s="1145"/>
      <c r="AUU49" s="1145"/>
      <c r="AUV49" s="1146"/>
      <c r="AUW49" s="290"/>
      <c r="AUX49" s="288"/>
      <c r="AUY49" s="341"/>
      <c r="AUZ49" s="342"/>
      <c r="AVA49" s="1147"/>
      <c r="AVB49" s="1144"/>
      <c r="AVC49" s="1145"/>
      <c r="AVD49" s="1145"/>
      <c r="AVE49" s="1145"/>
      <c r="AVF49" s="1146"/>
      <c r="AVG49" s="290"/>
      <c r="AVH49" s="288"/>
      <c r="AVI49" s="341"/>
      <c r="AVJ49" s="342"/>
      <c r="AVK49" s="1147"/>
      <c r="AVL49" s="1144"/>
      <c r="AVM49" s="1145"/>
      <c r="AVN49" s="1145"/>
      <c r="AVO49" s="1145"/>
      <c r="AVP49" s="1146"/>
      <c r="AVQ49" s="290"/>
      <c r="AVR49" s="288"/>
      <c r="AVS49" s="341"/>
      <c r="AVT49" s="342"/>
      <c r="AVU49" s="1147"/>
      <c r="AVV49" s="1144"/>
      <c r="AVW49" s="1145"/>
      <c r="AVX49" s="1145"/>
      <c r="AVY49" s="1145"/>
      <c r="AVZ49" s="1146"/>
      <c r="AWA49" s="290"/>
      <c r="AWB49" s="288"/>
      <c r="AWC49" s="341"/>
      <c r="AWD49" s="342"/>
      <c r="AWE49" s="1147"/>
      <c r="AWF49" s="1144"/>
      <c r="AWG49" s="1145"/>
      <c r="AWH49" s="1145"/>
      <c r="AWI49" s="1145"/>
      <c r="AWJ49" s="1146"/>
      <c r="AWK49" s="290"/>
      <c r="AWL49" s="288"/>
      <c r="AWM49" s="341"/>
      <c r="AWN49" s="342"/>
      <c r="AWO49" s="1147"/>
      <c r="AWP49" s="1144"/>
      <c r="AWQ49" s="1145"/>
      <c r="AWR49" s="1145"/>
      <c r="AWS49" s="1145"/>
      <c r="AWT49" s="1146"/>
      <c r="AWU49" s="290"/>
      <c r="AWV49" s="288"/>
      <c r="AWW49" s="341"/>
      <c r="AWX49" s="342"/>
      <c r="AWY49" s="1147"/>
      <c r="AWZ49" s="1144"/>
      <c r="AXA49" s="1145"/>
      <c r="AXB49" s="1145"/>
      <c r="AXC49" s="1145"/>
      <c r="AXD49" s="1146"/>
      <c r="AXE49" s="290"/>
      <c r="AXF49" s="288"/>
      <c r="AXG49" s="341"/>
      <c r="AXH49" s="342"/>
      <c r="AXI49" s="1147"/>
      <c r="AXJ49" s="1144"/>
      <c r="AXK49" s="1145"/>
      <c r="AXL49" s="1145"/>
      <c r="AXM49" s="1145"/>
      <c r="AXN49" s="1146"/>
      <c r="AXO49" s="290"/>
      <c r="AXP49" s="288"/>
      <c r="AXQ49" s="341"/>
      <c r="AXR49" s="342"/>
      <c r="AXS49" s="1147"/>
      <c r="AXT49" s="1144"/>
      <c r="AXU49" s="1145"/>
      <c r="AXV49" s="1145"/>
      <c r="AXW49" s="1145"/>
      <c r="AXX49" s="1146"/>
      <c r="AXY49" s="290"/>
      <c r="AXZ49" s="288"/>
      <c r="AYA49" s="341"/>
      <c r="AYB49" s="342"/>
      <c r="AYC49" s="1147"/>
      <c r="AYD49" s="1144"/>
      <c r="AYE49" s="1145"/>
      <c r="AYF49" s="1145"/>
      <c r="AYG49" s="1145"/>
      <c r="AYH49" s="1146"/>
      <c r="AYI49" s="290"/>
      <c r="AYJ49" s="288"/>
      <c r="AYK49" s="341"/>
      <c r="AYL49" s="342"/>
      <c r="AYM49" s="1147"/>
      <c r="AYN49" s="1144"/>
      <c r="AYO49" s="1145"/>
      <c r="AYP49" s="1145"/>
      <c r="AYQ49" s="1145"/>
      <c r="AYR49" s="1146"/>
      <c r="AYS49" s="290"/>
      <c r="AYT49" s="288"/>
      <c r="AYU49" s="341"/>
      <c r="AYV49" s="342"/>
      <c r="AYW49" s="1147"/>
      <c r="AYX49" s="1144"/>
      <c r="AYY49" s="1145"/>
      <c r="AYZ49" s="1145"/>
      <c r="AZA49" s="1145"/>
      <c r="AZB49" s="1146"/>
      <c r="AZC49" s="290"/>
      <c r="AZD49" s="288"/>
      <c r="AZE49" s="341"/>
      <c r="AZF49" s="342"/>
      <c r="AZG49" s="1147"/>
      <c r="AZH49" s="1144"/>
      <c r="AZI49" s="1145"/>
      <c r="AZJ49" s="1145"/>
      <c r="AZK49" s="1145"/>
      <c r="AZL49" s="1146"/>
      <c r="AZM49" s="290"/>
      <c r="AZN49" s="288"/>
      <c r="AZO49" s="341"/>
      <c r="AZP49" s="342"/>
      <c r="AZQ49" s="1147"/>
      <c r="AZR49" s="1144"/>
      <c r="AZS49" s="1145"/>
      <c r="AZT49" s="1145"/>
      <c r="AZU49" s="1145"/>
      <c r="AZV49" s="1146"/>
      <c r="AZW49" s="290"/>
      <c r="AZX49" s="288"/>
      <c r="AZY49" s="341"/>
      <c r="AZZ49" s="342"/>
      <c r="BAA49" s="1147"/>
      <c r="BAB49" s="1144"/>
      <c r="BAC49" s="1145"/>
      <c r="BAD49" s="1145"/>
      <c r="BAE49" s="1145"/>
      <c r="BAF49" s="1146"/>
      <c r="BAG49" s="290"/>
      <c r="BAH49" s="288"/>
      <c r="BAI49" s="341"/>
      <c r="BAJ49" s="342"/>
      <c r="BAK49" s="1147"/>
      <c r="BAL49" s="1144"/>
      <c r="BAM49" s="1145"/>
      <c r="BAN49" s="1145"/>
      <c r="BAO49" s="1145"/>
      <c r="BAP49" s="1146"/>
      <c r="BAQ49" s="290"/>
      <c r="BAR49" s="288"/>
      <c r="BAS49" s="341"/>
      <c r="BAT49" s="342"/>
      <c r="BAU49" s="1147"/>
      <c r="BAV49" s="1144"/>
      <c r="BAW49" s="1145"/>
      <c r="BAX49" s="1145"/>
      <c r="BAY49" s="1145"/>
      <c r="BAZ49" s="1146"/>
      <c r="BBA49" s="290"/>
      <c r="BBB49" s="288"/>
      <c r="BBC49" s="341"/>
      <c r="BBD49" s="342"/>
      <c r="BBE49" s="1147"/>
      <c r="BBF49" s="1144"/>
      <c r="BBG49" s="1145"/>
      <c r="BBH49" s="1145"/>
      <c r="BBI49" s="1145"/>
      <c r="BBJ49" s="1146"/>
      <c r="BBK49" s="290"/>
      <c r="BBL49" s="288"/>
      <c r="BBM49" s="341"/>
      <c r="BBN49" s="342"/>
      <c r="BBO49" s="1147"/>
      <c r="BBP49" s="1144"/>
      <c r="BBQ49" s="1145"/>
      <c r="BBR49" s="1145"/>
      <c r="BBS49" s="1145"/>
      <c r="BBT49" s="1146"/>
      <c r="BBU49" s="290"/>
      <c r="BBV49" s="288"/>
      <c r="BBW49" s="341"/>
      <c r="BBX49" s="342"/>
      <c r="BBY49" s="1147"/>
      <c r="BBZ49" s="1144"/>
      <c r="BCA49" s="1145"/>
      <c r="BCB49" s="1145"/>
      <c r="BCC49" s="1145"/>
      <c r="BCD49" s="1146"/>
      <c r="BCE49" s="290"/>
      <c r="BCF49" s="288"/>
      <c r="BCG49" s="341"/>
      <c r="BCH49" s="342"/>
      <c r="BCI49" s="1147"/>
      <c r="BCJ49" s="1144"/>
      <c r="BCK49" s="1145"/>
      <c r="BCL49" s="1145"/>
      <c r="BCM49" s="1145"/>
      <c r="BCN49" s="1146"/>
      <c r="BCO49" s="290"/>
      <c r="BCP49" s="288"/>
      <c r="BCQ49" s="341"/>
      <c r="BCR49" s="342"/>
      <c r="BCS49" s="1147"/>
      <c r="BCT49" s="1144"/>
      <c r="BCU49" s="1145"/>
      <c r="BCV49" s="1145"/>
      <c r="BCW49" s="1145"/>
      <c r="BCX49" s="1146"/>
      <c r="BCY49" s="290"/>
      <c r="BCZ49" s="288"/>
      <c r="BDA49" s="341"/>
      <c r="BDB49" s="342"/>
      <c r="BDC49" s="1147"/>
      <c r="BDD49" s="1144"/>
      <c r="BDE49" s="1145"/>
      <c r="BDF49" s="1145"/>
      <c r="BDG49" s="1145"/>
      <c r="BDH49" s="1146"/>
      <c r="BDI49" s="290"/>
      <c r="BDJ49" s="288"/>
      <c r="BDK49" s="341"/>
      <c r="BDL49" s="342"/>
      <c r="BDM49" s="1147"/>
      <c r="BDN49" s="1144"/>
      <c r="BDO49" s="1145"/>
      <c r="BDP49" s="1145"/>
      <c r="BDQ49" s="1145"/>
      <c r="BDR49" s="1146"/>
      <c r="BDS49" s="290"/>
      <c r="BDT49" s="288"/>
      <c r="BDU49" s="341"/>
      <c r="BDV49" s="342"/>
      <c r="BDW49" s="1147"/>
      <c r="BDX49" s="1144"/>
      <c r="BDY49" s="1145"/>
      <c r="BDZ49" s="1145"/>
      <c r="BEA49" s="1145"/>
      <c r="BEB49" s="1146"/>
      <c r="BEC49" s="290"/>
      <c r="BED49" s="288"/>
      <c r="BEE49" s="341"/>
      <c r="BEF49" s="342"/>
      <c r="BEG49" s="1147"/>
      <c r="BEH49" s="1144"/>
      <c r="BEI49" s="1145"/>
      <c r="BEJ49" s="1145"/>
      <c r="BEK49" s="1145"/>
      <c r="BEL49" s="1146"/>
      <c r="BEM49" s="290"/>
      <c r="BEN49" s="288"/>
      <c r="BEO49" s="341"/>
      <c r="BEP49" s="342"/>
      <c r="BEQ49" s="1147"/>
      <c r="BER49" s="1144"/>
      <c r="BES49" s="1145"/>
      <c r="BET49" s="1145"/>
      <c r="BEU49" s="1145"/>
      <c r="BEV49" s="1146"/>
      <c r="BEW49" s="290"/>
      <c r="BEX49" s="288"/>
      <c r="BEY49" s="341"/>
      <c r="BEZ49" s="342"/>
      <c r="BFA49" s="1147"/>
      <c r="BFB49" s="1144"/>
      <c r="BFC49" s="1145"/>
      <c r="BFD49" s="1145"/>
      <c r="BFE49" s="1145"/>
      <c r="BFF49" s="1146"/>
      <c r="BFG49" s="290"/>
      <c r="BFH49" s="288"/>
      <c r="BFI49" s="341"/>
      <c r="BFJ49" s="342"/>
      <c r="BFK49" s="1147"/>
      <c r="BFL49" s="1144"/>
      <c r="BFM49" s="1145"/>
      <c r="BFN49" s="1145"/>
      <c r="BFO49" s="1145"/>
      <c r="BFP49" s="1146"/>
      <c r="BFQ49" s="290"/>
      <c r="BFR49" s="288"/>
      <c r="BFS49" s="341"/>
      <c r="BFT49" s="342"/>
      <c r="BFU49" s="1147"/>
      <c r="BFV49" s="1144"/>
      <c r="BFW49" s="1145"/>
      <c r="BFX49" s="1145"/>
      <c r="BFY49" s="1145"/>
      <c r="BFZ49" s="1146"/>
      <c r="BGA49" s="290"/>
      <c r="BGB49" s="288"/>
      <c r="BGC49" s="341"/>
      <c r="BGD49" s="342"/>
      <c r="BGE49" s="1147"/>
      <c r="BGF49" s="1144"/>
      <c r="BGG49" s="1145"/>
      <c r="BGH49" s="1145"/>
      <c r="BGI49" s="1145"/>
      <c r="BGJ49" s="1146"/>
      <c r="BGK49" s="290"/>
      <c r="BGL49" s="288"/>
      <c r="BGM49" s="341"/>
      <c r="BGN49" s="342"/>
      <c r="BGO49" s="1147"/>
      <c r="BGP49" s="1144"/>
      <c r="BGQ49" s="1145"/>
      <c r="BGR49" s="1145"/>
      <c r="BGS49" s="1145"/>
      <c r="BGT49" s="1146"/>
      <c r="BGU49" s="290"/>
      <c r="BGV49" s="288"/>
      <c r="BGW49" s="341"/>
      <c r="BGX49" s="342"/>
      <c r="BGY49" s="1147"/>
      <c r="BGZ49" s="1144"/>
      <c r="BHA49" s="1145"/>
      <c r="BHB49" s="1145"/>
      <c r="BHC49" s="1145"/>
      <c r="BHD49" s="1146"/>
      <c r="BHE49" s="290"/>
      <c r="BHF49" s="288"/>
      <c r="BHG49" s="341"/>
      <c r="BHH49" s="342"/>
      <c r="BHI49" s="1147"/>
      <c r="BHJ49" s="1144"/>
      <c r="BHK49" s="1145"/>
      <c r="BHL49" s="1145"/>
      <c r="BHM49" s="1145"/>
      <c r="BHN49" s="1146"/>
      <c r="BHO49" s="290"/>
      <c r="BHP49" s="288"/>
      <c r="BHQ49" s="341"/>
      <c r="BHR49" s="342"/>
      <c r="BHS49" s="1147"/>
      <c r="BHT49" s="1144"/>
      <c r="BHU49" s="1145"/>
      <c r="BHV49" s="1145"/>
      <c r="BHW49" s="1145"/>
      <c r="BHX49" s="1146"/>
      <c r="BHY49" s="290"/>
      <c r="BHZ49" s="288"/>
      <c r="BIA49" s="341"/>
      <c r="BIB49" s="342"/>
      <c r="BIC49" s="1147"/>
      <c r="BID49" s="1144"/>
      <c r="BIE49" s="1145"/>
      <c r="BIF49" s="1145"/>
      <c r="BIG49" s="1145"/>
      <c r="BIH49" s="1146"/>
      <c r="BII49" s="290"/>
      <c r="BIJ49" s="288"/>
      <c r="BIK49" s="341"/>
      <c r="BIL49" s="342"/>
      <c r="BIM49" s="1147"/>
      <c r="BIN49" s="1144"/>
      <c r="BIO49" s="1145"/>
      <c r="BIP49" s="1145"/>
      <c r="BIQ49" s="1145"/>
      <c r="BIR49" s="1146"/>
      <c r="BIS49" s="290"/>
      <c r="BIT49" s="288"/>
      <c r="BIU49" s="341"/>
      <c r="BIV49" s="342"/>
      <c r="BIW49" s="1147"/>
      <c r="BIX49" s="1144"/>
      <c r="BIY49" s="1145"/>
      <c r="BIZ49" s="1145"/>
      <c r="BJA49" s="1145"/>
      <c r="BJB49" s="1146"/>
      <c r="BJC49" s="290"/>
      <c r="BJD49" s="288"/>
      <c r="BJE49" s="341"/>
      <c r="BJF49" s="342"/>
      <c r="BJG49" s="1147"/>
      <c r="BJH49" s="1144"/>
      <c r="BJI49" s="1145"/>
      <c r="BJJ49" s="1145"/>
      <c r="BJK49" s="1145"/>
      <c r="BJL49" s="1146"/>
      <c r="BJM49" s="290"/>
      <c r="BJN49" s="288"/>
      <c r="BJO49" s="341"/>
      <c r="BJP49" s="342"/>
      <c r="BJQ49" s="1147"/>
      <c r="BJR49" s="1144"/>
      <c r="BJS49" s="1145"/>
      <c r="BJT49" s="1145"/>
      <c r="BJU49" s="1145"/>
      <c r="BJV49" s="1146"/>
      <c r="BJW49" s="290"/>
      <c r="BJX49" s="288"/>
      <c r="BJY49" s="341"/>
      <c r="BJZ49" s="342"/>
      <c r="BKA49" s="1147"/>
      <c r="BKB49" s="1144"/>
      <c r="BKC49" s="1145"/>
      <c r="BKD49" s="1145"/>
      <c r="BKE49" s="1145"/>
      <c r="BKF49" s="1146"/>
      <c r="BKG49" s="290"/>
      <c r="BKH49" s="288"/>
      <c r="BKI49" s="341"/>
      <c r="BKJ49" s="342"/>
      <c r="BKK49" s="1147"/>
      <c r="BKL49" s="1144"/>
      <c r="BKM49" s="1145"/>
      <c r="BKN49" s="1145"/>
      <c r="BKO49" s="1145"/>
      <c r="BKP49" s="1146"/>
      <c r="BKQ49" s="290"/>
      <c r="BKR49" s="288"/>
      <c r="BKS49" s="341"/>
      <c r="BKT49" s="342"/>
      <c r="BKU49" s="1147"/>
      <c r="BKV49" s="1144"/>
      <c r="BKW49" s="1145"/>
      <c r="BKX49" s="1145"/>
      <c r="BKY49" s="1145"/>
      <c r="BKZ49" s="1146"/>
      <c r="BLA49" s="290"/>
      <c r="BLB49" s="288"/>
      <c r="BLC49" s="341"/>
      <c r="BLD49" s="342"/>
      <c r="BLE49" s="1147"/>
      <c r="BLF49" s="1144"/>
      <c r="BLG49" s="1145"/>
      <c r="BLH49" s="1145"/>
      <c r="BLI49" s="1145"/>
      <c r="BLJ49" s="1146"/>
      <c r="BLK49" s="290"/>
      <c r="BLL49" s="288"/>
      <c r="BLM49" s="341"/>
      <c r="BLN49" s="342"/>
      <c r="BLO49" s="1147"/>
      <c r="BLP49" s="1144"/>
      <c r="BLQ49" s="1145"/>
      <c r="BLR49" s="1145"/>
      <c r="BLS49" s="1145"/>
      <c r="BLT49" s="1146"/>
      <c r="BLU49" s="290"/>
      <c r="BLV49" s="288"/>
      <c r="BLW49" s="341"/>
      <c r="BLX49" s="342"/>
      <c r="BLY49" s="1147"/>
      <c r="BLZ49" s="1144"/>
      <c r="BMA49" s="1145"/>
      <c r="BMB49" s="1145"/>
      <c r="BMC49" s="1145"/>
      <c r="BMD49" s="1146"/>
      <c r="BME49" s="290"/>
      <c r="BMF49" s="288"/>
      <c r="BMG49" s="341"/>
      <c r="BMH49" s="342"/>
      <c r="BMI49" s="1147"/>
      <c r="BMJ49" s="1144"/>
      <c r="BMK49" s="1145"/>
      <c r="BML49" s="1145"/>
      <c r="BMM49" s="1145"/>
      <c r="BMN49" s="1146"/>
      <c r="BMO49" s="290"/>
      <c r="BMP49" s="288"/>
      <c r="BMQ49" s="341"/>
      <c r="BMR49" s="342"/>
      <c r="BMS49" s="1147"/>
      <c r="BMT49" s="1144"/>
      <c r="BMU49" s="1145"/>
      <c r="BMV49" s="1145"/>
      <c r="BMW49" s="1145"/>
      <c r="BMX49" s="1146"/>
      <c r="BMY49" s="290"/>
      <c r="BMZ49" s="288"/>
      <c r="BNA49" s="341"/>
      <c r="BNB49" s="342"/>
      <c r="BNC49" s="1147"/>
      <c r="BND49" s="1144"/>
      <c r="BNE49" s="1145"/>
      <c r="BNF49" s="1145"/>
      <c r="BNG49" s="1145"/>
      <c r="BNH49" s="1146"/>
      <c r="BNI49" s="290"/>
      <c r="BNJ49" s="288"/>
      <c r="BNK49" s="341"/>
      <c r="BNL49" s="342"/>
      <c r="BNM49" s="1147"/>
      <c r="BNN49" s="1144"/>
      <c r="BNO49" s="1145"/>
      <c r="BNP49" s="1145"/>
      <c r="BNQ49" s="1145"/>
      <c r="BNR49" s="1146"/>
      <c r="BNS49" s="290"/>
      <c r="BNT49" s="288"/>
      <c r="BNU49" s="341"/>
      <c r="BNV49" s="342"/>
      <c r="BNW49" s="1147"/>
      <c r="BNX49" s="1144"/>
      <c r="BNY49" s="1145"/>
      <c r="BNZ49" s="1145"/>
      <c r="BOA49" s="1145"/>
      <c r="BOB49" s="1146"/>
      <c r="BOC49" s="290"/>
      <c r="BOD49" s="288"/>
      <c r="BOE49" s="341"/>
      <c r="BOF49" s="342"/>
      <c r="BOG49" s="1147"/>
      <c r="BOH49" s="1144"/>
      <c r="BOI49" s="1145"/>
      <c r="BOJ49" s="1145"/>
      <c r="BOK49" s="1145"/>
      <c r="BOL49" s="1146"/>
      <c r="BOM49" s="290"/>
      <c r="BON49" s="288"/>
      <c r="BOO49" s="341"/>
      <c r="BOP49" s="342"/>
      <c r="BOQ49" s="1147"/>
      <c r="BOR49" s="1144"/>
      <c r="BOS49" s="1145"/>
      <c r="BOT49" s="1145"/>
      <c r="BOU49" s="1145"/>
      <c r="BOV49" s="1146"/>
      <c r="BOW49" s="290"/>
      <c r="BOX49" s="288"/>
      <c r="BOY49" s="341"/>
      <c r="BOZ49" s="342"/>
      <c r="BPA49" s="1147"/>
      <c r="BPB49" s="1144"/>
      <c r="BPC49" s="1145"/>
      <c r="BPD49" s="1145"/>
      <c r="BPE49" s="1145"/>
      <c r="BPF49" s="1146"/>
      <c r="BPG49" s="290"/>
      <c r="BPH49" s="288"/>
      <c r="BPI49" s="341"/>
      <c r="BPJ49" s="342"/>
      <c r="BPK49" s="1147"/>
      <c r="BPL49" s="1144"/>
      <c r="BPM49" s="1145"/>
      <c r="BPN49" s="1145"/>
      <c r="BPO49" s="1145"/>
      <c r="BPP49" s="1146"/>
      <c r="BPQ49" s="290"/>
      <c r="BPR49" s="288"/>
      <c r="BPS49" s="341"/>
      <c r="BPT49" s="342"/>
      <c r="BPU49" s="1147"/>
      <c r="BPV49" s="1144"/>
      <c r="BPW49" s="1145"/>
      <c r="BPX49" s="1145"/>
      <c r="BPY49" s="1145"/>
      <c r="BPZ49" s="1146"/>
      <c r="BQA49" s="290"/>
      <c r="BQB49" s="288"/>
      <c r="BQC49" s="341"/>
      <c r="BQD49" s="342"/>
      <c r="BQE49" s="1147"/>
      <c r="BQF49" s="1144"/>
      <c r="BQG49" s="1145"/>
      <c r="BQH49" s="1145"/>
      <c r="BQI49" s="1145"/>
      <c r="BQJ49" s="1146"/>
      <c r="BQK49" s="290"/>
      <c r="BQL49" s="288"/>
      <c r="BQM49" s="341"/>
      <c r="BQN49" s="342"/>
      <c r="BQO49" s="1147"/>
      <c r="BQP49" s="1144"/>
      <c r="BQQ49" s="1145"/>
      <c r="BQR49" s="1145"/>
      <c r="BQS49" s="1145"/>
      <c r="BQT49" s="1146"/>
      <c r="BQU49" s="290"/>
      <c r="BQV49" s="288"/>
      <c r="BQW49" s="341"/>
      <c r="BQX49" s="342"/>
      <c r="BQY49" s="1147"/>
      <c r="BQZ49" s="1144"/>
      <c r="BRA49" s="1145"/>
      <c r="BRB49" s="1145"/>
      <c r="BRC49" s="1145"/>
      <c r="BRD49" s="1146"/>
      <c r="BRE49" s="290"/>
      <c r="BRF49" s="288"/>
      <c r="BRG49" s="341"/>
      <c r="BRH49" s="342"/>
      <c r="BRI49" s="1147"/>
      <c r="BRJ49" s="1144"/>
      <c r="BRK49" s="1145"/>
      <c r="BRL49" s="1145"/>
      <c r="BRM49" s="1145"/>
      <c r="BRN49" s="1146"/>
      <c r="BRO49" s="290"/>
      <c r="BRP49" s="288"/>
      <c r="BRQ49" s="341"/>
      <c r="BRR49" s="342"/>
      <c r="BRS49" s="1147"/>
      <c r="BRT49" s="1144"/>
      <c r="BRU49" s="1145"/>
      <c r="BRV49" s="1145"/>
      <c r="BRW49" s="1145"/>
      <c r="BRX49" s="1146"/>
      <c r="BRY49" s="290"/>
      <c r="BRZ49" s="288"/>
      <c r="BSA49" s="341"/>
      <c r="BSB49" s="342"/>
      <c r="BSC49" s="1147"/>
      <c r="BSD49" s="1144"/>
      <c r="BSE49" s="1145"/>
      <c r="BSF49" s="1145"/>
      <c r="BSG49" s="1145"/>
      <c r="BSH49" s="1146"/>
      <c r="BSI49" s="290"/>
      <c r="BSJ49" s="288"/>
      <c r="BSK49" s="341"/>
      <c r="BSL49" s="342"/>
      <c r="BSM49" s="1147"/>
      <c r="BSN49" s="1144"/>
      <c r="BSO49" s="1145"/>
      <c r="BSP49" s="1145"/>
      <c r="BSQ49" s="1145"/>
      <c r="BSR49" s="1146"/>
      <c r="BSS49" s="290"/>
      <c r="BST49" s="288"/>
      <c r="BSU49" s="341"/>
      <c r="BSV49" s="342"/>
      <c r="BSW49" s="1147"/>
      <c r="BSX49" s="1144"/>
      <c r="BSY49" s="1145"/>
      <c r="BSZ49" s="1145"/>
      <c r="BTA49" s="1145"/>
      <c r="BTB49" s="1146"/>
      <c r="BTC49" s="290"/>
      <c r="BTD49" s="288"/>
      <c r="BTE49" s="341"/>
      <c r="BTF49" s="342"/>
      <c r="BTG49" s="1147"/>
      <c r="BTH49" s="1144"/>
      <c r="BTI49" s="1145"/>
      <c r="BTJ49" s="1145"/>
      <c r="BTK49" s="1145"/>
      <c r="BTL49" s="1146"/>
      <c r="BTM49" s="290"/>
      <c r="BTN49" s="288"/>
      <c r="BTO49" s="341"/>
      <c r="BTP49" s="342"/>
      <c r="BTQ49" s="1147"/>
      <c r="BTR49" s="1144"/>
      <c r="BTS49" s="1145"/>
      <c r="BTT49" s="1145"/>
      <c r="BTU49" s="1145"/>
      <c r="BTV49" s="1146"/>
      <c r="BTW49" s="290"/>
      <c r="BTX49" s="288"/>
      <c r="BTY49" s="341"/>
      <c r="BTZ49" s="342"/>
      <c r="BUA49" s="1147"/>
      <c r="BUB49" s="1144"/>
      <c r="BUC49" s="1145"/>
      <c r="BUD49" s="1145"/>
      <c r="BUE49" s="1145"/>
      <c r="BUF49" s="1146"/>
      <c r="BUG49" s="290"/>
      <c r="BUH49" s="288"/>
      <c r="BUI49" s="341"/>
      <c r="BUJ49" s="342"/>
      <c r="BUK49" s="1147"/>
      <c r="BUL49" s="1144"/>
      <c r="BUM49" s="1145"/>
      <c r="BUN49" s="1145"/>
      <c r="BUO49" s="1145"/>
      <c r="BUP49" s="1146"/>
      <c r="BUQ49" s="290"/>
      <c r="BUR49" s="288"/>
      <c r="BUS49" s="341"/>
      <c r="BUT49" s="342"/>
      <c r="BUU49" s="1147"/>
      <c r="BUV49" s="1144"/>
      <c r="BUW49" s="1145"/>
      <c r="BUX49" s="1145"/>
      <c r="BUY49" s="1145"/>
      <c r="BUZ49" s="1146"/>
      <c r="BVA49" s="290"/>
      <c r="BVB49" s="288"/>
      <c r="BVC49" s="341"/>
      <c r="BVD49" s="342"/>
      <c r="BVE49" s="1147"/>
      <c r="BVF49" s="1144"/>
      <c r="BVG49" s="1145"/>
      <c r="BVH49" s="1145"/>
      <c r="BVI49" s="1145"/>
      <c r="BVJ49" s="1146"/>
      <c r="BVK49" s="290"/>
      <c r="BVL49" s="288"/>
      <c r="BVM49" s="341"/>
      <c r="BVN49" s="342"/>
      <c r="BVO49" s="1147"/>
      <c r="BVP49" s="1144"/>
      <c r="BVQ49" s="1145"/>
      <c r="BVR49" s="1145"/>
      <c r="BVS49" s="1145"/>
      <c r="BVT49" s="1146"/>
      <c r="BVU49" s="290"/>
      <c r="BVV49" s="288"/>
      <c r="BVW49" s="341"/>
      <c r="BVX49" s="342"/>
      <c r="BVY49" s="1147"/>
      <c r="BVZ49" s="1144"/>
      <c r="BWA49" s="1145"/>
      <c r="BWB49" s="1145"/>
      <c r="BWC49" s="1145"/>
      <c r="BWD49" s="1146"/>
      <c r="BWE49" s="290"/>
      <c r="BWF49" s="288"/>
      <c r="BWG49" s="341"/>
      <c r="BWH49" s="342"/>
      <c r="BWI49" s="1147"/>
      <c r="BWJ49" s="1144"/>
      <c r="BWK49" s="1145"/>
      <c r="BWL49" s="1145"/>
      <c r="BWM49" s="1145"/>
      <c r="BWN49" s="1146"/>
      <c r="BWO49" s="290"/>
      <c r="BWP49" s="288"/>
      <c r="BWQ49" s="341"/>
      <c r="BWR49" s="342"/>
      <c r="BWS49" s="1147"/>
      <c r="BWT49" s="1144"/>
      <c r="BWU49" s="1145"/>
      <c r="BWV49" s="1145"/>
      <c r="BWW49" s="1145"/>
      <c r="BWX49" s="1146"/>
      <c r="BWY49" s="290"/>
      <c r="BWZ49" s="288"/>
      <c r="BXA49" s="341"/>
      <c r="BXB49" s="342"/>
      <c r="BXC49" s="1147"/>
      <c r="BXD49" s="1144"/>
      <c r="BXE49" s="1145"/>
      <c r="BXF49" s="1145"/>
      <c r="BXG49" s="1145"/>
      <c r="BXH49" s="1146"/>
      <c r="BXI49" s="290"/>
      <c r="BXJ49" s="288"/>
      <c r="BXK49" s="341"/>
      <c r="BXL49" s="342"/>
      <c r="BXM49" s="1147"/>
      <c r="BXN49" s="1144"/>
      <c r="BXO49" s="1145"/>
      <c r="BXP49" s="1145"/>
      <c r="BXQ49" s="1145"/>
      <c r="BXR49" s="1146"/>
      <c r="BXS49" s="290"/>
      <c r="BXT49" s="288"/>
      <c r="BXU49" s="341"/>
      <c r="BXV49" s="342"/>
      <c r="BXW49" s="1147"/>
      <c r="BXX49" s="1144"/>
      <c r="BXY49" s="1145"/>
      <c r="BXZ49" s="1145"/>
      <c r="BYA49" s="1145"/>
      <c r="BYB49" s="1146"/>
      <c r="BYC49" s="290"/>
      <c r="BYD49" s="288"/>
      <c r="BYE49" s="341"/>
      <c r="BYF49" s="342"/>
      <c r="BYG49" s="1147"/>
      <c r="BYH49" s="1144"/>
      <c r="BYI49" s="1145"/>
      <c r="BYJ49" s="1145"/>
      <c r="BYK49" s="1145"/>
      <c r="BYL49" s="1146"/>
      <c r="BYM49" s="290"/>
      <c r="BYN49" s="288"/>
      <c r="BYO49" s="341"/>
      <c r="BYP49" s="342"/>
      <c r="BYQ49" s="1147"/>
      <c r="BYR49" s="1144"/>
      <c r="BYS49" s="1145"/>
      <c r="BYT49" s="1145"/>
      <c r="BYU49" s="1145"/>
      <c r="BYV49" s="1146"/>
      <c r="BYW49" s="290"/>
      <c r="BYX49" s="288"/>
      <c r="BYY49" s="341"/>
      <c r="BYZ49" s="342"/>
      <c r="BZA49" s="1147"/>
      <c r="BZB49" s="1144"/>
      <c r="BZC49" s="1145"/>
      <c r="BZD49" s="1145"/>
      <c r="BZE49" s="1145"/>
      <c r="BZF49" s="1146"/>
      <c r="BZG49" s="290"/>
      <c r="BZH49" s="288"/>
      <c r="BZI49" s="341"/>
      <c r="BZJ49" s="342"/>
      <c r="BZK49" s="1147"/>
      <c r="BZL49" s="1144"/>
      <c r="BZM49" s="1145"/>
      <c r="BZN49" s="1145"/>
      <c r="BZO49" s="1145"/>
      <c r="BZP49" s="1146"/>
      <c r="BZQ49" s="290"/>
      <c r="BZR49" s="288"/>
      <c r="BZS49" s="341"/>
      <c r="BZT49" s="342"/>
      <c r="BZU49" s="1147"/>
      <c r="BZV49" s="1144"/>
      <c r="BZW49" s="1145"/>
      <c r="BZX49" s="1145"/>
      <c r="BZY49" s="1145"/>
      <c r="BZZ49" s="1146"/>
      <c r="CAA49" s="290"/>
      <c r="CAB49" s="288"/>
      <c r="CAC49" s="341"/>
      <c r="CAD49" s="342"/>
      <c r="CAE49" s="1147"/>
      <c r="CAF49" s="1144"/>
      <c r="CAG49" s="1145"/>
      <c r="CAH49" s="1145"/>
      <c r="CAI49" s="1145"/>
      <c r="CAJ49" s="1146"/>
      <c r="CAK49" s="290"/>
      <c r="CAL49" s="288"/>
      <c r="CAM49" s="341"/>
      <c r="CAN49" s="342"/>
      <c r="CAO49" s="1147"/>
      <c r="CAP49" s="1144"/>
      <c r="CAQ49" s="1145"/>
      <c r="CAR49" s="1145"/>
      <c r="CAS49" s="1145"/>
      <c r="CAT49" s="1146"/>
      <c r="CAU49" s="290"/>
      <c r="CAV49" s="288"/>
      <c r="CAW49" s="341"/>
      <c r="CAX49" s="342"/>
      <c r="CAY49" s="1147"/>
      <c r="CAZ49" s="1144"/>
      <c r="CBA49" s="1145"/>
      <c r="CBB49" s="1145"/>
      <c r="CBC49" s="1145"/>
      <c r="CBD49" s="1146"/>
      <c r="CBE49" s="290"/>
      <c r="CBF49" s="288"/>
      <c r="CBG49" s="341"/>
      <c r="CBH49" s="342"/>
      <c r="CBI49" s="1147"/>
      <c r="CBJ49" s="1144"/>
      <c r="CBK49" s="1145"/>
      <c r="CBL49" s="1145"/>
      <c r="CBM49" s="1145"/>
      <c r="CBN49" s="1146"/>
      <c r="CBO49" s="290"/>
      <c r="CBP49" s="288"/>
      <c r="CBQ49" s="341"/>
      <c r="CBR49" s="342"/>
      <c r="CBS49" s="1147"/>
      <c r="CBT49" s="1144"/>
      <c r="CBU49" s="1145"/>
      <c r="CBV49" s="1145"/>
      <c r="CBW49" s="1145"/>
      <c r="CBX49" s="1146"/>
      <c r="CBY49" s="290"/>
      <c r="CBZ49" s="288"/>
      <c r="CCA49" s="341"/>
      <c r="CCB49" s="342"/>
      <c r="CCC49" s="1147"/>
      <c r="CCD49" s="1144"/>
      <c r="CCE49" s="1145"/>
      <c r="CCF49" s="1145"/>
      <c r="CCG49" s="1145"/>
      <c r="CCH49" s="1146"/>
      <c r="CCI49" s="290"/>
      <c r="CCJ49" s="288"/>
      <c r="CCK49" s="341"/>
      <c r="CCL49" s="342"/>
      <c r="CCM49" s="1147"/>
      <c r="CCN49" s="1144"/>
      <c r="CCO49" s="1145"/>
      <c r="CCP49" s="1145"/>
      <c r="CCQ49" s="1145"/>
      <c r="CCR49" s="1146"/>
      <c r="CCS49" s="290"/>
      <c r="CCT49" s="288"/>
      <c r="CCU49" s="341"/>
      <c r="CCV49" s="342"/>
      <c r="CCW49" s="1147"/>
      <c r="CCX49" s="1144"/>
      <c r="CCY49" s="1145"/>
      <c r="CCZ49" s="1145"/>
      <c r="CDA49" s="1145"/>
      <c r="CDB49" s="1146"/>
      <c r="CDC49" s="290"/>
      <c r="CDD49" s="288"/>
      <c r="CDE49" s="341"/>
      <c r="CDF49" s="342"/>
      <c r="CDG49" s="1147"/>
      <c r="CDH49" s="1144"/>
      <c r="CDI49" s="1145"/>
      <c r="CDJ49" s="1145"/>
      <c r="CDK49" s="1145"/>
      <c r="CDL49" s="1146"/>
      <c r="CDM49" s="290"/>
      <c r="CDN49" s="288"/>
      <c r="CDO49" s="341"/>
      <c r="CDP49" s="342"/>
      <c r="CDQ49" s="1147"/>
      <c r="CDR49" s="1144"/>
      <c r="CDS49" s="1145"/>
      <c r="CDT49" s="1145"/>
      <c r="CDU49" s="1145"/>
      <c r="CDV49" s="1146"/>
      <c r="CDW49" s="290"/>
      <c r="CDX49" s="288"/>
      <c r="CDY49" s="341"/>
      <c r="CDZ49" s="342"/>
      <c r="CEA49" s="1147"/>
      <c r="CEB49" s="1144"/>
      <c r="CEC49" s="1145"/>
      <c r="CED49" s="1145"/>
      <c r="CEE49" s="1145"/>
      <c r="CEF49" s="1146"/>
      <c r="CEG49" s="290"/>
      <c r="CEH49" s="288"/>
      <c r="CEI49" s="341"/>
      <c r="CEJ49" s="342"/>
      <c r="CEK49" s="1147"/>
      <c r="CEL49" s="1144"/>
      <c r="CEM49" s="1145"/>
      <c r="CEN49" s="1145"/>
      <c r="CEO49" s="1145"/>
      <c r="CEP49" s="1146"/>
      <c r="CEQ49" s="290"/>
      <c r="CER49" s="288"/>
      <c r="CES49" s="341"/>
      <c r="CET49" s="342"/>
      <c r="CEU49" s="1147"/>
      <c r="CEV49" s="1144"/>
      <c r="CEW49" s="1145"/>
      <c r="CEX49" s="1145"/>
      <c r="CEY49" s="1145"/>
      <c r="CEZ49" s="1146"/>
      <c r="CFA49" s="290"/>
      <c r="CFB49" s="288"/>
      <c r="CFC49" s="341"/>
      <c r="CFD49" s="342"/>
      <c r="CFE49" s="1147"/>
      <c r="CFF49" s="1144"/>
      <c r="CFG49" s="1145"/>
      <c r="CFH49" s="1145"/>
      <c r="CFI49" s="1145"/>
      <c r="CFJ49" s="1146"/>
      <c r="CFK49" s="290"/>
      <c r="CFL49" s="288"/>
      <c r="CFM49" s="341"/>
      <c r="CFN49" s="342"/>
      <c r="CFO49" s="1147"/>
      <c r="CFP49" s="1144"/>
      <c r="CFQ49" s="1145"/>
      <c r="CFR49" s="1145"/>
      <c r="CFS49" s="1145"/>
      <c r="CFT49" s="1146"/>
      <c r="CFU49" s="290"/>
      <c r="CFV49" s="288"/>
      <c r="CFW49" s="341"/>
      <c r="CFX49" s="342"/>
      <c r="CFY49" s="1147"/>
      <c r="CFZ49" s="1144"/>
      <c r="CGA49" s="1145"/>
      <c r="CGB49" s="1145"/>
      <c r="CGC49" s="1145"/>
      <c r="CGD49" s="1146"/>
      <c r="CGE49" s="290"/>
      <c r="CGF49" s="288"/>
      <c r="CGG49" s="341"/>
      <c r="CGH49" s="342"/>
      <c r="CGI49" s="1147"/>
      <c r="CGJ49" s="1144"/>
      <c r="CGK49" s="1145"/>
      <c r="CGL49" s="1145"/>
      <c r="CGM49" s="1145"/>
      <c r="CGN49" s="1146"/>
      <c r="CGO49" s="290"/>
      <c r="CGP49" s="288"/>
      <c r="CGQ49" s="341"/>
      <c r="CGR49" s="342"/>
      <c r="CGS49" s="1147"/>
      <c r="CGT49" s="1144"/>
      <c r="CGU49" s="1145"/>
      <c r="CGV49" s="1145"/>
      <c r="CGW49" s="1145"/>
      <c r="CGX49" s="1146"/>
      <c r="CGY49" s="290"/>
      <c r="CGZ49" s="288"/>
      <c r="CHA49" s="341"/>
      <c r="CHB49" s="342"/>
      <c r="CHC49" s="1147"/>
      <c r="CHD49" s="1144"/>
      <c r="CHE49" s="1145"/>
      <c r="CHF49" s="1145"/>
      <c r="CHG49" s="1145"/>
      <c r="CHH49" s="1146"/>
      <c r="CHI49" s="290"/>
      <c r="CHJ49" s="288"/>
      <c r="CHK49" s="341"/>
      <c r="CHL49" s="342"/>
      <c r="CHM49" s="1147"/>
      <c r="CHN49" s="1144"/>
      <c r="CHO49" s="1145"/>
      <c r="CHP49" s="1145"/>
      <c r="CHQ49" s="1145"/>
      <c r="CHR49" s="1146"/>
      <c r="CHS49" s="290"/>
      <c r="CHT49" s="288"/>
      <c r="CHU49" s="341"/>
      <c r="CHV49" s="342"/>
      <c r="CHW49" s="1147"/>
      <c r="CHX49" s="1144"/>
      <c r="CHY49" s="1145"/>
      <c r="CHZ49" s="1145"/>
      <c r="CIA49" s="1145"/>
      <c r="CIB49" s="1146"/>
      <c r="CIC49" s="290"/>
      <c r="CID49" s="288"/>
      <c r="CIE49" s="341"/>
      <c r="CIF49" s="342"/>
      <c r="CIG49" s="1147"/>
      <c r="CIH49" s="1144"/>
      <c r="CII49" s="1145"/>
      <c r="CIJ49" s="1145"/>
      <c r="CIK49" s="1145"/>
      <c r="CIL49" s="1146"/>
      <c r="CIM49" s="290"/>
      <c r="CIN49" s="288"/>
      <c r="CIO49" s="341"/>
      <c r="CIP49" s="342"/>
      <c r="CIQ49" s="1147"/>
      <c r="CIR49" s="1144"/>
      <c r="CIS49" s="1145"/>
      <c r="CIT49" s="1145"/>
      <c r="CIU49" s="1145"/>
      <c r="CIV49" s="1146"/>
      <c r="CIW49" s="290"/>
      <c r="CIX49" s="288"/>
      <c r="CIY49" s="341"/>
      <c r="CIZ49" s="342"/>
      <c r="CJA49" s="1147"/>
      <c r="CJB49" s="1144"/>
      <c r="CJC49" s="1145"/>
      <c r="CJD49" s="1145"/>
      <c r="CJE49" s="1145"/>
      <c r="CJF49" s="1146"/>
      <c r="CJG49" s="290"/>
      <c r="CJH49" s="288"/>
      <c r="CJI49" s="341"/>
      <c r="CJJ49" s="342"/>
      <c r="CJK49" s="1147"/>
      <c r="CJL49" s="1144"/>
      <c r="CJM49" s="1145"/>
      <c r="CJN49" s="1145"/>
      <c r="CJO49" s="1145"/>
      <c r="CJP49" s="1146"/>
      <c r="CJQ49" s="290"/>
      <c r="CJR49" s="288"/>
      <c r="CJS49" s="341"/>
      <c r="CJT49" s="342"/>
      <c r="CJU49" s="1147"/>
      <c r="CJV49" s="1144"/>
      <c r="CJW49" s="1145"/>
      <c r="CJX49" s="1145"/>
      <c r="CJY49" s="1145"/>
      <c r="CJZ49" s="1146"/>
      <c r="CKA49" s="290"/>
      <c r="CKB49" s="288"/>
      <c r="CKC49" s="341"/>
      <c r="CKD49" s="342"/>
      <c r="CKE49" s="1147"/>
      <c r="CKF49" s="1144"/>
      <c r="CKG49" s="1145"/>
      <c r="CKH49" s="1145"/>
      <c r="CKI49" s="1145"/>
      <c r="CKJ49" s="1146"/>
      <c r="CKK49" s="290"/>
      <c r="CKL49" s="288"/>
      <c r="CKM49" s="341"/>
      <c r="CKN49" s="342"/>
      <c r="CKO49" s="1147"/>
      <c r="CKP49" s="1144"/>
      <c r="CKQ49" s="1145"/>
      <c r="CKR49" s="1145"/>
      <c r="CKS49" s="1145"/>
      <c r="CKT49" s="1146"/>
      <c r="CKU49" s="290"/>
      <c r="CKV49" s="288"/>
      <c r="CKW49" s="341"/>
      <c r="CKX49" s="342"/>
      <c r="CKY49" s="1147"/>
      <c r="CKZ49" s="1144"/>
      <c r="CLA49" s="1145"/>
      <c r="CLB49" s="1145"/>
      <c r="CLC49" s="1145"/>
      <c r="CLD49" s="1146"/>
      <c r="CLE49" s="290"/>
      <c r="CLF49" s="288"/>
      <c r="CLG49" s="341"/>
      <c r="CLH49" s="342"/>
      <c r="CLI49" s="1147"/>
      <c r="CLJ49" s="1144"/>
      <c r="CLK49" s="1145"/>
      <c r="CLL49" s="1145"/>
      <c r="CLM49" s="1145"/>
      <c r="CLN49" s="1146"/>
      <c r="CLO49" s="290"/>
      <c r="CLP49" s="288"/>
      <c r="CLQ49" s="341"/>
      <c r="CLR49" s="342"/>
      <c r="CLS49" s="1147"/>
      <c r="CLT49" s="1144"/>
      <c r="CLU49" s="1145"/>
      <c r="CLV49" s="1145"/>
      <c r="CLW49" s="1145"/>
      <c r="CLX49" s="1146"/>
      <c r="CLY49" s="290"/>
      <c r="CLZ49" s="288"/>
      <c r="CMA49" s="341"/>
      <c r="CMB49" s="342"/>
      <c r="CMC49" s="1147"/>
      <c r="CMD49" s="1144"/>
      <c r="CME49" s="1145"/>
      <c r="CMF49" s="1145"/>
      <c r="CMG49" s="1145"/>
      <c r="CMH49" s="1146"/>
      <c r="CMI49" s="290"/>
      <c r="CMJ49" s="288"/>
      <c r="CMK49" s="341"/>
      <c r="CML49" s="342"/>
      <c r="CMM49" s="1147"/>
      <c r="CMN49" s="1144"/>
      <c r="CMO49" s="1145"/>
      <c r="CMP49" s="1145"/>
      <c r="CMQ49" s="1145"/>
      <c r="CMR49" s="1146"/>
      <c r="CMS49" s="290"/>
      <c r="CMT49" s="288"/>
      <c r="CMU49" s="341"/>
      <c r="CMV49" s="342"/>
      <c r="CMW49" s="1147"/>
      <c r="CMX49" s="1144"/>
      <c r="CMY49" s="1145"/>
      <c r="CMZ49" s="1145"/>
      <c r="CNA49" s="1145"/>
      <c r="CNB49" s="1146"/>
      <c r="CNC49" s="290"/>
      <c r="CND49" s="288"/>
      <c r="CNE49" s="341"/>
      <c r="CNF49" s="342"/>
      <c r="CNG49" s="1147"/>
      <c r="CNH49" s="1144"/>
      <c r="CNI49" s="1145"/>
      <c r="CNJ49" s="1145"/>
      <c r="CNK49" s="1145"/>
      <c r="CNL49" s="1146"/>
      <c r="CNM49" s="290"/>
      <c r="CNN49" s="288"/>
      <c r="CNO49" s="341"/>
      <c r="CNP49" s="342"/>
      <c r="CNQ49" s="1147"/>
      <c r="CNR49" s="1144"/>
      <c r="CNS49" s="1145"/>
      <c r="CNT49" s="1145"/>
      <c r="CNU49" s="1145"/>
      <c r="CNV49" s="1146"/>
      <c r="CNW49" s="290"/>
      <c r="CNX49" s="288"/>
      <c r="CNY49" s="341"/>
      <c r="CNZ49" s="342"/>
      <c r="COA49" s="1147"/>
      <c r="COB49" s="1144"/>
      <c r="COC49" s="1145"/>
      <c r="COD49" s="1145"/>
      <c r="COE49" s="1145"/>
      <c r="COF49" s="1146"/>
      <c r="COG49" s="290"/>
      <c r="COH49" s="288"/>
      <c r="COI49" s="341"/>
      <c r="COJ49" s="342"/>
      <c r="COK49" s="1147"/>
      <c r="COL49" s="1144"/>
      <c r="COM49" s="1145"/>
      <c r="CON49" s="1145"/>
      <c r="COO49" s="1145"/>
      <c r="COP49" s="1146"/>
      <c r="COQ49" s="290"/>
      <c r="COR49" s="288"/>
      <c r="COS49" s="341"/>
      <c r="COT49" s="342"/>
      <c r="COU49" s="1147"/>
      <c r="COV49" s="1144"/>
      <c r="COW49" s="1145"/>
      <c r="COX49" s="1145"/>
      <c r="COY49" s="1145"/>
      <c r="COZ49" s="1146"/>
      <c r="CPA49" s="290"/>
      <c r="CPB49" s="288"/>
      <c r="CPC49" s="341"/>
      <c r="CPD49" s="342"/>
      <c r="CPE49" s="1147"/>
      <c r="CPF49" s="1144"/>
      <c r="CPG49" s="1145"/>
      <c r="CPH49" s="1145"/>
      <c r="CPI49" s="1145"/>
      <c r="CPJ49" s="1146"/>
      <c r="CPK49" s="290"/>
      <c r="CPL49" s="288"/>
      <c r="CPM49" s="341"/>
      <c r="CPN49" s="342"/>
      <c r="CPO49" s="1147"/>
      <c r="CPP49" s="1144"/>
      <c r="CPQ49" s="1145"/>
      <c r="CPR49" s="1145"/>
      <c r="CPS49" s="1145"/>
      <c r="CPT49" s="1146"/>
      <c r="CPU49" s="290"/>
      <c r="CPV49" s="288"/>
      <c r="CPW49" s="341"/>
      <c r="CPX49" s="342"/>
      <c r="CPY49" s="1147"/>
      <c r="CPZ49" s="1144"/>
      <c r="CQA49" s="1145"/>
      <c r="CQB49" s="1145"/>
      <c r="CQC49" s="1145"/>
      <c r="CQD49" s="1146"/>
      <c r="CQE49" s="290"/>
      <c r="CQF49" s="288"/>
      <c r="CQG49" s="341"/>
      <c r="CQH49" s="342"/>
      <c r="CQI49" s="1147"/>
      <c r="CQJ49" s="1144"/>
      <c r="CQK49" s="1145"/>
      <c r="CQL49" s="1145"/>
      <c r="CQM49" s="1145"/>
      <c r="CQN49" s="1146"/>
      <c r="CQO49" s="290"/>
      <c r="CQP49" s="288"/>
      <c r="CQQ49" s="341"/>
      <c r="CQR49" s="342"/>
      <c r="CQS49" s="1147"/>
      <c r="CQT49" s="1144"/>
      <c r="CQU49" s="1145"/>
      <c r="CQV49" s="1145"/>
      <c r="CQW49" s="1145"/>
      <c r="CQX49" s="1146"/>
      <c r="CQY49" s="290"/>
      <c r="CQZ49" s="288"/>
      <c r="CRA49" s="341"/>
      <c r="CRB49" s="342"/>
      <c r="CRC49" s="1147"/>
      <c r="CRD49" s="1144"/>
      <c r="CRE49" s="1145"/>
      <c r="CRF49" s="1145"/>
      <c r="CRG49" s="1145"/>
      <c r="CRH49" s="1146"/>
      <c r="CRI49" s="290"/>
      <c r="CRJ49" s="288"/>
      <c r="CRK49" s="341"/>
      <c r="CRL49" s="342"/>
      <c r="CRM49" s="1147"/>
      <c r="CRN49" s="1144"/>
      <c r="CRO49" s="1145"/>
      <c r="CRP49" s="1145"/>
      <c r="CRQ49" s="1145"/>
      <c r="CRR49" s="1146"/>
      <c r="CRS49" s="290"/>
      <c r="CRT49" s="288"/>
      <c r="CRU49" s="341"/>
      <c r="CRV49" s="342"/>
      <c r="CRW49" s="1147"/>
      <c r="CRX49" s="1144"/>
      <c r="CRY49" s="1145"/>
      <c r="CRZ49" s="1145"/>
      <c r="CSA49" s="1145"/>
      <c r="CSB49" s="1146"/>
      <c r="CSC49" s="290"/>
      <c r="CSD49" s="288"/>
      <c r="CSE49" s="341"/>
      <c r="CSF49" s="342"/>
      <c r="CSG49" s="1147"/>
      <c r="CSH49" s="1144"/>
      <c r="CSI49" s="1145"/>
      <c r="CSJ49" s="1145"/>
      <c r="CSK49" s="1145"/>
      <c r="CSL49" s="1146"/>
      <c r="CSM49" s="290"/>
      <c r="CSN49" s="288"/>
      <c r="CSO49" s="341"/>
      <c r="CSP49" s="342"/>
      <c r="CSQ49" s="1147"/>
      <c r="CSR49" s="1144"/>
      <c r="CSS49" s="1145"/>
      <c r="CST49" s="1145"/>
      <c r="CSU49" s="1145"/>
      <c r="CSV49" s="1146"/>
      <c r="CSW49" s="290"/>
      <c r="CSX49" s="288"/>
      <c r="CSY49" s="341"/>
      <c r="CSZ49" s="342"/>
      <c r="CTA49" s="1147"/>
      <c r="CTB49" s="1144"/>
      <c r="CTC49" s="1145"/>
      <c r="CTD49" s="1145"/>
      <c r="CTE49" s="1145"/>
      <c r="CTF49" s="1146"/>
      <c r="CTG49" s="290"/>
      <c r="CTH49" s="288"/>
      <c r="CTI49" s="341"/>
      <c r="CTJ49" s="342"/>
      <c r="CTK49" s="1147"/>
      <c r="CTL49" s="1144"/>
      <c r="CTM49" s="1145"/>
      <c r="CTN49" s="1145"/>
      <c r="CTO49" s="1145"/>
      <c r="CTP49" s="1146"/>
      <c r="CTQ49" s="290"/>
      <c r="CTR49" s="288"/>
      <c r="CTS49" s="341"/>
      <c r="CTT49" s="342"/>
      <c r="CTU49" s="1147"/>
      <c r="CTV49" s="1144"/>
      <c r="CTW49" s="1145"/>
      <c r="CTX49" s="1145"/>
      <c r="CTY49" s="1145"/>
      <c r="CTZ49" s="1146"/>
      <c r="CUA49" s="290"/>
      <c r="CUB49" s="288"/>
      <c r="CUC49" s="341"/>
      <c r="CUD49" s="342"/>
      <c r="CUE49" s="1147"/>
      <c r="CUF49" s="1144"/>
      <c r="CUG49" s="1145"/>
      <c r="CUH49" s="1145"/>
      <c r="CUI49" s="1145"/>
      <c r="CUJ49" s="1146"/>
      <c r="CUK49" s="290"/>
      <c r="CUL49" s="288"/>
      <c r="CUM49" s="341"/>
      <c r="CUN49" s="342"/>
      <c r="CUO49" s="1147"/>
      <c r="CUP49" s="1144"/>
      <c r="CUQ49" s="1145"/>
      <c r="CUR49" s="1145"/>
      <c r="CUS49" s="1145"/>
      <c r="CUT49" s="1146"/>
      <c r="CUU49" s="290"/>
      <c r="CUV49" s="288"/>
      <c r="CUW49" s="341"/>
      <c r="CUX49" s="342"/>
      <c r="CUY49" s="1147"/>
      <c r="CUZ49" s="1144"/>
      <c r="CVA49" s="1145"/>
      <c r="CVB49" s="1145"/>
      <c r="CVC49" s="1145"/>
      <c r="CVD49" s="1146"/>
      <c r="CVE49" s="290"/>
      <c r="CVF49" s="288"/>
      <c r="CVG49" s="341"/>
      <c r="CVH49" s="342"/>
      <c r="CVI49" s="1147"/>
      <c r="CVJ49" s="1144"/>
      <c r="CVK49" s="1145"/>
      <c r="CVL49" s="1145"/>
      <c r="CVM49" s="1145"/>
      <c r="CVN49" s="1146"/>
      <c r="CVO49" s="290"/>
      <c r="CVP49" s="288"/>
      <c r="CVQ49" s="341"/>
      <c r="CVR49" s="342"/>
      <c r="CVS49" s="1147"/>
      <c r="CVT49" s="1144"/>
      <c r="CVU49" s="1145"/>
      <c r="CVV49" s="1145"/>
      <c r="CVW49" s="1145"/>
      <c r="CVX49" s="1146"/>
      <c r="CVY49" s="290"/>
      <c r="CVZ49" s="288"/>
      <c r="CWA49" s="341"/>
      <c r="CWB49" s="342"/>
      <c r="CWC49" s="1147"/>
      <c r="CWD49" s="1144"/>
      <c r="CWE49" s="1145"/>
      <c r="CWF49" s="1145"/>
      <c r="CWG49" s="1145"/>
      <c r="CWH49" s="1146"/>
      <c r="CWI49" s="290"/>
      <c r="CWJ49" s="288"/>
      <c r="CWK49" s="341"/>
      <c r="CWL49" s="342"/>
      <c r="CWM49" s="1147"/>
      <c r="CWN49" s="1144"/>
      <c r="CWO49" s="1145"/>
      <c r="CWP49" s="1145"/>
      <c r="CWQ49" s="1145"/>
      <c r="CWR49" s="1146"/>
      <c r="CWS49" s="290"/>
      <c r="CWT49" s="288"/>
      <c r="CWU49" s="341"/>
      <c r="CWV49" s="342"/>
      <c r="CWW49" s="1147"/>
      <c r="CWX49" s="1144"/>
      <c r="CWY49" s="1145"/>
      <c r="CWZ49" s="1145"/>
      <c r="CXA49" s="1145"/>
      <c r="CXB49" s="1146"/>
      <c r="CXC49" s="290"/>
      <c r="CXD49" s="288"/>
      <c r="CXE49" s="341"/>
      <c r="CXF49" s="342"/>
      <c r="CXG49" s="1147"/>
      <c r="CXH49" s="1144"/>
      <c r="CXI49" s="1145"/>
      <c r="CXJ49" s="1145"/>
      <c r="CXK49" s="1145"/>
      <c r="CXL49" s="1146"/>
      <c r="CXM49" s="290"/>
      <c r="CXN49" s="288"/>
      <c r="CXO49" s="341"/>
      <c r="CXP49" s="342"/>
      <c r="CXQ49" s="1147"/>
      <c r="CXR49" s="1144"/>
      <c r="CXS49" s="1145"/>
      <c r="CXT49" s="1145"/>
      <c r="CXU49" s="1145"/>
      <c r="CXV49" s="1146"/>
      <c r="CXW49" s="290"/>
      <c r="CXX49" s="288"/>
      <c r="CXY49" s="341"/>
      <c r="CXZ49" s="342"/>
      <c r="CYA49" s="1147"/>
      <c r="CYB49" s="1144"/>
      <c r="CYC49" s="1145"/>
      <c r="CYD49" s="1145"/>
      <c r="CYE49" s="1145"/>
      <c r="CYF49" s="1146"/>
      <c r="CYG49" s="290"/>
      <c r="CYH49" s="288"/>
      <c r="CYI49" s="341"/>
      <c r="CYJ49" s="342"/>
      <c r="CYK49" s="1147"/>
      <c r="CYL49" s="1144"/>
      <c r="CYM49" s="1145"/>
      <c r="CYN49" s="1145"/>
      <c r="CYO49" s="1145"/>
      <c r="CYP49" s="1146"/>
      <c r="CYQ49" s="290"/>
      <c r="CYR49" s="288"/>
      <c r="CYS49" s="341"/>
      <c r="CYT49" s="342"/>
      <c r="CYU49" s="1147"/>
      <c r="CYV49" s="1144"/>
      <c r="CYW49" s="1145"/>
      <c r="CYX49" s="1145"/>
      <c r="CYY49" s="1145"/>
      <c r="CYZ49" s="1146"/>
      <c r="CZA49" s="290"/>
      <c r="CZB49" s="288"/>
      <c r="CZC49" s="341"/>
      <c r="CZD49" s="342"/>
      <c r="CZE49" s="1147"/>
      <c r="CZF49" s="1144"/>
      <c r="CZG49" s="1145"/>
      <c r="CZH49" s="1145"/>
      <c r="CZI49" s="1145"/>
      <c r="CZJ49" s="1146"/>
      <c r="CZK49" s="290"/>
      <c r="CZL49" s="288"/>
      <c r="CZM49" s="341"/>
      <c r="CZN49" s="342"/>
      <c r="CZO49" s="1147"/>
      <c r="CZP49" s="1144"/>
      <c r="CZQ49" s="1145"/>
      <c r="CZR49" s="1145"/>
      <c r="CZS49" s="1145"/>
      <c r="CZT49" s="1146"/>
      <c r="CZU49" s="290"/>
      <c r="CZV49" s="288"/>
      <c r="CZW49" s="341"/>
      <c r="CZX49" s="342"/>
      <c r="CZY49" s="1147"/>
      <c r="CZZ49" s="1144"/>
      <c r="DAA49" s="1145"/>
      <c r="DAB49" s="1145"/>
      <c r="DAC49" s="1145"/>
      <c r="DAD49" s="1146"/>
      <c r="DAE49" s="290"/>
      <c r="DAF49" s="288"/>
      <c r="DAG49" s="341"/>
      <c r="DAH49" s="342"/>
      <c r="DAI49" s="1147"/>
      <c r="DAJ49" s="1144"/>
      <c r="DAK49" s="1145"/>
      <c r="DAL49" s="1145"/>
      <c r="DAM49" s="1145"/>
      <c r="DAN49" s="1146"/>
      <c r="DAO49" s="290"/>
      <c r="DAP49" s="288"/>
      <c r="DAQ49" s="341"/>
      <c r="DAR49" s="342"/>
      <c r="DAS49" s="1147"/>
      <c r="DAT49" s="1144"/>
      <c r="DAU49" s="1145"/>
      <c r="DAV49" s="1145"/>
      <c r="DAW49" s="1145"/>
      <c r="DAX49" s="1146"/>
      <c r="DAY49" s="290"/>
      <c r="DAZ49" s="288"/>
      <c r="DBA49" s="341"/>
      <c r="DBB49" s="342"/>
      <c r="DBC49" s="1147"/>
      <c r="DBD49" s="1144"/>
      <c r="DBE49" s="1145"/>
      <c r="DBF49" s="1145"/>
      <c r="DBG49" s="1145"/>
      <c r="DBH49" s="1146"/>
      <c r="DBI49" s="290"/>
      <c r="DBJ49" s="288"/>
      <c r="DBK49" s="341"/>
      <c r="DBL49" s="342"/>
      <c r="DBM49" s="1147"/>
      <c r="DBN49" s="1144"/>
      <c r="DBO49" s="1145"/>
      <c r="DBP49" s="1145"/>
      <c r="DBQ49" s="1145"/>
      <c r="DBR49" s="1146"/>
      <c r="DBS49" s="290"/>
      <c r="DBT49" s="288"/>
      <c r="DBU49" s="341"/>
      <c r="DBV49" s="342"/>
      <c r="DBW49" s="1147"/>
      <c r="DBX49" s="1144"/>
      <c r="DBY49" s="1145"/>
      <c r="DBZ49" s="1145"/>
      <c r="DCA49" s="1145"/>
      <c r="DCB49" s="1146"/>
      <c r="DCC49" s="290"/>
      <c r="DCD49" s="288"/>
      <c r="DCE49" s="341"/>
      <c r="DCF49" s="342"/>
      <c r="DCG49" s="1147"/>
      <c r="DCH49" s="1144"/>
      <c r="DCI49" s="1145"/>
      <c r="DCJ49" s="1145"/>
      <c r="DCK49" s="1145"/>
      <c r="DCL49" s="1146"/>
      <c r="DCM49" s="290"/>
      <c r="DCN49" s="288"/>
      <c r="DCO49" s="341"/>
      <c r="DCP49" s="342"/>
      <c r="DCQ49" s="1147"/>
      <c r="DCR49" s="1144"/>
      <c r="DCS49" s="1145"/>
      <c r="DCT49" s="1145"/>
      <c r="DCU49" s="1145"/>
      <c r="DCV49" s="1146"/>
      <c r="DCW49" s="290"/>
      <c r="DCX49" s="288"/>
      <c r="DCY49" s="341"/>
      <c r="DCZ49" s="342"/>
      <c r="DDA49" s="1147"/>
      <c r="DDB49" s="1144"/>
      <c r="DDC49" s="1145"/>
      <c r="DDD49" s="1145"/>
      <c r="DDE49" s="1145"/>
      <c r="DDF49" s="1146"/>
      <c r="DDG49" s="290"/>
      <c r="DDH49" s="288"/>
      <c r="DDI49" s="341"/>
      <c r="DDJ49" s="342"/>
      <c r="DDK49" s="1147"/>
      <c r="DDL49" s="1144"/>
      <c r="DDM49" s="1145"/>
      <c r="DDN49" s="1145"/>
      <c r="DDO49" s="1145"/>
      <c r="DDP49" s="1146"/>
      <c r="DDQ49" s="290"/>
      <c r="DDR49" s="288"/>
      <c r="DDS49" s="341"/>
      <c r="DDT49" s="342"/>
      <c r="DDU49" s="1147"/>
      <c r="DDV49" s="1144"/>
      <c r="DDW49" s="1145"/>
      <c r="DDX49" s="1145"/>
      <c r="DDY49" s="1145"/>
      <c r="DDZ49" s="1146"/>
      <c r="DEA49" s="290"/>
      <c r="DEB49" s="288"/>
      <c r="DEC49" s="341"/>
      <c r="DED49" s="342"/>
      <c r="DEE49" s="1147"/>
      <c r="DEF49" s="1144"/>
      <c r="DEG49" s="1145"/>
      <c r="DEH49" s="1145"/>
      <c r="DEI49" s="1145"/>
      <c r="DEJ49" s="1146"/>
      <c r="DEK49" s="290"/>
      <c r="DEL49" s="288"/>
      <c r="DEM49" s="341"/>
      <c r="DEN49" s="342"/>
      <c r="DEO49" s="1147"/>
      <c r="DEP49" s="1144"/>
      <c r="DEQ49" s="1145"/>
      <c r="DER49" s="1145"/>
      <c r="DES49" s="1145"/>
      <c r="DET49" s="1146"/>
      <c r="DEU49" s="290"/>
      <c r="DEV49" s="288"/>
      <c r="DEW49" s="341"/>
      <c r="DEX49" s="342"/>
      <c r="DEY49" s="1147"/>
      <c r="DEZ49" s="1144"/>
      <c r="DFA49" s="1145"/>
      <c r="DFB49" s="1145"/>
      <c r="DFC49" s="1145"/>
      <c r="DFD49" s="1146"/>
      <c r="DFE49" s="290"/>
      <c r="DFF49" s="288"/>
      <c r="DFG49" s="341"/>
      <c r="DFH49" s="342"/>
      <c r="DFI49" s="1147"/>
      <c r="DFJ49" s="1144"/>
      <c r="DFK49" s="1145"/>
      <c r="DFL49" s="1145"/>
      <c r="DFM49" s="1145"/>
      <c r="DFN49" s="1146"/>
      <c r="DFO49" s="290"/>
      <c r="DFP49" s="288"/>
      <c r="DFQ49" s="341"/>
      <c r="DFR49" s="342"/>
      <c r="DFS49" s="1147"/>
      <c r="DFT49" s="1144"/>
      <c r="DFU49" s="1145"/>
      <c r="DFV49" s="1145"/>
      <c r="DFW49" s="1145"/>
      <c r="DFX49" s="1146"/>
      <c r="DFY49" s="290"/>
      <c r="DFZ49" s="288"/>
      <c r="DGA49" s="341"/>
      <c r="DGB49" s="342"/>
      <c r="DGC49" s="1147"/>
      <c r="DGD49" s="1144"/>
      <c r="DGE49" s="1145"/>
      <c r="DGF49" s="1145"/>
      <c r="DGG49" s="1145"/>
      <c r="DGH49" s="1146"/>
      <c r="DGI49" s="290"/>
      <c r="DGJ49" s="288"/>
      <c r="DGK49" s="341"/>
      <c r="DGL49" s="342"/>
      <c r="DGM49" s="1147"/>
      <c r="DGN49" s="1144"/>
      <c r="DGO49" s="1145"/>
      <c r="DGP49" s="1145"/>
      <c r="DGQ49" s="1145"/>
      <c r="DGR49" s="1146"/>
      <c r="DGS49" s="290"/>
      <c r="DGT49" s="288"/>
      <c r="DGU49" s="341"/>
      <c r="DGV49" s="342"/>
      <c r="DGW49" s="1147"/>
      <c r="DGX49" s="1144"/>
      <c r="DGY49" s="1145"/>
      <c r="DGZ49" s="1145"/>
      <c r="DHA49" s="1145"/>
      <c r="DHB49" s="1146"/>
      <c r="DHC49" s="290"/>
      <c r="DHD49" s="288"/>
      <c r="DHE49" s="341"/>
      <c r="DHF49" s="342"/>
      <c r="DHG49" s="1147"/>
      <c r="DHH49" s="1144"/>
      <c r="DHI49" s="1145"/>
      <c r="DHJ49" s="1145"/>
      <c r="DHK49" s="1145"/>
      <c r="DHL49" s="1146"/>
      <c r="DHM49" s="290"/>
      <c r="DHN49" s="288"/>
      <c r="DHO49" s="341"/>
      <c r="DHP49" s="342"/>
      <c r="DHQ49" s="1147"/>
      <c r="DHR49" s="1144"/>
      <c r="DHS49" s="1145"/>
      <c r="DHT49" s="1145"/>
      <c r="DHU49" s="1145"/>
      <c r="DHV49" s="1146"/>
      <c r="DHW49" s="290"/>
      <c r="DHX49" s="288"/>
      <c r="DHY49" s="341"/>
      <c r="DHZ49" s="342"/>
      <c r="DIA49" s="1147"/>
      <c r="DIB49" s="1144"/>
      <c r="DIC49" s="1145"/>
      <c r="DID49" s="1145"/>
      <c r="DIE49" s="1145"/>
      <c r="DIF49" s="1146"/>
      <c r="DIG49" s="290"/>
      <c r="DIH49" s="288"/>
      <c r="DII49" s="341"/>
      <c r="DIJ49" s="342"/>
      <c r="DIK49" s="1147"/>
      <c r="DIL49" s="1144"/>
      <c r="DIM49" s="1145"/>
      <c r="DIN49" s="1145"/>
      <c r="DIO49" s="1145"/>
      <c r="DIP49" s="1146"/>
      <c r="DIQ49" s="290"/>
      <c r="DIR49" s="288"/>
      <c r="DIS49" s="341"/>
      <c r="DIT49" s="342"/>
      <c r="DIU49" s="1147"/>
      <c r="DIV49" s="1144"/>
      <c r="DIW49" s="1145"/>
      <c r="DIX49" s="1145"/>
      <c r="DIY49" s="1145"/>
      <c r="DIZ49" s="1146"/>
      <c r="DJA49" s="290"/>
      <c r="DJB49" s="288"/>
      <c r="DJC49" s="341"/>
      <c r="DJD49" s="342"/>
      <c r="DJE49" s="1147"/>
      <c r="DJF49" s="1144"/>
      <c r="DJG49" s="1145"/>
      <c r="DJH49" s="1145"/>
      <c r="DJI49" s="1145"/>
      <c r="DJJ49" s="1146"/>
      <c r="DJK49" s="290"/>
      <c r="DJL49" s="288"/>
      <c r="DJM49" s="341"/>
      <c r="DJN49" s="342"/>
      <c r="DJO49" s="1147"/>
      <c r="DJP49" s="1144"/>
      <c r="DJQ49" s="1145"/>
      <c r="DJR49" s="1145"/>
      <c r="DJS49" s="1145"/>
      <c r="DJT49" s="1146"/>
      <c r="DJU49" s="290"/>
      <c r="DJV49" s="288"/>
      <c r="DJW49" s="341"/>
      <c r="DJX49" s="342"/>
      <c r="DJY49" s="1147"/>
      <c r="DJZ49" s="1144"/>
      <c r="DKA49" s="1145"/>
      <c r="DKB49" s="1145"/>
      <c r="DKC49" s="1145"/>
      <c r="DKD49" s="1146"/>
      <c r="DKE49" s="290"/>
      <c r="DKF49" s="288"/>
      <c r="DKG49" s="341"/>
      <c r="DKH49" s="342"/>
      <c r="DKI49" s="1147"/>
      <c r="DKJ49" s="1144"/>
      <c r="DKK49" s="1145"/>
      <c r="DKL49" s="1145"/>
      <c r="DKM49" s="1145"/>
      <c r="DKN49" s="1146"/>
      <c r="DKO49" s="290"/>
      <c r="DKP49" s="288"/>
      <c r="DKQ49" s="341"/>
      <c r="DKR49" s="342"/>
      <c r="DKS49" s="1147"/>
      <c r="DKT49" s="1144"/>
      <c r="DKU49" s="1145"/>
      <c r="DKV49" s="1145"/>
      <c r="DKW49" s="1145"/>
      <c r="DKX49" s="1146"/>
      <c r="DKY49" s="290"/>
      <c r="DKZ49" s="288"/>
      <c r="DLA49" s="341"/>
      <c r="DLB49" s="342"/>
      <c r="DLC49" s="1147"/>
      <c r="DLD49" s="1144"/>
      <c r="DLE49" s="1145"/>
      <c r="DLF49" s="1145"/>
      <c r="DLG49" s="1145"/>
      <c r="DLH49" s="1146"/>
      <c r="DLI49" s="290"/>
      <c r="DLJ49" s="288"/>
      <c r="DLK49" s="341"/>
      <c r="DLL49" s="342"/>
      <c r="DLM49" s="1147"/>
      <c r="DLN49" s="1144"/>
      <c r="DLO49" s="1145"/>
      <c r="DLP49" s="1145"/>
      <c r="DLQ49" s="1145"/>
      <c r="DLR49" s="1146"/>
      <c r="DLS49" s="290"/>
      <c r="DLT49" s="288"/>
      <c r="DLU49" s="341"/>
      <c r="DLV49" s="342"/>
      <c r="DLW49" s="1147"/>
      <c r="DLX49" s="1144"/>
      <c r="DLY49" s="1145"/>
      <c r="DLZ49" s="1145"/>
      <c r="DMA49" s="1145"/>
      <c r="DMB49" s="1146"/>
      <c r="DMC49" s="290"/>
      <c r="DMD49" s="288"/>
      <c r="DME49" s="341"/>
      <c r="DMF49" s="342"/>
      <c r="DMG49" s="1147"/>
      <c r="DMH49" s="1144"/>
      <c r="DMI49" s="1145"/>
      <c r="DMJ49" s="1145"/>
      <c r="DMK49" s="1145"/>
      <c r="DML49" s="1146"/>
      <c r="DMM49" s="290"/>
      <c r="DMN49" s="288"/>
      <c r="DMO49" s="341"/>
      <c r="DMP49" s="342"/>
      <c r="DMQ49" s="1147"/>
      <c r="DMR49" s="1144"/>
      <c r="DMS49" s="1145"/>
      <c r="DMT49" s="1145"/>
      <c r="DMU49" s="1145"/>
      <c r="DMV49" s="1146"/>
      <c r="DMW49" s="290"/>
      <c r="DMX49" s="288"/>
      <c r="DMY49" s="341"/>
      <c r="DMZ49" s="342"/>
      <c r="DNA49" s="1147"/>
      <c r="DNB49" s="1144"/>
      <c r="DNC49" s="1145"/>
      <c r="DND49" s="1145"/>
      <c r="DNE49" s="1145"/>
      <c r="DNF49" s="1146"/>
      <c r="DNG49" s="290"/>
      <c r="DNH49" s="288"/>
      <c r="DNI49" s="341"/>
      <c r="DNJ49" s="342"/>
      <c r="DNK49" s="1147"/>
      <c r="DNL49" s="1144"/>
      <c r="DNM49" s="1145"/>
      <c r="DNN49" s="1145"/>
      <c r="DNO49" s="1145"/>
      <c r="DNP49" s="1146"/>
      <c r="DNQ49" s="290"/>
      <c r="DNR49" s="288"/>
      <c r="DNS49" s="341"/>
      <c r="DNT49" s="342"/>
      <c r="DNU49" s="1147"/>
      <c r="DNV49" s="1144"/>
      <c r="DNW49" s="1145"/>
      <c r="DNX49" s="1145"/>
      <c r="DNY49" s="1145"/>
      <c r="DNZ49" s="1146"/>
      <c r="DOA49" s="290"/>
      <c r="DOB49" s="288"/>
      <c r="DOC49" s="341"/>
      <c r="DOD49" s="342"/>
      <c r="DOE49" s="1147"/>
      <c r="DOF49" s="1144"/>
      <c r="DOG49" s="1145"/>
      <c r="DOH49" s="1145"/>
      <c r="DOI49" s="1145"/>
      <c r="DOJ49" s="1146"/>
      <c r="DOK49" s="290"/>
      <c r="DOL49" s="288"/>
      <c r="DOM49" s="341"/>
      <c r="DON49" s="342"/>
      <c r="DOO49" s="1147"/>
      <c r="DOP49" s="1144"/>
      <c r="DOQ49" s="1145"/>
      <c r="DOR49" s="1145"/>
      <c r="DOS49" s="1145"/>
      <c r="DOT49" s="1146"/>
      <c r="DOU49" s="290"/>
      <c r="DOV49" s="288"/>
      <c r="DOW49" s="341"/>
      <c r="DOX49" s="342"/>
      <c r="DOY49" s="1147"/>
      <c r="DOZ49" s="1144"/>
      <c r="DPA49" s="1145"/>
      <c r="DPB49" s="1145"/>
      <c r="DPC49" s="1145"/>
      <c r="DPD49" s="1146"/>
      <c r="DPE49" s="290"/>
      <c r="DPF49" s="288"/>
      <c r="DPG49" s="341"/>
      <c r="DPH49" s="342"/>
      <c r="DPI49" s="1147"/>
      <c r="DPJ49" s="1144"/>
      <c r="DPK49" s="1145"/>
      <c r="DPL49" s="1145"/>
      <c r="DPM49" s="1145"/>
      <c r="DPN49" s="1146"/>
      <c r="DPO49" s="290"/>
      <c r="DPP49" s="288"/>
      <c r="DPQ49" s="341"/>
      <c r="DPR49" s="342"/>
      <c r="DPS49" s="1147"/>
      <c r="DPT49" s="1144"/>
      <c r="DPU49" s="1145"/>
      <c r="DPV49" s="1145"/>
      <c r="DPW49" s="1145"/>
      <c r="DPX49" s="1146"/>
      <c r="DPY49" s="290"/>
      <c r="DPZ49" s="288"/>
      <c r="DQA49" s="341"/>
      <c r="DQB49" s="342"/>
      <c r="DQC49" s="1147"/>
      <c r="DQD49" s="1144"/>
      <c r="DQE49" s="1145"/>
      <c r="DQF49" s="1145"/>
      <c r="DQG49" s="1145"/>
      <c r="DQH49" s="1146"/>
      <c r="DQI49" s="290"/>
      <c r="DQJ49" s="288"/>
      <c r="DQK49" s="341"/>
      <c r="DQL49" s="342"/>
      <c r="DQM49" s="1147"/>
      <c r="DQN49" s="1144"/>
      <c r="DQO49" s="1145"/>
      <c r="DQP49" s="1145"/>
      <c r="DQQ49" s="1145"/>
      <c r="DQR49" s="1146"/>
      <c r="DQS49" s="290"/>
      <c r="DQT49" s="288"/>
      <c r="DQU49" s="341"/>
      <c r="DQV49" s="342"/>
      <c r="DQW49" s="1147"/>
      <c r="DQX49" s="1144"/>
      <c r="DQY49" s="1145"/>
      <c r="DQZ49" s="1145"/>
      <c r="DRA49" s="1145"/>
      <c r="DRB49" s="1146"/>
      <c r="DRC49" s="290"/>
      <c r="DRD49" s="288"/>
      <c r="DRE49" s="341"/>
      <c r="DRF49" s="342"/>
      <c r="DRG49" s="1147"/>
      <c r="DRH49" s="1144"/>
      <c r="DRI49" s="1145"/>
      <c r="DRJ49" s="1145"/>
      <c r="DRK49" s="1145"/>
      <c r="DRL49" s="1146"/>
      <c r="DRM49" s="290"/>
      <c r="DRN49" s="288"/>
      <c r="DRO49" s="341"/>
      <c r="DRP49" s="342"/>
      <c r="DRQ49" s="1147"/>
      <c r="DRR49" s="1144"/>
      <c r="DRS49" s="1145"/>
      <c r="DRT49" s="1145"/>
      <c r="DRU49" s="1145"/>
      <c r="DRV49" s="1146"/>
      <c r="DRW49" s="290"/>
      <c r="DRX49" s="288"/>
      <c r="DRY49" s="341"/>
      <c r="DRZ49" s="342"/>
      <c r="DSA49" s="1147"/>
      <c r="DSB49" s="1144"/>
      <c r="DSC49" s="1145"/>
      <c r="DSD49" s="1145"/>
      <c r="DSE49" s="1145"/>
      <c r="DSF49" s="1146"/>
      <c r="DSG49" s="290"/>
      <c r="DSH49" s="288"/>
      <c r="DSI49" s="341"/>
      <c r="DSJ49" s="342"/>
      <c r="DSK49" s="1147"/>
      <c r="DSL49" s="1144"/>
      <c r="DSM49" s="1145"/>
      <c r="DSN49" s="1145"/>
      <c r="DSO49" s="1145"/>
      <c r="DSP49" s="1146"/>
      <c r="DSQ49" s="290"/>
      <c r="DSR49" s="288"/>
      <c r="DSS49" s="341"/>
      <c r="DST49" s="342"/>
      <c r="DSU49" s="1147"/>
      <c r="DSV49" s="1144"/>
      <c r="DSW49" s="1145"/>
      <c r="DSX49" s="1145"/>
      <c r="DSY49" s="1145"/>
      <c r="DSZ49" s="1146"/>
      <c r="DTA49" s="290"/>
      <c r="DTB49" s="288"/>
      <c r="DTC49" s="341"/>
      <c r="DTD49" s="342"/>
      <c r="DTE49" s="1147"/>
      <c r="DTF49" s="1144"/>
      <c r="DTG49" s="1145"/>
      <c r="DTH49" s="1145"/>
      <c r="DTI49" s="1145"/>
      <c r="DTJ49" s="1146"/>
      <c r="DTK49" s="290"/>
      <c r="DTL49" s="288"/>
      <c r="DTM49" s="341"/>
      <c r="DTN49" s="342"/>
      <c r="DTO49" s="1147"/>
      <c r="DTP49" s="1144"/>
      <c r="DTQ49" s="1145"/>
      <c r="DTR49" s="1145"/>
      <c r="DTS49" s="1145"/>
      <c r="DTT49" s="1146"/>
      <c r="DTU49" s="290"/>
      <c r="DTV49" s="288"/>
      <c r="DTW49" s="341"/>
      <c r="DTX49" s="342"/>
      <c r="DTY49" s="1147"/>
      <c r="DTZ49" s="1144"/>
      <c r="DUA49" s="1145"/>
      <c r="DUB49" s="1145"/>
      <c r="DUC49" s="1145"/>
      <c r="DUD49" s="1146"/>
      <c r="DUE49" s="290"/>
      <c r="DUF49" s="288"/>
      <c r="DUG49" s="341"/>
      <c r="DUH49" s="342"/>
      <c r="DUI49" s="1147"/>
      <c r="DUJ49" s="1144"/>
      <c r="DUK49" s="1145"/>
      <c r="DUL49" s="1145"/>
      <c r="DUM49" s="1145"/>
      <c r="DUN49" s="1146"/>
      <c r="DUO49" s="290"/>
      <c r="DUP49" s="288"/>
      <c r="DUQ49" s="341"/>
      <c r="DUR49" s="342"/>
      <c r="DUS49" s="1147"/>
      <c r="DUT49" s="1144"/>
      <c r="DUU49" s="1145"/>
      <c r="DUV49" s="1145"/>
      <c r="DUW49" s="1145"/>
      <c r="DUX49" s="1146"/>
      <c r="DUY49" s="290"/>
      <c r="DUZ49" s="288"/>
      <c r="DVA49" s="341"/>
      <c r="DVB49" s="342"/>
      <c r="DVC49" s="1147"/>
      <c r="DVD49" s="1144"/>
      <c r="DVE49" s="1145"/>
      <c r="DVF49" s="1145"/>
      <c r="DVG49" s="1145"/>
      <c r="DVH49" s="1146"/>
      <c r="DVI49" s="290"/>
      <c r="DVJ49" s="288"/>
      <c r="DVK49" s="341"/>
      <c r="DVL49" s="342"/>
      <c r="DVM49" s="1147"/>
      <c r="DVN49" s="1144"/>
      <c r="DVO49" s="1145"/>
      <c r="DVP49" s="1145"/>
      <c r="DVQ49" s="1145"/>
      <c r="DVR49" s="1146"/>
      <c r="DVS49" s="290"/>
      <c r="DVT49" s="288"/>
      <c r="DVU49" s="341"/>
      <c r="DVV49" s="342"/>
      <c r="DVW49" s="1147"/>
      <c r="DVX49" s="1144"/>
      <c r="DVY49" s="1145"/>
      <c r="DVZ49" s="1145"/>
      <c r="DWA49" s="1145"/>
      <c r="DWB49" s="1146"/>
      <c r="DWC49" s="290"/>
      <c r="DWD49" s="288"/>
      <c r="DWE49" s="341"/>
      <c r="DWF49" s="342"/>
      <c r="DWG49" s="1147"/>
      <c r="DWH49" s="1144"/>
      <c r="DWI49" s="1145"/>
      <c r="DWJ49" s="1145"/>
      <c r="DWK49" s="1145"/>
      <c r="DWL49" s="1146"/>
      <c r="DWM49" s="290"/>
      <c r="DWN49" s="288"/>
      <c r="DWO49" s="341"/>
      <c r="DWP49" s="342"/>
      <c r="DWQ49" s="1147"/>
      <c r="DWR49" s="1144"/>
      <c r="DWS49" s="1145"/>
      <c r="DWT49" s="1145"/>
      <c r="DWU49" s="1145"/>
      <c r="DWV49" s="1146"/>
      <c r="DWW49" s="290"/>
      <c r="DWX49" s="288"/>
      <c r="DWY49" s="341"/>
      <c r="DWZ49" s="342"/>
      <c r="DXA49" s="1147"/>
      <c r="DXB49" s="1144"/>
      <c r="DXC49" s="1145"/>
      <c r="DXD49" s="1145"/>
      <c r="DXE49" s="1145"/>
      <c r="DXF49" s="1146"/>
      <c r="DXG49" s="290"/>
      <c r="DXH49" s="288"/>
      <c r="DXI49" s="341"/>
      <c r="DXJ49" s="342"/>
      <c r="DXK49" s="1147"/>
      <c r="DXL49" s="1144"/>
      <c r="DXM49" s="1145"/>
      <c r="DXN49" s="1145"/>
      <c r="DXO49" s="1145"/>
      <c r="DXP49" s="1146"/>
      <c r="DXQ49" s="290"/>
      <c r="DXR49" s="288"/>
      <c r="DXS49" s="341"/>
      <c r="DXT49" s="342"/>
      <c r="DXU49" s="1147"/>
      <c r="DXV49" s="1144"/>
      <c r="DXW49" s="1145"/>
      <c r="DXX49" s="1145"/>
      <c r="DXY49" s="1145"/>
      <c r="DXZ49" s="1146"/>
      <c r="DYA49" s="290"/>
      <c r="DYB49" s="288"/>
      <c r="DYC49" s="341"/>
      <c r="DYD49" s="342"/>
      <c r="DYE49" s="1147"/>
      <c r="DYF49" s="1144"/>
      <c r="DYG49" s="1145"/>
      <c r="DYH49" s="1145"/>
      <c r="DYI49" s="1145"/>
      <c r="DYJ49" s="1146"/>
      <c r="DYK49" s="290"/>
      <c r="DYL49" s="288"/>
      <c r="DYM49" s="341"/>
      <c r="DYN49" s="342"/>
      <c r="DYO49" s="1147"/>
      <c r="DYP49" s="1144"/>
      <c r="DYQ49" s="1145"/>
      <c r="DYR49" s="1145"/>
      <c r="DYS49" s="1145"/>
      <c r="DYT49" s="1146"/>
      <c r="DYU49" s="290"/>
      <c r="DYV49" s="288"/>
      <c r="DYW49" s="341"/>
      <c r="DYX49" s="342"/>
      <c r="DYY49" s="1147"/>
      <c r="DYZ49" s="1144"/>
      <c r="DZA49" s="1145"/>
      <c r="DZB49" s="1145"/>
      <c r="DZC49" s="1145"/>
      <c r="DZD49" s="1146"/>
      <c r="DZE49" s="290"/>
      <c r="DZF49" s="288"/>
      <c r="DZG49" s="341"/>
      <c r="DZH49" s="342"/>
      <c r="DZI49" s="1147"/>
      <c r="DZJ49" s="1144"/>
      <c r="DZK49" s="1145"/>
      <c r="DZL49" s="1145"/>
      <c r="DZM49" s="1145"/>
      <c r="DZN49" s="1146"/>
      <c r="DZO49" s="290"/>
      <c r="DZP49" s="288"/>
      <c r="DZQ49" s="341"/>
      <c r="DZR49" s="342"/>
      <c r="DZS49" s="1147"/>
      <c r="DZT49" s="1144"/>
      <c r="DZU49" s="1145"/>
      <c r="DZV49" s="1145"/>
      <c r="DZW49" s="1145"/>
      <c r="DZX49" s="1146"/>
      <c r="DZY49" s="290"/>
      <c r="DZZ49" s="288"/>
      <c r="EAA49" s="341"/>
      <c r="EAB49" s="342"/>
      <c r="EAC49" s="1147"/>
      <c r="EAD49" s="1144"/>
      <c r="EAE49" s="1145"/>
      <c r="EAF49" s="1145"/>
      <c r="EAG49" s="1145"/>
      <c r="EAH49" s="1146"/>
      <c r="EAI49" s="290"/>
      <c r="EAJ49" s="288"/>
      <c r="EAK49" s="341"/>
      <c r="EAL49" s="342"/>
      <c r="EAM49" s="1147"/>
      <c r="EAN49" s="1144"/>
      <c r="EAO49" s="1145"/>
      <c r="EAP49" s="1145"/>
      <c r="EAQ49" s="1145"/>
      <c r="EAR49" s="1146"/>
      <c r="EAS49" s="290"/>
      <c r="EAT49" s="288"/>
      <c r="EAU49" s="341"/>
      <c r="EAV49" s="342"/>
      <c r="EAW49" s="1147"/>
      <c r="EAX49" s="1144"/>
      <c r="EAY49" s="1145"/>
      <c r="EAZ49" s="1145"/>
      <c r="EBA49" s="1145"/>
      <c r="EBB49" s="1146"/>
      <c r="EBC49" s="290"/>
      <c r="EBD49" s="288"/>
      <c r="EBE49" s="341"/>
      <c r="EBF49" s="342"/>
      <c r="EBG49" s="1147"/>
      <c r="EBH49" s="1144"/>
      <c r="EBI49" s="1145"/>
      <c r="EBJ49" s="1145"/>
      <c r="EBK49" s="1145"/>
      <c r="EBL49" s="1146"/>
      <c r="EBM49" s="290"/>
      <c r="EBN49" s="288"/>
      <c r="EBO49" s="341"/>
      <c r="EBP49" s="342"/>
      <c r="EBQ49" s="1147"/>
      <c r="EBR49" s="1144"/>
      <c r="EBS49" s="1145"/>
      <c r="EBT49" s="1145"/>
      <c r="EBU49" s="1145"/>
      <c r="EBV49" s="1146"/>
      <c r="EBW49" s="290"/>
      <c r="EBX49" s="288"/>
      <c r="EBY49" s="341"/>
      <c r="EBZ49" s="342"/>
      <c r="ECA49" s="1147"/>
      <c r="ECB49" s="1144"/>
      <c r="ECC49" s="1145"/>
      <c r="ECD49" s="1145"/>
      <c r="ECE49" s="1145"/>
      <c r="ECF49" s="1146"/>
      <c r="ECG49" s="290"/>
      <c r="ECH49" s="288"/>
      <c r="ECI49" s="341"/>
      <c r="ECJ49" s="342"/>
      <c r="ECK49" s="1147"/>
      <c r="ECL49" s="1144"/>
      <c r="ECM49" s="1145"/>
      <c r="ECN49" s="1145"/>
      <c r="ECO49" s="1145"/>
      <c r="ECP49" s="1146"/>
      <c r="ECQ49" s="290"/>
      <c r="ECR49" s="288"/>
      <c r="ECS49" s="341"/>
      <c r="ECT49" s="342"/>
      <c r="ECU49" s="1147"/>
      <c r="ECV49" s="1144"/>
      <c r="ECW49" s="1145"/>
      <c r="ECX49" s="1145"/>
      <c r="ECY49" s="1145"/>
      <c r="ECZ49" s="1146"/>
      <c r="EDA49" s="290"/>
      <c r="EDB49" s="288"/>
      <c r="EDC49" s="341"/>
      <c r="EDD49" s="342"/>
      <c r="EDE49" s="1147"/>
      <c r="EDF49" s="1144"/>
      <c r="EDG49" s="1145"/>
      <c r="EDH49" s="1145"/>
      <c r="EDI49" s="1145"/>
      <c r="EDJ49" s="1146"/>
      <c r="EDK49" s="290"/>
      <c r="EDL49" s="288"/>
      <c r="EDM49" s="341"/>
      <c r="EDN49" s="342"/>
      <c r="EDO49" s="1147"/>
      <c r="EDP49" s="1144"/>
      <c r="EDQ49" s="1145"/>
      <c r="EDR49" s="1145"/>
      <c r="EDS49" s="1145"/>
      <c r="EDT49" s="1146"/>
      <c r="EDU49" s="290"/>
      <c r="EDV49" s="288"/>
      <c r="EDW49" s="341"/>
      <c r="EDX49" s="342"/>
      <c r="EDY49" s="1147"/>
      <c r="EDZ49" s="1144"/>
      <c r="EEA49" s="1145"/>
      <c r="EEB49" s="1145"/>
      <c r="EEC49" s="1145"/>
      <c r="EED49" s="1146"/>
      <c r="EEE49" s="290"/>
      <c r="EEF49" s="288"/>
      <c r="EEG49" s="341"/>
      <c r="EEH49" s="342"/>
      <c r="EEI49" s="1147"/>
      <c r="EEJ49" s="1144"/>
      <c r="EEK49" s="1145"/>
      <c r="EEL49" s="1145"/>
      <c r="EEM49" s="1145"/>
      <c r="EEN49" s="1146"/>
      <c r="EEO49" s="290"/>
      <c r="EEP49" s="288"/>
      <c r="EEQ49" s="341"/>
      <c r="EER49" s="342"/>
      <c r="EES49" s="1147"/>
      <c r="EET49" s="1144"/>
      <c r="EEU49" s="1145"/>
      <c r="EEV49" s="1145"/>
      <c r="EEW49" s="1145"/>
      <c r="EEX49" s="1146"/>
      <c r="EEY49" s="290"/>
      <c r="EEZ49" s="288"/>
      <c r="EFA49" s="341"/>
      <c r="EFB49" s="342"/>
      <c r="EFC49" s="1147"/>
      <c r="EFD49" s="1144"/>
      <c r="EFE49" s="1145"/>
      <c r="EFF49" s="1145"/>
      <c r="EFG49" s="1145"/>
      <c r="EFH49" s="1146"/>
      <c r="EFI49" s="290"/>
      <c r="EFJ49" s="288"/>
      <c r="EFK49" s="341"/>
      <c r="EFL49" s="342"/>
      <c r="EFM49" s="1147"/>
      <c r="EFN49" s="1144"/>
      <c r="EFO49" s="1145"/>
      <c r="EFP49" s="1145"/>
      <c r="EFQ49" s="1145"/>
      <c r="EFR49" s="1146"/>
      <c r="EFS49" s="290"/>
      <c r="EFT49" s="288"/>
      <c r="EFU49" s="341"/>
      <c r="EFV49" s="342"/>
      <c r="EFW49" s="1147"/>
      <c r="EFX49" s="1144"/>
      <c r="EFY49" s="1145"/>
      <c r="EFZ49" s="1145"/>
      <c r="EGA49" s="1145"/>
      <c r="EGB49" s="1146"/>
      <c r="EGC49" s="290"/>
      <c r="EGD49" s="288"/>
      <c r="EGE49" s="341"/>
      <c r="EGF49" s="342"/>
      <c r="EGG49" s="1147"/>
      <c r="EGH49" s="1144"/>
      <c r="EGI49" s="1145"/>
      <c r="EGJ49" s="1145"/>
      <c r="EGK49" s="1145"/>
      <c r="EGL49" s="1146"/>
      <c r="EGM49" s="290"/>
      <c r="EGN49" s="288"/>
      <c r="EGO49" s="341"/>
      <c r="EGP49" s="342"/>
      <c r="EGQ49" s="1147"/>
      <c r="EGR49" s="1144"/>
      <c r="EGS49" s="1145"/>
      <c r="EGT49" s="1145"/>
      <c r="EGU49" s="1145"/>
      <c r="EGV49" s="1146"/>
      <c r="EGW49" s="290"/>
      <c r="EGX49" s="288"/>
      <c r="EGY49" s="341"/>
      <c r="EGZ49" s="342"/>
      <c r="EHA49" s="1147"/>
      <c r="EHB49" s="1144"/>
      <c r="EHC49" s="1145"/>
      <c r="EHD49" s="1145"/>
      <c r="EHE49" s="1145"/>
      <c r="EHF49" s="1146"/>
      <c r="EHG49" s="290"/>
      <c r="EHH49" s="288"/>
      <c r="EHI49" s="341"/>
      <c r="EHJ49" s="342"/>
      <c r="EHK49" s="1147"/>
      <c r="EHL49" s="1144"/>
      <c r="EHM49" s="1145"/>
      <c r="EHN49" s="1145"/>
      <c r="EHO49" s="1145"/>
      <c r="EHP49" s="1146"/>
      <c r="EHQ49" s="290"/>
      <c r="EHR49" s="288"/>
      <c r="EHS49" s="341"/>
      <c r="EHT49" s="342"/>
      <c r="EHU49" s="1147"/>
      <c r="EHV49" s="1144"/>
      <c r="EHW49" s="1145"/>
      <c r="EHX49" s="1145"/>
      <c r="EHY49" s="1145"/>
      <c r="EHZ49" s="1146"/>
      <c r="EIA49" s="290"/>
      <c r="EIB49" s="288"/>
      <c r="EIC49" s="341"/>
      <c r="EID49" s="342"/>
      <c r="EIE49" s="1147"/>
      <c r="EIF49" s="1144"/>
      <c r="EIG49" s="1145"/>
      <c r="EIH49" s="1145"/>
      <c r="EII49" s="1145"/>
      <c r="EIJ49" s="1146"/>
      <c r="EIK49" s="290"/>
      <c r="EIL49" s="288"/>
      <c r="EIM49" s="341"/>
      <c r="EIN49" s="342"/>
      <c r="EIO49" s="1147"/>
      <c r="EIP49" s="1144"/>
      <c r="EIQ49" s="1145"/>
      <c r="EIR49" s="1145"/>
      <c r="EIS49" s="1145"/>
      <c r="EIT49" s="1146"/>
      <c r="EIU49" s="290"/>
      <c r="EIV49" s="288"/>
      <c r="EIW49" s="341"/>
      <c r="EIX49" s="342"/>
      <c r="EIY49" s="1147"/>
      <c r="EIZ49" s="1144"/>
      <c r="EJA49" s="1145"/>
      <c r="EJB49" s="1145"/>
      <c r="EJC49" s="1145"/>
      <c r="EJD49" s="1146"/>
      <c r="EJE49" s="290"/>
      <c r="EJF49" s="288"/>
      <c r="EJG49" s="341"/>
      <c r="EJH49" s="342"/>
      <c r="EJI49" s="1147"/>
      <c r="EJJ49" s="1144"/>
      <c r="EJK49" s="1145"/>
      <c r="EJL49" s="1145"/>
      <c r="EJM49" s="1145"/>
      <c r="EJN49" s="1146"/>
      <c r="EJO49" s="290"/>
      <c r="EJP49" s="288"/>
      <c r="EJQ49" s="341"/>
      <c r="EJR49" s="342"/>
      <c r="EJS49" s="1147"/>
      <c r="EJT49" s="1144"/>
      <c r="EJU49" s="1145"/>
      <c r="EJV49" s="1145"/>
      <c r="EJW49" s="1145"/>
      <c r="EJX49" s="1146"/>
      <c r="EJY49" s="290"/>
      <c r="EJZ49" s="288"/>
      <c r="EKA49" s="341"/>
      <c r="EKB49" s="342"/>
      <c r="EKC49" s="1147"/>
      <c r="EKD49" s="1144"/>
      <c r="EKE49" s="1145"/>
      <c r="EKF49" s="1145"/>
      <c r="EKG49" s="1145"/>
      <c r="EKH49" s="1146"/>
      <c r="EKI49" s="290"/>
      <c r="EKJ49" s="288"/>
      <c r="EKK49" s="341"/>
      <c r="EKL49" s="342"/>
      <c r="EKM49" s="1147"/>
      <c r="EKN49" s="1144"/>
      <c r="EKO49" s="1145"/>
      <c r="EKP49" s="1145"/>
      <c r="EKQ49" s="1145"/>
      <c r="EKR49" s="1146"/>
      <c r="EKS49" s="290"/>
      <c r="EKT49" s="288"/>
      <c r="EKU49" s="341"/>
      <c r="EKV49" s="342"/>
      <c r="EKW49" s="1147"/>
      <c r="EKX49" s="1144"/>
      <c r="EKY49" s="1145"/>
      <c r="EKZ49" s="1145"/>
      <c r="ELA49" s="1145"/>
      <c r="ELB49" s="1146"/>
      <c r="ELC49" s="290"/>
      <c r="ELD49" s="288"/>
      <c r="ELE49" s="341"/>
      <c r="ELF49" s="342"/>
      <c r="ELG49" s="1147"/>
      <c r="ELH49" s="1144"/>
      <c r="ELI49" s="1145"/>
      <c r="ELJ49" s="1145"/>
      <c r="ELK49" s="1145"/>
      <c r="ELL49" s="1146"/>
      <c r="ELM49" s="290"/>
      <c r="ELN49" s="288"/>
      <c r="ELO49" s="341"/>
      <c r="ELP49" s="342"/>
      <c r="ELQ49" s="1147"/>
      <c r="ELR49" s="1144"/>
      <c r="ELS49" s="1145"/>
      <c r="ELT49" s="1145"/>
      <c r="ELU49" s="1145"/>
      <c r="ELV49" s="1146"/>
      <c r="ELW49" s="290"/>
      <c r="ELX49" s="288"/>
      <c r="ELY49" s="341"/>
      <c r="ELZ49" s="342"/>
      <c r="EMA49" s="1147"/>
      <c r="EMB49" s="1144"/>
      <c r="EMC49" s="1145"/>
      <c r="EMD49" s="1145"/>
      <c r="EME49" s="1145"/>
      <c r="EMF49" s="1146"/>
      <c r="EMG49" s="290"/>
      <c r="EMH49" s="288"/>
      <c r="EMI49" s="341"/>
      <c r="EMJ49" s="342"/>
      <c r="EMK49" s="1147"/>
      <c r="EML49" s="1144"/>
      <c r="EMM49" s="1145"/>
      <c r="EMN49" s="1145"/>
      <c r="EMO49" s="1145"/>
      <c r="EMP49" s="1146"/>
      <c r="EMQ49" s="290"/>
      <c r="EMR49" s="288"/>
      <c r="EMS49" s="341"/>
      <c r="EMT49" s="342"/>
      <c r="EMU49" s="1147"/>
      <c r="EMV49" s="1144"/>
      <c r="EMW49" s="1145"/>
      <c r="EMX49" s="1145"/>
      <c r="EMY49" s="1145"/>
      <c r="EMZ49" s="1146"/>
      <c r="ENA49" s="290"/>
      <c r="ENB49" s="288"/>
      <c r="ENC49" s="341"/>
      <c r="END49" s="342"/>
      <c r="ENE49" s="1147"/>
      <c r="ENF49" s="1144"/>
      <c r="ENG49" s="1145"/>
      <c r="ENH49" s="1145"/>
      <c r="ENI49" s="1145"/>
      <c r="ENJ49" s="1146"/>
      <c r="ENK49" s="290"/>
      <c r="ENL49" s="288"/>
      <c r="ENM49" s="341"/>
      <c r="ENN49" s="342"/>
      <c r="ENO49" s="1147"/>
      <c r="ENP49" s="1144"/>
      <c r="ENQ49" s="1145"/>
      <c r="ENR49" s="1145"/>
      <c r="ENS49" s="1145"/>
      <c r="ENT49" s="1146"/>
      <c r="ENU49" s="290"/>
      <c r="ENV49" s="288"/>
      <c r="ENW49" s="341"/>
      <c r="ENX49" s="342"/>
      <c r="ENY49" s="1147"/>
      <c r="ENZ49" s="1144"/>
      <c r="EOA49" s="1145"/>
      <c r="EOB49" s="1145"/>
      <c r="EOC49" s="1145"/>
      <c r="EOD49" s="1146"/>
      <c r="EOE49" s="290"/>
      <c r="EOF49" s="288"/>
      <c r="EOG49" s="341"/>
      <c r="EOH49" s="342"/>
      <c r="EOI49" s="1147"/>
      <c r="EOJ49" s="1144"/>
      <c r="EOK49" s="1145"/>
      <c r="EOL49" s="1145"/>
      <c r="EOM49" s="1145"/>
      <c r="EON49" s="1146"/>
      <c r="EOO49" s="290"/>
      <c r="EOP49" s="288"/>
      <c r="EOQ49" s="341"/>
      <c r="EOR49" s="342"/>
      <c r="EOS49" s="1147"/>
      <c r="EOT49" s="1144"/>
      <c r="EOU49" s="1145"/>
      <c r="EOV49" s="1145"/>
      <c r="EOW49" s="1145"/>
      <c r="EOX49" s="1146"/>
      <c r="EOY49" s="290"/>
      <c r="EOZ49" s="288"/>
      <c r="EPA49" s="341"/>
      <c r="EPB49" s="342"/>
      <c r="EPC49" s="1147"/>
      <c r="EPD49" s="1144"/>
      <c r="EPE49" s="1145"/>
      <c r="EPF49" s="1145"/>
      <c r="EPG49" s="1145"/>
      <c r="EPH49" s="1146"/>
      <c r="EPI49" s="290"/>
      <c r="EPJ49" s="288"/>
      <c r="EPK49" s="341"/>
      <c r="EPL49" s="342"/>
      <c r="EPM49" s="1147"/>
      <c r="EPN49" s="1144"/>
      <c r="EPO49" s="1145"/>
      <c r="EPP49" s="1145"/>
      <c r="EPQ49" s="1145"/>
      <c r="EPR49" s="1146"/>
      <c r="EPS49" s="290"/>
      <c r="EPT49" s="288"/>
      <c r="EPU49" s="341"/>
      <c r="EPV49" s="342"/>
      <c r="EPW49" s="1147"/>
      <c r="EPX49" s="1144"/>
      <c r="EPY49" s="1145"/>
      <c r="EPZ49" s="1145"/>
      <c r="EQA49" s="1145"/>
      <c r="EQB49" s="1146"/>
      <c r="EQC49" s="290"/>
      <c r="EQD49" s="288"/>
      <c r="EQE49" s="341"/>
      <c r="EQF49" s="342"/>
      <c r="EQG49" s="1147"/>
      <c r="EQH49" s="1144"/>
      <c r="EQI49" s="1145"/>
      <c r="EQJ49" s="1145"/>
      <c r="EQK49" s="1145"/>
      <c r="EQL49" s="1146"/>
      <c r="EQM49" s="290"/>
      <c r="EQN49" s="288"/>
      <c r="EQO49" s="341"/>
      <c r="EQP49" s="342"/>
      <c r="EQQ49" s="1147"/>
      <c r="EQR49" s="1144"/>
      <c r="EQS49" s="1145"/>
      <c r="EQT49" s="1145"/>
      <c r="EQU49" s="1145"/>
      <c r="EQV49" s="1146"/>
      <c r="EQW49" s="290"/>
      <c r="EQX49" s="288"/>
      <c r="EQY49" s="341"/>
      <c r="EQZ49" s="342"/>
      <c r="ERA49" s="1147"/>
      <c r="ERB49" s="1144"/>
      <c r="ERC49" s="1145"/>
      <c r="ERD49" s="1145"/>
      <c r="ERE49" s="1145"/>
      <c r="ERF49" s="1146"/>
      <c r="ERG49" s="290"/>
      <c r="ERH49" s="288"/>
      <c r="ERI49" s="341"/>
      <c r="ERJ49" s="342"/>
      <c r="ERK49" s="1147"/>
      <c r="ERL49" s="1144"/>
      <c r="ERM49" s="1145"/>
      <c r="ERN49" s="1145"/>
      <c r="ERO49" s="1145"/>
      <c r="ERP49" s="1146"/>
      <c r="ERQ49" s="290"/>
      <c r="ERR49" s="288"/>
      <c r="ERS49" s="341"/>
      <c r="ERT49" s="342"/>
      <c r="ERU49" s="1147"/>
      <c r="ERV49" s="1144"/>
      <c r="ERW49" s="1145"/>
      <c r="ERX49" s="1145"/>
      <c r="ERY49" s="1145"/>
      <c r="ERZ49" s="1146"/>
      <c r="ESA49" s="290"/>
      <c r="ESB49" s="288"/>
      <c r="ESC49" s="341"/>
      <c r="ESD49" s="342"/>
      <c r="ESE49" s="1147"/>
      <c r="ESF49" s="1144"/>
      <c r="ESG49" s="1145"/>
      <c r="ESH49" s="1145"/>
      <c r="ESI49" s="1145"/>
      <c r="ESJ49" s="1146"/>
      <c r="ESK49" s="290"/>
      <c r="ESL49" s="288"/>
      <c r="ESM49" s="341"/>
      <c r="ESN49" s="342"/>
      <c r="ESO49" s="1147"/>
      <c r="ESP49" s="1144"/>
      <c r="ESQ49" s="1145"/>
      <c r="ESR49" s="1145"/>
      <c r="ESS49" s="1145"/>
      <c r="EST49" s="1146"/>
      <c r="ESU49" s="290"/>
      <c r="ESV49" s="288"/>
      <c r="ESW49" s="341"/>
      <c r="ESX49" s="342"/>
      <c r="ESY49" s="1147"/>
      <c r="ESZ49" s="1144"/>
      <c r="ETA49" s="1145"/>
      <c r="ETB49" s="1145"/>
      <c r="ETC49" s="1145"/>
      <c r="ETD49" s="1146"/>
      <c r="ETE49" s="290"/>
      <c r="ETF49" s="288"/>
      <c r="ETG49" s="341"/>
      <c r="ETH49" s="342"/>
      <c r="ETI49" s="1147"/>
      <c r="ETJ49" s="1144"/>
      <c r="ETK49" s="1145"/>
      <c r="ETL49" s="1145"/>
      <c r="ETM49" s="1145"/>
      <c r="ETN49" s="1146"/>
      <c r="ETO49" s="290"/>
      <c r="ETP49" s="288"/>
      <c r="ETQ49" s="341"/>
      <c r="ETR49" s="342"/>
      <c r="ETS49" s="1147"/>
      <c r="ETT49" s="1144"/>
      <c r="ETU49" s="1145"/>
      <c r="ETV49" s="1145"/>
      <c r="ETW49" s="1145"/>
      <c r="ETX49" s="1146"/>
      <c r="ETY49" s="290"/>
      <c r="ETZ49" s="288"/>
      <c r="EUA49" s="341"/>
      <c r="EUB49" s="342"/>
      <c r="EUC49" s="1147"/>
      <c r="EUD49" s="1144"/>
      <c r="EUE49" s="1145"/>
      <c r="EUF49" s="1145"/>
      <c r="EUG49" s="1145"/>
      <c r="EUH49" s="1146"/>
      <c r="EUI49" s="290"/>
      <c r="EUJ49" s="288"/>
      <c r="EUK49" s="341"/>
      <c r="EUL49" s="342"/>
      <c r="EUM49" s="1147"/>
      <c r="EUN49" s="1144"/>
      <c r="EUO49" s="1145"/>
      <c r="EUP49" s="1145"/>
      <c r="EUQ49" s="1145"/>
      <c r="EUR49" s="1146"/>
      <c r="EUS49" s="290"/>
      <c r="EUT49" s="288"/>
      <c r="EUU49" s="341"/>
      <c r="EUV49" s="342"/>
      <c r="EUW49" s="1147"/>
      <c r="EUX49" s="1144"/>
      <c r="EUY49" s="1145"/>
      <c r="EUZ49" s="1145"/>
      <c r="EVA49" s="1145"/>
      <c r="EVB49" s="1146"/>
      <c r="EVC49" s="290"/>
      <c r="EVD49" s="288"/>
      <c r="EVE49" s="341"/>
      <c r="EVF49" s="342"/>
      <c r="EVG49" s="1147"/>
      <c r="EVH49" s="1144"/>
      <c r="EVI49" s="1145"/>
      <c r="EVJ49" s="1145"/>
      <c r="EVK49" s="1145"/>
      <c r="EVL49" s="1146"/>
      <c r="EVM49" s="290"/>
      <c r="EVN49" s="288"/>
      <c r="EVO49" s="341"/>
      <c r="EVP49" s="342"/>
      <c r="EVQ49" s="1147"/>
      <c r="EVR49" s="1144"/>
      <c r="EVS49" s="1145"/>
      <c r="EVT49" s="1145"/>
      <c r="EVU49" s="1145"/>
      <c r="EVV49" s="1146"/>
      <c r="EVW49" s="290"/>
      <c r="EVX49" s="288"/>
      <c r="EVY49" s="341"/>
      <c r="EVZ49" s="342"/>
      <c r="EWA49" s="1147"/>
      <c r="EWB49" s="1144"/>
      <c r="EWC49" s="1145"/>
      <c r="EWD49" s="1145"/>
      <c r="EWE49" s="1145"/>
      <c r="EWF49" s="1146"/>
      <c r="EWG49" s="290"/>
      <c r="EWH49" s="288"/>
      <c r="EWI49" s="341"/>
      <c r="EWJ49" s="342"/>
      <c r="EWK49" s="1147"/>
      <c r="EWL49" s="1144"/>
      <c r="EWM49" s="1145"/>
      <c r="EWN49" s="1145"/>
      <c r="EWO49" s="1145"/>
      <c r="EWP49" s="1146"/>
      <c r="EWQ49" s="290"/>
      <c r="EWR49" s="288"/>
      <c r="EWS49" s="341"/>
      <c r="EWT49" s="342"/>
      <c r="EWU49" s="1147"/>
      <c r="EWV49" s="1144"/>
      <c r="EWW49" s="1145"/>
      <c r="EWX49" s="1145"/>
      <c r="EWY49" s="1145"/>
      <c r="EWZ49" s="1146"/>
      <c r="EXA49" s="290"/>
      <c r="EXB49" s="288"/>
      <c r="EXC49" s="341"/>
      <c r="EXD49" s="342"/>
      <c r="EXE49" s="1147"/>
      <c r="EXF49" s="1144"/>
      <c r="EXG49" s="1145"/>
      <c r="EXH49" s="1145"/>
      <c r="EXI49" s="1145"/>
      <c r="EXJ49" s="1146"/>
      <c r="EXK49" s="290"/>
      <c r="EXL49" s="288"/>
      <c r="EXM49" s="341"/>
      <c r="EXN49" s="342"/>
      <c r="EXO49" s="1147"/>
      <c r="EXP49" s="1144"/>
      <c r="EXQ49" s="1145"/>
      <c r="EXR49" s="1145"/>
      <c r="EXS49" s="1145"/>
      <c r="EXT49" s="1146"/>
      <c r="EXU49" s="290"/>
      <c r="EXV49" s="288"/>
      <c r="EXW49" s="341"/>
      <c r="EXX49" s="342"/>
      <c r="EXY49" s="1147"/>
      <c r="EXZ49" s="1144"/>
      <c r="EYA49" s="1145"/>
      <c r="EYB49" s="1145"/>
      <c r="EYC49" s="1145"/>
      <c r="EYD49" s="1146"/>
      <c r="EYE49" s="290"/>
      <c r="EYF49" s="288"/>
      <c r="EYG49" s="341"/>
      <c r="EYH49" s="342"/>
      <c r="EYI49" s="1147"/>
      <c r="EYJ49" s="1144"/>
      <c r="EYK49" s="1145"/>
      <c r="EYL49" s="1145"/>
      <c r="EYM49" s="1145"/>
      <c r="EYN49" s="1146"/>
      <c r="EYO49" s="290"/>
      <c r="EYP49" s="288"/>
      <c r="EYQ49" s="341"/>
      <c r="EYR49" s="342"/>
      <c r="EYS49" s="1147"/>
      <c r="EYT49" s="1144"/>
      <c r="EYU49" s="1145"/>
      <c r="EYV49" s="1145"/>
      <c r="EYW49" s="1145"/>
      <c r="EYX49" s="1146"/>
      <c r="EYY49" s="290"/>
      <c r="EYZ49" s="288"/>
      <c r="EZA49" s="341"/>
      <c r="EZB49" s="342"/>
      <c r="EZC49" s="1147"/>
      <c r="EZD49" s="1144"/>
      <c r="EZE49" s="1145"/>
      <c r="EZF49" s="1145"/>
      <c r="EZG49" s="1145"/>
      <c r="EZH49" s="1146"/>
      <c r="EZI49" s="290"/>
      <c r="EZJ49" s="288"/>
      <c r="EZK49" s="341"/>
      <c r="EZL49" s="342"/>
      <c r="EZM49" s="1147"/>
      <c r="EZN49" s="1144"/>
      <c r="EZO49" s="1145"/>
      <c r="EZP49" s="1145"/>
      <c r="EZQ49" s="1145"/>
      <c r="EZR49" s="1146"/>
      <c r="EZS49" s="290"/>
      <c r="EZT49" s="288"/>
      <c r="EZU49" s="341"/>
      <c r="EZV49" s="342"/>
      <c r="EZW49" s="1147"/>
      <c r="EZX49" s="1144"/>
      <c r="EZY49" s="1145"/>
      <c r="EZZ49" s="1145"/>
      <c r="FAA49" s="1145"/>
      <c r="FAB49" s="1146"/>
      <c r="FAC49" s="290"/>
      <c r="FAD49" s="288"/>
      <c r="FAE49" s="341"/>
      <c r="FAF49" s="342"/>
      <c r="FAG49" s="1147"/>
      <c r="FAH49" s="1144"/>
      <c r="FAI49" s="1145"/>
      <c r="FAJ49" s="1145"/>
      <c r="FAK49" s="1145"/>
      <c r="FAL49" s="1146"/>
      <c r="FAM49" s="290"/>
      <c r="FAN49" s="288"/>
      <c r="FAO49" s="341"/>
      <c r="FAP49" s="342"/>
      <c r="FAQ49" s="1147"/>
      <c r="FAR49" s="1144"/>
      <c r="FAS49" s="1145"/>
      <c r="FAT49" s="1145"/>
      <c r="FAU49" s="1145"/>
      <c r="FAV49" s="1146"/>
      <c r="FAW49" s="290"/>
      <c r="FAX49" s="288"/>
      <c r="FAY49" s="341"/>
      <c r="FAZ49" s="342"/>
      <c r="FBA49" s="1147"/>
      <c r="FBB49" s="1144"/>
      <c r="FBC49" s="1145"/>
      <c r="FBD49" s="1145"/>
      <c r="FBE49" s="1145"/>
      <c r="FBF49" s="1146"/>
      <c r="FBG49" s="290"/>
      <c r="FBH49" s="288"/>
      <c r="FBI49" s="341"/>
      <c r="FBJ49" s="342"/>
      <c r="FBK49" s="1147"/>
      <c r="FBL49" s="1144"/>
      <c r="FBM49" s="1145"/>
      <c r="FBN49" s="1145"/>
      <c r="FBO49" s="1145"/>
      <c r="FBP49" s="1146"/>
      <c r="FBQ49" s="290"/>
      <c r="FBR49" s="288"/>
      <c r="FBS49" s="341"/>
      <c r="FBT49" s="342"/>
      <c r="FBU49" s="1147"/>
      <c r="FBV49" s="1144"/>
      <c r="FBW49" s="1145"/>
      <c r="FBX49" s="1145"/>
      <c r="FBY49" s="1145"/>
      <c r="FBZ49" s="1146"/>
      <c r="FCA49" s="290"/>
      <c r="FCB49" s="288"/>
      <c r="FCC49" s="341"/>
      <c r="FCD49" s="342"/>
      <c r="FCE49" s="1147"/>
      <c r="FCF49" s="1144"/>
      <c r="FCG49" s="1145"/>
      <c r="FCH49" s="1145"/>
      <c r="FCI49" s="1145"/>
      <c r="FCJ49" s="1146"/>
      <c r="FCK49" s="290"/>
      <c r="FCL49" s="288"/>
      <c r="FCM49" s="341"/>
      <c r="FCN49" s="342"/>
      <c r="FCO49" s="1147"/>
      <c r="FCP49" s="1144"/>
      <c r="FCQ49" s="1145"/>
      <c r="FCR49" s="1145"/>
      <c r="FCS49" s="1145"/>
      <c r="FCT49" s="1146"/>
      <c r="FCU49" s="290"/>
      <c r="FCV49" s="288"/>
      <c r="FCW49" s="341"/>
      <c r="FCX49" s="342"/>
      <c r="FCY49" s="1147"/>
      <c r="FCZ49" s="1144"/>
      <c r="FDA49" s="1145"/>
      <c r="FDB49" s="1145"/>
      <c r="FDC49" s="1145"/>
      <c r="FDD49" s="1146"/>
      <c r="FDE49" s="290"/>
      <c r="FDF49" s="288"/>
      <c r="FDG49" s="341"/>
      <c r="FDH49" s="342"/>
      <c r="FDI49" s="1147"/>
      <c r="FDJ49" s="1144"/>
      <c r="FDK49" s="1145"/>
      <c r="FDL49" s="1145"/>
      <c r="FDM49" s="1145"/>
      <c r="FDN49" s="1146"/>
      <c r="FDO49" s="290"/>
      <c r="FDP49" s="288"/>
      <c r="FDQ49" s="341"/>
      <c r="FDR49" s="342"/>
      <c r="FDS49" s="1147"/>
      <c r="FDT49" s="1144"/>
      <c r="FDU49" s="1145"/>
      <c r="FDV49" s="1145"/>
      <c r="FDW49" s="1145"/>
      <c r="FDX49" s="1146"/>
      <c r="FDY49" s="290"/>
      <c r="FDZ49" s="288"/>
      <c r="FEA49" s="341"/>
      <c r="FEB49" s="342"/>
      <c r="FEC49" s="1147"/>
      <c r="FED49" s="1144"/>
      <c r="FEE49" s="1145"/>
      <c r="FEF49" s="1145"/>
      <c r="FEG49" s="1145"/>
      <c r="FEH49" s="1146"/>
      <c r="FEI49" s="290"/>
      <c r="FEJ49" s="288"/>
      <c r="FEK49" s="341"/>
      <c r="FEL49" s="342"/>
      <c r="FEM49" s="1147"/>
      <c r="FEN49" s="1144"/>
      <c r="FEO49" s="1145"/>
      <c r="FEP49" s="1145"/>
      <c r="FEQ49" s="1145"/>
      <c r="FER49" s="1146"/>
      <c r="FES49" s="290"/>
      <c r="FET49" s="288"/>
      <c r="FEU49" s="341"/>
      <c r="FEV49" s="342"/>
      <c r="FEW49" s="1147"/>
      <c r="FEX49" s="1144"/>
      <c r="FEY49" s="1145"/>
      <c r="FEZ49" s="1145"/>
      <c r="FFA49" s="1145"/>
      <c r="FFB49" s="1146"/>
      <c r="FFC49" s="290"/>
      <c r="FFD49" s="288"/>
      <c r="FFE49" s="341"/>
      <c r="FFF49" s="342"/>
      <c r="FFG49" s="1147"/>
      <c r="FFH49" s="1144"/>
      <c r="FFI49" s="1145"/>
      <c r="FFJ49" s="1145"/>
      <c r="FFK49" s="1145"/>
      <c r="FFL49" s="1146"/>
      <c r="FFM49" s="290"/>
      <c r="FFN49" s="288"/>
      <c r="FFO49" s="341"/>
      <c r="FFP49" s="342"/>
      <c r="FFQ49" s="1147"/>
      <c r="FFR49" s="1144"/>
      <c r="FFS49" s="1145"/>
      <c r="FFT49" s="1145"/>
      <c r="FFU49" s="1145"/>
      <c r="FFV49" s="1146"/>
      <c r="FFW49" s="290"/>
      <c r="FFX49" s="288"/>
      <c r="FFY49" s="341"/>
      <c r="FFZ49" s="342"/>
      <c r="FGA49" s="1147"/>
      <c r="FGB49" s="1144"/>
      <c r="FGC49" s="1145"/>
      <c r="FGD49" s="1145"/>
      <c r="FGE49" s="1145"/>
      <c r="FGF49" s="1146"/>
      <c r="FGG49" s="290"/>
      <c r="FGH49" s="288"/>
      <c r="FGI49" s="341"/>
      <c r="FGJ49" s="342"/>
      <c r="FGK49" s="1147"/>
      <c r="FGL49" s="1144"/>
      <c r="FGM49" s="1145"/>
      <c r="FGN49" s="1145"/>
      <c r="FGO49" s="1145"/>
      <c r="FGP49" s="1146"/>
      <c r="FGQ49" s="290"/>
      <c r="FGR49" s="288"/>
      <c r="FGS49" s="341"/>
      <c r="FGT49" s="342"/>
      <c r="FGU49" s="1147"/>
      <c r="FGV49" s="1144"/>
      <c r="FGW49" s="1145"/>
      <c r="FGX49" s="1145"/>
      <c r="FGY49" s="1145"/>
      <c r="FGZ49" s="1146"/>
      <c r="FHA49" s="290"/>
      <c r="FHB49" s="288"/>
      <c r="FHC49" s="341"/>
      <c r="FHD49" s="342"/>
      <c r="FHE49" s="1147"/>
      <c r="FHF49" s="1144"/>
      <c r="FHG49" s="1145"/>
      <c r="FHH49" s="1145"/>
      <c r="FHI49" s="1145"/>
      <c r="FHJ49" s="1146"/>
      <c r="FHK49" s="290"/>
      <c r="FHL49" s="288"/>
      <c r="FHM49" s="341"/>
      <c r="FHN49" s="342"/>
      <c r="FHO49" s="1147"/>
      <c r="FHP49" s="1144"/>
      <c r="FHQ49" s="1145"/>
      <c r="FHR49" s="1145"/>
      <c r="FHS49" s="1145"/>
      <c r="FHT49" s="1146"/>
      <c r="FHU49" s="290"/>
      <c r="FHV49" s="288"/>
      <c r="FHW49" s="341"/>
      <c r="FHX49" s="342"/>
      <c r="FHY49" s="1147"/>
      <c r="FHZ49" s="1144"/>
      <c r="FIA49" s="1145"/>
      <c r="FIB49" s="1145"/>
      <c r="FIC49" s="1145"/>
      <c r="FID49" s="1146"/>
      <c r="FIE49" s="290"/>
      <c r="FIF49" s="288"/>
      <c r="FIG49" s="341"/>
      <c r="FIH49" s="342"/>
      <c r="FII49" s="1147"/>
      <c r="FIJ49" s="1144"/>
      <c r="FIK49" s="1145"/>
      <c r="FIL49" s="1145"/>
      <c r="FIM49" s="1145"/>
      <c r="FIN49" s="1146"/>
      <c r="FIO49" s="290"/>
      <c r="FIP49" s="288"/>
      <c r="FIQ49" s="341"/>
      <c r="FIR49" s="342"/>
      <c r="FIS49" s="1147"/>
      <c r="FIT49" s="1144"/>
      <c r="FIU49" s="1145"/>
      <c r="FIV49" s="1145"/>
      <c r="FIW49" s="1145"/>
      <c r="FIX49" s="1146"/>
      <c r="FIY49" s="290"/>
      <c r="FIZ49" s="288"/>
      <c r="FJA49" s="341"/>
      <c r="FJB49" s="342"/>
      <c r="FJC49" s="1147"/>
      <c r="FJD49" s="1144"/>
      <c r="FJE49" s="1145"/>
      <c r="FJF49" s="1145"/>
      <c r="FJG49" s="1145"/>
      <c r="FJH49" s="1146"/>
      <c r="FJI49" s="290"/>
      <c r="FJJ49" s="288"/>
      <c r="FJK49" s="341"/>
      <c r="FJL49" s="342"/>
      <c r="FJM49" s="1147"/>
      <c r="FJN49" s="1144"/>
      <c r="FJO49" s="1145"/>
      <c r="FJP49" s="1145"/>
      <c r="FJQ49" s="1145"/>
      <c r="FJR49" s="1146"/>
      <c r="FJS49" s="290"/>
      <c r="FJT49" s="288"/>
      <c r="FJU49" s="341"/>
      <c r="FJV49" s="342"/>
      <c r="FJW49" s="1147"/>
      <c r="FJX49" s="1144"/>
      <c r="FJY49" s="1145"/>
      <c r="FJZ49" s="1145"/>
      <c r="FKA49" s="1145"/>
      <c r="FKB49" s="1146"/>
      <c r="FKC49" s="290"/>
      <c r="FKD49" s="288"/>
      <c r="FKE49" s="341"/>
      <c r="FKF49" s="342"/>
      <c r="FKG49" s="1147"/>
      <c r="FKH49" s="1144"/>
      <c r="FKI49" s="1145"/>
      <c r="FKJ49" s="1145"/>
      <c r="FKK49" s="1145"/>
      <c r="FKL49" s="1146"/>
      <c r="FKM49" s="290"/>
      <c r="FKN49" s="288"/>
      <c r="FKO49" s="341"/>
      <c r="FKP49" s="342"/>
      <c r="FKQ49" s="1147"/>
      <c r="FKR49" s="1144"/>
      <c r="FKS49" s="1145"/>
      <c r="FKT49" s="1145"/>
      <c r="FKU49" s="1145"/>
      <c r="FKV49" s="1146"/>
      <c r="FKW49" s="290"/>
      <c r="FKX49" s="288"/>
      <c r="FKY49" s="341"/>
      <c r="FKZ49" s="342"/>
      <c r="FLA49" s="1147"/>
      <c r="FLB49" s="1144"/>
      <c r="FLC49" s="1145"/>
      <c r="FLD49" s="1145"/>
      <c r="FLE49" s="1145"/>
      <c r="FLF49" s="1146"/>
      <c r="FLG49" s="290"/>
      <c r="FLH49" s="288"/>
      <c r="FLI49" s="341"/>
      <c r="FLJ49" s="342"/>
      <c r="FLK49" s="1147"/>
      <c r="FLL49" s="1144"/>
      <c r="FLM49" s="1145"/>
      <c r="FLN49" s="1145"/>
      <c r="FLO49" s="1145"/>
      <c r="FLP49" s="1146"/>
      <c r="FLQ49" s="290"/>
      <c r="FLR49" s="288"/>
      <c r="FLS49" s="341"/>
      <c r="FLT49" s="342"/>
      <c r="FLU49" s="1147"/>
      <c r="FLV49" s="1144"/>
      <c r="FLW49" s="1145"/>
      <c r="FLX49" s="1145"/>
      <c r="FLY49" s="1145"/>
      <c r="FLZ49" s="1146"/>
      <c r="FMA49" s="290"/>
      <c r="FMB49" s="288"/>
      <c r="FMC49" s="341"/>
      <c r="FMD49" s="342"/>
      <c r="FME49" s="1147"/>
      <c r="FMF49" s="1144"/>
      <c r="FMG49" s="1145"/>
      <c r="FMH49" s="1145"/>
      <c r="FMI49" s="1145"/>
      <c r="FMJ49" s="1146"/>
      <c r="FMK49" s="290"/>
      <c r="FML49" s="288"/>
      <c r="FMM49" s="341"/>
      <c r="FMN49" s="342"/>
      <c r="FMO49" s="1147"/>
      <c r="FMP49" s="1144"/>
      <c r="FMQ49" s="1145"/>
      <c r="FMR49" s="1145"/>
      <c r="FMS49" s="1145"/>
      <c r="FMT49" s="1146"/>
      <c r="FMU49" s="290"/>
      <c r="FMV49" s="288"/>
      <c r="FMW49" s="341"/>
      <c r="FMX49" s="342"/>
      <c r="FMY49" s="1147"/>
      <c r="FMZ49" s="1144"/>
      <c r="FNA49" s="1145"/>
      <c r="FNB49" s="1145"/>
      <c r="FNC49" s="1145"/>
      <c r="FND49" s="1146"/>
      <c r="FNE49" s="290"/>
      <c r="FNF49" s="288"/>
      <c r="FNG49" s="341"/>
      <c r="FNH49" s="342"/>
      <c r="FNI49" s="1147"/>
      <c r="FNJ49" s="1144"/>
      <c r="FNK49" s="1145"/>
      <c r="FNL49" s="1145"/>
      <c r="FNM49" s="1145"/>
      <c r="FNN49" s="1146"/>
      <c r="FNO49" s="290"/>
      <c r="FNP49" s="288"/>
      <c r="FNQ49" s="341"/>
      <c r="FNR49" s="342"/>
      <c r="FNS49" s="1147"/>
      <c r="FNT49" s="1144"/>
      <c r="FNU49" s="1145"/>
      <c r="FNV49" s="1145"/>
      <c r="FNW49" s="1145"/>
      <c r="FNX49" s="1146"/>
      <c r="FNY49" s="290"/>
      <c r="FNZ49" s="288"/>
      <c r="FOA49" s="341"/>
      <c r="FOB49" s="342"/>
      <c r="FOC49" s="1147"/>
      <c r="FOD49" s="1144"/>
      <c r="FOE49" s="1145"/>
      <c r="FOF49" s="1145"/>
      <c r="FOG49" s="1145"/>
      <c r="FOH49" s="1146"/>
      <c r="FOI49" s="290"/>
      <c r="FOJ49" s="288"/>
      <c r="FOK49" s="341"/>
      <c r="FOL49" s="342"/>
      <c r="FOM49" s="1147"/>
      <c r="FON49" s="1144"/>
      <c r="FOO49" s="1145"/>
      <c r="FOP49" s="1145"/>
      <c r="FOQ49" s="1145"/>
      <c r="FOR49" s="1146"/>
      <c r="FOS49" s="290"/>
      <c r="FOT49" s="288"/>
      <c r="FOU49" s="341"/>
      <c r="FOV49" s="342"/>
      <c r="FOW49" s="1147"/>
      <c r="FOX49" s="1144"/>
      <c r="FOY49" s="1145"/>
      <c r="FOZ49" s="1145"/>
      <c r="FPA49" s="1145"/>
      <c r="FPB49" s="1146"/>
      <c r="FPC49" s="290"/>
      <c r="FPD49" s="288"/>
      <c r="FPE49" s="341"/>
      <c r="FPF49" s="342"/>
      <c r="FPG49" s="1147"/>
      <c r="FPH49" s="1144"/>
      <c r="FPI49" s="1145"/>
      <c r="FPJ49" s="1145"/>
      <c r="FPK49" s="1145"/>
      <c r="FPL49" s="1146"/>
      <c r="FPM49" s="290"/>
      <c r="FPN49" s="288"/>
      <c r="FPO49" s="341"/>
      <c r="FPP49" s="342"/>
      <c r="FPQ49" s="1147"/>
      <c r="FPR49" s="1144"/>
      <c r="FPS49" s="1145"/>
      <c r="FPT49" s="1145"/>
      <c r="FPU49" s="1145"/>
      <c r="FPV49" s="1146"/>
      <c r="FPW49" s="290"/>
      <c r="FPX49" s="288"/>
      <c r="FPY49" s="341"/>
      <c r="FPZ49" s="342"/>
      <c r="FQA49" s="1147"/>
      <c r="FQB49" s="1144"/>
      <c r="FQC49" s="1145"/>
      <c r="FQD49" s="1145"/>
      <c r="FQE49" s="1145"/>
      <c r="FQF49" s="1146"/>
      <c r="FQG49" s="290"/>
      <c r="FQH49" s="288"/>
      <c r="FQI49" s="341"/>
      <c r="FQJ49" s="342"/>
      <c r="FQK49" s="1147"/>
      <c r="FQL49" s="1144"/>
      <c r="FQM49" s="1145"/>
      <c r="FQN49" s="1145"/>
      <c r="FQO49" s="1145"/>
      <c r="FQP49" s="1146"/>
      <c r="FQQ49" s="290"/>
      <c r="FQR49" s="288"/>
      <c r="FQS49" s="341"/>
      <c r="FQT49" s="342"/>
      <c r="FQU49" s="1147"/>
      <c r="FQV49" s="1144"/>
      <c r="FQW49" s="1145"/>
      <c r="FQX49" s="1145"/>
      <c r="FQY49" s="1145"/>
      <c r="FQZ49" s="1146"/>
      <c r="FRA49" s="290"/>
      <c r="FRB49" s="288"/>
      <c r="FRC49" s="341"/>
      <c r="FRD49" s="342"/>
      <c r="FRE49" s="1147"/>
      <c r="FRF49" s="1144"/>
      <c r="FRG49" s="1145"/>
      <c r="FRH49" s="1145"/>
      <c r="FRI49" s="1145"/>
      <c r="FRJ49" s="1146"/>
      <c r="FRK49" s="290"/>
      <c r="FRL49" s="288"/>
      <c r="FRM49" s="341"/>
      <c r="FRN49" s="342"/>
      <c r="FRO49" s="1147"/>
      <c r="FRP49" s="1144"/>
      <c r="FRQ49" s="1145"/>
      <c r="FRR49" s="1145"/>
      <c r="FRS49" s="1145"/>
      <c r="FRT49" s="1146"/>
      <c r="FRU49" s="290"/>
      <c r="FRV49" s="288"/>
      <c r="FRW49" s="341"/>
      <c r="FRX49" s="342"/>
      <c r="FRY49" s="1147"/>
      <c r="FRZ49" s="1144"/>
      <c r="FSA49" s="1145"/>
      <c r="FSB49" s="1145"/>
      <c r="FSC49" s="1145"/>
      <c r="FSD49" s="1146"/>
      <c r="FSE49" s="290"/>
      <c r="FSF49" s="288"/>
      <c r="FSG49" s="341"/>
      <c r="FSH49" s="342"/>
      <c r="FSI49" s="1147"/>
      <c r="FSJ49" s="1144"/>
      <c r="FSK49" s="1145"/>
      <c r="FSL49" s="1145"/>
      <c r="FSM49" s="1145"/>
      <c r="FSN49" s="1146"/>
      <c r="FSO49" s="290"/>
      <c r="FSP49" s="288"/>
      <c r="FSQ49" s="341"/>
      <c r="FSR49" s="342"/>
      <c r="FSS49" s="1147"/>
      <c r="FST49" s="1144"/>
      <c r="FSU49" s="1145"/>
      <c r="FSV49" s="1145"/>
      <c r="FSW49" s="1145"/>
      <c r="FSX49" s="1146"/>
      <c r="FSY49" s="290"/>
      <c r="FSZ49" s="288"/>
      <c r="FTA49" s="341"/>
      <c r="FTB49" s="342"/>
      <c r="FTC49" s="1147"/>
      <c r="FTD49" s="1144"/>
      <c r="FTE49" s="1145"/>
      <c r="FTF49" s="1145"/>
      <c r="FTG49" s="1145"/>
      <c r="FTH49" s="1146"/>
      <c r="FTI49" s="290"/>
      <c r="FTJ49" s="288"/>
      <c r="FTK49" s="341"/>
      <c r="FTL49" s="342"/>
      <c r="FTM49" s="1147"/>
      <c r="FTN49" s="1144"/>
      <c r="FTO49" s="1145"/>
      <c r="FTP49" s="1145"/>
      <c r="FTQ49" s="1145"/>
      <c r="FTR49" s="1146"/>
      <c r="FTS49" s="290"/>
      <c r="FTT49" s="288"/>
      <c r="FTU49" s="341"/>
      <c r="FTV49" s="342"/>
      <c r="FTW49" s="1147"/>
      <c r="FTX49" s="1144"/>
      <c r="FTY49" s="1145"/>
      <c r="FTZ49" s="1145"/>
      <c r="FUA49" s="1145"/>
      <c r="FUB49" s="1146"/>
      <c r="FUC49" s="290"/>
      <c r="FUD49" s="288"/>
      <c r="FUE49" s="341"/>
      <c r="FUF49" s="342"/>
      <c r="FUG49" s="1147"/>
      <c r="FUH49" s="1144"/>
      <c r="FUI49" s="1145"/>
      <c r="FUJ49" s="1145"/>
      <c r="FUK49" s="1145"/>
      <c r="FUL49" s="1146"/>
      <c r="FUM49" s="290"/>
      <c r="FUN49" s="288"/>
      <c r="FUO49" s="341"/>
      <c r="FUP49" s="342"/>
      <c r="FUQ49" s="1147"/>
      <c r="FUR49" s="1144"/>
      <c r="FUS49" s="1145"/>
      <c r="FUT49" s="1145"/>
      <c r="FUU49" s="1145"/>
      <c r="FUV49" s="1146"/>
      <c r="FUW49" s="290"/>
      <c r="FUX49" s="288"/>
      <c r="FUY49" s="341"/>
      <c r="FUZ49" s="342"/>
      <c r="FVA49" s="1147"/>
      <c r="FVB49" s="1144"/>
      <c r="FVC49" s="1145"/>
      <c r="FVD49" s="1145"/>
      <c r="FVE49" s="1145"/>
      <c r="FVF49" s="1146"/>
      <c r="FVG49" s="290"/>
      <c r="FVH49" s="288"/>
      <c r="FVI49" s="341"/>
      <c r="FVJ49" s="342"/>
      <c r="FVK49" s="1147"/>
      <c r="FVL49" s="1144"/>
      <c r="FVM49" s="1145"/>
      <c r="FVN49" s="1145"/>
      <c r="FVO49" s="1145"/>
      <c r="FVP49" s="1146"/>
      <c r="FVQ49" s="290"/>
      <c r="FVR49" s="288"/>
      <c r="FVS49" s="341"/>
      <c r="FVT49" s="342"/>
      <c r="FVU49" s="1147"/>
      <c r="FVV49" s="1144"/>
      <c r="FVW49" s="1145"/>
      <c r="FVX49" s="1145"/>
      <c r="FVY49" s="1145"/>
      <c r="FVZ49" s="1146"/>
      <c r="FWA49" s="290"/>
      <c r="FWB49" s="288"/>
      <c r="FWC49" s="341"/>
      <c r="FWD49" s="342"/>
      <c r="FWE49" s="1147"/>
      <c r="FWF49" s="1144"/>
      <c r="FWG49" s="1145"/>
      <c r="FWH49" s="1145"/>
      <c r="FWI49" s="1145"/>
      <c r="FWJ49" s="1146"/>
      <c r="FWK49" s="290"/>
      <c r="FWL49" s="288"/>
      <c r="FWM49" s="341"/>
      <c r="FWN49" s="342"/>
      <c r="FWO49" s="1147"/>
      <c r="FWP49" s="1144"/>
      <c r="FWQ49" s="1145"/>
      <c r="FWR49" s="1145"/>
      <c r="FWS49" s="1145"/>
      <c r="FWT49" s="1146"/>
      <c r="FWU49" s="290"/>
      <c r="FWV49" s="288"/>
      <c r="FWW49" s="341"/>
      <c r="FWX49" s="342"/>
      <c r="FWY49" s="1147"/>
      <c r="FWZ49" s="1144"/>
      <c r="FXA49" s="1145"/>
      <c r="FXB49" s="1145"/>
      <c r="FXC49" s="1145"/>
      <c r="FXD49" s="1146"/>
      <c r="FXE49" s="290"/>
      <c r="FXF49" s="288"/>
      <c r="FXG49" s="341"/>
      <c r="FXH49" s="342"/>
      <c r="FXI49" s="1147"/>
      <c r="FXJ49" s="1144"/>
      <c r="FXK49" s="1145"/>
      <c r="FXL49" s="1145"/>
      <c r="FXM49" s="1145"/>
      <c r="FXN49" s="1146"/>
      <c r="FXO49" s="290"/>
      <c r="FXP49" s="288"/>
      <c r="FXQ49" s="341"/>
      <c r="FXR49" s="342"/>
      <c r="FXS49" s="1147"/>
      <c r="FXT49" s="1144"/>
      <c r="FXU49" s="1145"/>
      <c r="FXV49" s="1145"/>
      <c r="FXW49" s="1145"/>
      <c r="FXX49" s="1146"/>
      <c r="FXY49" s="290"/>
      <c r="FXZ49" s="288"/>
      <c r="FYA49" s="341"/>
      <c r="FYB49" s="342"/>
      <c r="FYC49" s="1147"/>
      <c r="FYD49" s="1144"/>
      <c r="FYE49" s="1145"/>
      <c r="FYF49" s="1145"/>
      <c r="FYG49" s="1145"/>
      <c r="FYH49" s="1146"/>
      <c r="FYI49" s="290"/>
      <c r="FYJ49" s="288"/>
      <c r="FYK49" s="341"/>
      <c r="FYL49" s="342"/>
      <c r="FYM49" s="1147"/>
      <c r="FYN49" s="1144"/>
      <c r="FYO49" s="1145"/>
      <c r="FYP49" s="1145"/>
      <c r="FYQ49" s="1145"/>
      <c r="FYR49" s="1146"/>
      <c r="FYS49" s="290"/>
      <c r="FYT49" s="288"/>
      <c r="FYU49" s="341"/>
      <c r="FYV49" s="342"/>
      <c r="FYW49" s="1147"/>
      <c r="FYX49" s="1144"/>
      <c r="FYY49" s="1145"/>
      <c r="FYZ49" s="1145"/>
      <c r="FZA49" s="1145"/>
      <c r="FZB49" s="1146"/>
      <c r="FZC49" s="290"/>
      <c r="FZD49" s="288"/>
      <c r="FZE49" s="341"/>
      <c r="FZF49" s="342"/>
      <c r="FZG49" s="1147"/>
      <c r="FZH49" s="1144"/>
      <c r="FZI49" s="1145"/>
      <c r="FZJ49" s="1145"/>
      <c r="FZK49" s="1145"/>
      <c r="FZL49" s="1146"/>
      <c r="FZM49" s="290"/>
      <c r="FZN49" s="288"/>
      <c r="FZO49" s="341"/>
      <c r="FZP49" s="342"/>
      <c r="FZQ49" s="1147"/>
      <c r="FZR49" s="1144"/>
      <c r="FZS49" s="1145"/>
      <c r="FZT49" s="1145"/>
      <c r="FZU49" s="1145"/>
      <c r="FZV49" s="1146"/>
      <c r="FZW49" s="290"/>
      <c r="FZX49" s="288"/>
      <c r="FZY49" s="341"/>
      <c r="FZZ49" s="342"/>
      <c r="GAA49" s="1147"/>
      <c r="GAB49" s="1144"/>
      <c r="GAC49" s="1145"/>
      <c r="GAD49" s="1145"/>
      <c r="GAE49" s="1145"/>
      <c r="GAF49" s="1146"/>
      <c r="GAG49" s="290"/>
      <c r="GAH49" s="288"/>
      <c r="GAI49" s="341"/>
      <c r="GAJ49" s="342"/>
      <c r="GAK49" s="1147"/>
      <c r="GAL49" s="1144"/>
      <c r="GAM49" s="1145"/>
      <c r="GAN49" s="1145"/>
      <c r="GAO49" s="1145"/>
      <c r="GAP49" s="1146"/>
      <c r="GAQ49" s="290"/>
      <c r="GAR49" s="288"/>
      <c r="GAS49" s="341"/>
      <c r="GAT49" s="342"/>
      <c r="GAU49" s="1147"/>
      <c r="GAV49" s="1144"/>
      <c r="GAW49" s="1145"/>
      <c r="GAX49" s="1145"/>
      <c r="GAY49" s="1145"/>
      <c r="GAZ49" s="1146"/>
      <c r="GBA49" s="290"/>
      <c r="GBB49" s="288"/>
      <c r="GBC49" s="341"/>
      <c r="GBD49" s="342"/>
      <c r="GBE49" s="1147"/>
      <c r="GBF49" s="1144"/>
      <c r="GBG49" s="1145"/>
      <c r="GBH49" s="1145"/>
      <c r="GBI49" s="1145"/>
      <c r="GBJ49" s="1146"/>
      <c r="GBK49" s="290"/>
      <c r="GBL49" s="288"/>
      <c r="GBM49" s="341"/>
      <c r="GBN49" s="342"/>
      <c r="GBO49" s="1147"/>
      <c r="GBP49" s="1144"/>
      <c r="GBQ49" s="1145"/>
      <c r="GBR49" s="1145"/>
      <c r="GBS49" s="1145"/>
      <c r="GBT49" s="1146"/>
      <c r="GBU49" s="290"/>
      <c r="GBV49" s="288"/>
      <c r="GBW49" s="341"/>
      <c r="GBX49" s="342"/>
      <c r="GBY49" s="1147"/>
      <c r="GBZ49" s="1144"/>
      <c r="GCA49" s="1145"/>
      <c r="GCB49" s="1145"/>
      <c r="GCC49" s="1145"/>
      <c r="GCD49" s="1146"/>
      <c r="GCE49" s="290"/>
      <c r="GCF49" s="288"/>
      <c r="GCG49" s="341"/>
      <c r="GCH49" s="342"/>
      <c r="GCI49" s="1147"/>
      <c r="GCJ49" s="1144"/>
      <c r="GCK49" s="1145"/>
      <c r="GCL49" s="1145"/>
      <c r="GCM49" s="1145"/>
      <c r="GCN49" s="1146"/>
      <c r="GCO49" s="290"/>
      <c r="GCP49" s="288"/>
      <c r="GCQ49" s="341"/>
      <c r="GCR49" s="342"/>
      <c r="GCS49" s="1147"/>
      <c r="GCT49" s="1144"/>
      <c r="GCU49" s="1145"/>
      <c r="GCV49" s="1145"/>
      <c r="GCW49" s="1145"/>
      <c r="GCX49" s="1146"/>
      <c r="GCY49" s="290"/>
      <c r="GCZ49" s="288"/>
      <c r="GDA49" s="341"/>
      <c r="GDB49" s="342"/>
      <c r="GDC49" s="1147"/>
      <c r="GDD49" s="1144"/>
      <c r="GDE49" s="1145"/>
      <c r="GDF49" s="1145"/>
      <c r="GDG49" s="1145"/>
      <c r="GDH49" s="1146"/>
      <c r="GDI49" s="290"/>
      <c r="GDJ49" s="288"/>
      <c r="GDK49" s="341"/>
      <c r="GDL49" s="342"/>
      <c r="GDM49" s="1147"/>
      <c r="GDN49" s="1144"/>
      <c r="GDO49" s="1145"/>
      <c r="GDP49" s="1145"/>
      <c r="GDQ49" s="1145"/>
      <c r="GDR49" s="1146"/>
      <c r="GDS49" s="290"/>
      <c r="GDT49" s="288"/>
      <c r="GDU49" s="341"/>
      <c r="GDV49" s="342"/>
      <c r="GDW49" s="1147"/>
      <c r="GDX49" s="1144"/>
      <c r="GDY49" s="1145"/>
      <c r="GDZ49" s="1145"/>
      <c r="GEA49" s="1145"/>
      <c r="GEB49" s="1146"/>
      <c r="GEC49" s="290"/>
      <c r="GED49" s="288"/>
      <c r="GEE49" s="341"/>
      <c r="GEF49" s="342"/>
      <c r="GEG49" s="1147"/>
      <c r="GEH49" s="1144"/>
      <c r="GEI49" s="1145"/>
      <c r="GEJ49" s="1145"/>
      <c r="GEK49" s="1145"/>
      <c r="GEL49" s="1146"/>
      <c r="GEM49" s="290"/>
      <c r="GEN49" s="288"/>
      <c r="GEO49" s="341"/>
      <c r="GEP49" s="342"/>
      <c r="GEQ49" s="1147"/>
      <c r="GER49" s="1144"/>
      <c r="GES49" s="1145"/>
      <c r="GET49" s="1145"/>
      <c r="GEU49" s="1145"/>
      <c r="GEV49" s="1146"/>
      <c r="GEW49" s="290"/>
      <c r="GEX49" s="288"/>
      <c r="GEY49" s="341"/>
      <c r="GEZ49" s="342"/>
      <c r="GFA49" s="1147"/>
      <c r="GFB49" s="1144"/>
      <c r="GFC49" s="1145"/>
      <c r="GFD49" s="1145"/>
      <c r="GFE49" s="1145"/>
      <c r="GFF49" s="1146"/>
      <c r="GFG49" s="290"/>
      <c r="GFH49" s="288"/>
      <c r="GFI49" s="341"/>
      <c r="GFJ49" s="342"/>
      <c r="GFK49" s="1147"/>
      <c r="GFL49" s="1144"/>
      <c r="GFM49" s="1145"/>
      <c r="GFN49" s="1145"/>
      <c r="GFO49" s="1145"/>
      <c r="GFP49" s="1146"/>
      <c r="GFQ49" s="290"/>
      <c r="GFR49" s="288"/>
      <c r="GFS49" s="341"/>
      <c r="GFT49" s="342"/>
      <c r="GFU49" s="1147"/>
      <c r="GFV49" s="1144"/>
      <c r="GFW49" s="1145"/>
      <c r="GFX49" s="1145"/>
      <c r="GFY49" s="1145"/>
      <c r="GFZ49" s="1146"/>
      <c r="GGA49" s="290"/>
      <c r="GGB49" s="288"/>
      <c r="GGC49" s="341"/>
      <c r="GGD49" s="342"/>
      <c r="GGE49" s="1147"/>
      <c r="GGF49" s="1144"/>
      <c r="GGG49" s="1145"/>
      <c r="GGH49" s="1145"/>
      <c r="GGI49" s="1145"/>
      <c r="GGJ49" s="1146"/>
      <c r="GGK49" s="290"/>
      <c r="GGL49" s="288"/>
      <c r="GGM49" s="341"/>
      <c r="GGN49" s="342"/>
      <c r="GGO49" s="1147"/>
      <c r="GGP49" s="1144"/>
      <c r="GGQ49" s="1145"/>
      <c r="GGR49" s="1145"/>
      <c r="GGS49" s="1145"/>
      <c r="GGT49" s="1146"/>
      <c r="GGU49" s="290"/>
      <c r="GGV49" s="288"/>
      <c r="GGW49" s="341"/>
      <c r="GGX49" s="342"/>
      <c r="GGY49" s="1147"/>
      <c r="GGZ49" s="1144"/>
      <c r="GHA49" s="1145"/>
      <c r="GHB49" s="1145"/>
      <c r="GHC49" s="1145"/>
      <c r="GHD49" s="1146"/>
      <c r="GHE49" s="290"/>
      <c r="GHF49" s="288"/>
      <c r="GHG49" s="341"/>
      <c r="GHH49" s="342"/>
      <c r="GHI49" s="1147"/>
      <c r="GHJ49" s="1144"/>
      <c r="GHK49" s="1145"/>
      <c r="GHL49" s="1145"/>
      <c r="GHM49" s="1145"/>
      <c r="GHN49" s="1146"/>
      <c r="GHO49" s="290"/>
      <c r="GHP49" s="288"/>
      <c r="GHQ49" s="341"/>
      <c r="GHR49" s="342"/>
      <c r="GHS49" s="1147"/>
      <c r="GHT49" s="1144"/>
      <c r="GHU49" s="1145"/>
      <c r="GHV49" s="1145"/>
      <c r="GHW49" s="1145"/>
      <c r="GHX49" s="1146"/>
      <c r="GHY49" s="290"/>
      <c r="GHZ49" s="288"/>
      <c r="GIA49" s="341"/>
      <c r="GIB49" s="342"/>
      <c r="GIC49" s="1147"/>
      <c r="GID49" s="1144"/>
      <c r="GIE49" s="1145"/>
      <c r="GIF49" s="1145"/>
      <c r="GIG49" s="1145"/>
      <c r="GIH49" s="1146"/>
      <c r="GII49" s="290"/>
      <c r="GIJ49" s="288"/>
      <c r="GIK49" s="341"/>
      <c r="GIL49" s="342"/>
      <c r="GIM49" s="1147"/>
      <c r="GIN49" s="1144"/>
      <c r="GIO49" s="1145"/>
      <c r="GIP49" s="1145"/>
      <c r="GIQ49" s="1145"/>
      <c r="GIR49" s="1146"/>
      <c r="GIS49" s="290"/>
      <c r="GIT49" s="288"/>
      <c r="GIU49" s="341"/>
      <c r="GIV49" s="342"/>
      <c r="GIW49" s="1147"/>
      <c r="GIX49" s="1144"/>
      <c r="GIY49" s="1145"/>
      <c r="GIZ49" s="1145"/>
      <c r="GJA49" s="1145"/>
      <c r="GJB49" s="1146"/>
      <c r="GJC49" s="290"/>
      <c r="GJD49" s="288"/>
      <c r="GJE49" s="341"/>
      <c r="GJF49" s="342"/>
      <c r="GJG49" s="1147"/>
      <c r="GJH49" s="1144"/>
      <c r="GJI49" s="1145"/>
      <c r="GJJ49" s="1145"/>
      <c r="GJK49" s="1145"/>
      <c r="GJL49" s="1146"/>
      <c r="GJM49" s="290"/>
      <c r="GJN49" s="288"/>
      <c r="GJO49" s="341"/>
      <c r="GJP49" s="342"/>
      <c r="GJQ49" s="1147"/>
      <c r="GJR49" s="1144"/>
      <c r="GJS49" s="1145"/>
      <c r="GJT49" s="1145"/>
      <c r="GJU49" s="1145"/>
      <c r="GJV49" s="1146"/>
      <c r="GJW49" s="290"/>
      <c r="GJX49" s="288"/>
      <c r="GJY49" s="341"/>
      <c r="GJZ49" s="342"/>
      <c r="GKA49" s="1147"/>
      <c r="GKB49" s="1144"/>
      <c r="GKC49" s="1145"/>
      <c r="GKD49" s="1145"/>
      <c r="GKE49" s="1145"/>
      <c r="GKF49" s="1146"/>
      <c r="GKG49" s="290"/>
      <c r="GKH49" s="288"/>
      <c r="GKI49" s="341"/>
      <c r="GKJ49" s="342"/>
      <c r="GKK49" s="1147"/>
      <c r="GKL49" s="1144"/>
      <c r="GKM49" s="1145"/>
      <c r="GKN49" s="1145"/>
      <c r="GKO49" s="1145"/>
      <c r="GKP49" s="1146"/>
      <c r="GKQ49" s="290"/>
      <c r="GKR49" s="288"/>
      <c r="GKS49" s="341"/>
      <c r="GKT49" s="342"/>
      <c r="GKU49" s="1147"/>
      <c r="GKV49" s="1144"/>
      <c r="GKW49" s="1145"/>
      <c r="GKX49" s="1145"/>
      <c r="GKY49" s="1145"/>
      <c r="GKZ49" s="1146"/>
      <c r="GLA49" s="290"/>
      <c r="GLB49" s="288"/>
      <c r="GLC49" s="341"/>
      <c r="GLD49" s="342"/>
      <c r="GLE49" s="1147"/>
      <c r="GLF49" s="1144"/>
      <c r="GLG49" s="1145"/>
      <c r="GLH49" s="1145"/>
      <c r="GLI49" s="1145"/>
      <c r="GLJ49" s="1146"/>
      <c r="GLK49" s="290"/>
      <c r="GLL49" s="288"/>
      <c r="GLM49" s="341"/>
      <c r="GLN49" s="342"/>
      <c r="GLO49" s="1147"/>
      <c r="GLP49" s="1144"/>
      <c r="GLQ49" s="1145"/>
      <c r="GLR49" s="1145"/>
      <c r="GLS49" s="1145"/>
      <c r="GLT49" s="1146"/>
      <c r="GLU49" s="290"/>
      <c r="GLV49" s="288"/>
      <c r="GLW49" s="341"/>
      <c r="GLX49" s="342"/>
      <c r="GLY49" s="1147"/>
      <c r="GLZ49" s="1144"/>
      <c r="GMA49" s="1145"/>
      <c r="GMB49" s="1145"/>
      <c r="GMC49" s="1145"/>
      <c r="GMD49" s="1146"/>
      <c r="GME49" s="290"/>
      <c r="GMF49" s="288"/>
      <c r="GMG49" s="341"/>
      <c r="GMH49" s="342"/>
      <c r="GMI49" s="1147"/>
      <c r="GMJ49" s="1144"/>
      <c r="GMK49" s="1145"/>
      <c r="GML49" s="1145"/>
      <c r="GMM49" s="1145"/>
      <c r="GMN49" s="1146"/>
      <c r="GMO49" s="290"/>
      <c r="GMP49" s="288"/>
      <c r="GMQ49" s="341"/>
      <c r="GMR49" s="342"/>
      <c r="GMS49" s="1147"/>
      <c r="GMT49" s="1144"/>
      <c r="GMU49" s="1145"/>
      <c r="GMV49" s="1145"/>
      <c r="GMW49" s="1145"/>
      <c r="GMX49" s="1146"/>
      <c r="GMY49" s="290"/>
      <c r="GMZ49" s="288"/>
      <c r="GNA49" s="341"/>
      <c r="GNB49" s="342"/>
      <c r="GNC49" s="1147"/>
      <c r="GND49" s="1144"/>
      <c r="GNE49" s="1145"/>
      <c r="GNF49" s="1145"/>
      <c r="GNG49" s="1145"/>
      <c r="GNH49" s="1146"/>
      <c r="GNI49" s="290"/>
      <c r="GNJ49" s="288"/>
      <c r="GNK49" s="341"/>
      <c r="GNL49" s="342"/>
      <c r="GNM49" s="1147"/>
      <c r="GNN49" s="1144"/>
      <c r="GNO49" s="1145"/>
      <c r="GNP49" s="1145"/>
      <c r="GNQ49" s="1145"/>
      <c r="GNR49" s="1146"/>
      <c r="GNS49" s="290"/>
      <c r="GNT49" s="288"/>
      <c r="GNU49" s="341"/>
      <c r="GNV49" s="342"/>
      <c r="GNW49" s="1147"/>
      <c r="GNX49" s="1144"/>
      <c r="GNY49" s="1145"/>
      <c r="GNZ49" s="1145"/>
      <c r="GOA49" s="1145"/>
      <c r="GOB49" s="1146"/>
      <c r="GOC49" s="290"/>
      <c r="GOD49" s="288"/>
      <c r="GOE49" s="341"/>
      <c r="GOF49" s="342"/>
      <c r="GOG49" s="1147"/>
      <c r="GOH49" s="1144"/>
      <c r="GOI49" s="1145"/>
      <c r="GOJ49" s="1145"/>
      <c r="GOK49" s="1145"/>
      <c r="GOL49" s="1146"/>
      <c r="GOM49" s="290"/>
      <c r="GON49" s="288"/>
      <c r="GOO49" s="341"/>
      <c r="GOP49" s="342"/>
      <c r="GOQ49" s="1147"/>
      <c r="GOR49" s="1144"/>
      <c r="GOS49" s="1145"/>
      <c r="GOT49" s="1145"/>
      <c r="GOU49" s="1145"/>
      <c r="GOV49" s="1146"/>
      <c r="GOW49" s="290"/>
      <c r="GOX49" s="288"/>
      <c r="GOY49" s="341"/>
      <c r="GOZ49" s="342"/>
      <c r="GPA49" s="1147"/>
      <c r="GPB49" s="1144"/>
      <c r="GPC49" s="1145"/>
      <c r="GPD49" s="1145"/>
      <c r="GPE49" s="1145"/>
      <c r="GPF49" s="1146"/>
      <c r="GPG49" s="290"/>
      <c r="GPH49" s="288"/>
      <c r="GPI49" s="341"/>
      <c r="GPJ49" s="342"/>
      <c r="GPK49" s="1147"/>
      <c r="GPL49" s="1144"/>
      <c r="GPM49" s="1145"/>
      <c r="GPN49" s="1145"/>
      <c r="GPO49" s="1145"/>
      <c r="GPP49" s="1146"/>
      <c r="GPQ49" s="290"/>
      <c r="GPR49" s="288"/>
      <c r="GPS49" s="341"/>
      <c r="GPT49" s="342"/>
      <c r="GPU49" s="1147"/>
      <c r="GPV49" s="1144"/>
      <c r="GPW49" s="1145"/>
      <c r="GPX49" s="1145"/>
      <c r="GPY49" s="1145"/>
      <c r="GPZ49" s="1146"/>
      <c r="GQA49" s="290"/>
      <c r="GQB49" s="288"/>
      <c r="GQC49" s="341"/>
      <c r="GQD49" s="342"/>
      <c r="GQE49" s="1147"/>
      <c r="GQF49" s="1144"/>
      <c r="GQG49" s="1145"/>
      <c r="GQH49" s="1145"/>
      <c r="GQI49" s="1145"/>
      <c r="GQJ49" s="1146"/>
      <c r="GQK49" s="290"/>
      <c r="GQL49" s="288"/>
      <c r="GQM49" s="341"/>
      <c r="GQN49" s="342"/>
      <c r="GQO49" s="1147"/>
      <c r="GQP49" s="1144"/>
      <c r="GQQ49" s="1145"/>
      <c r="GQR49" s="1145"/>
      <c r="GQS49" s="1145"/>
      <c r="GQT49" s="1146"/>
      <c r="GQU49" s="290"/>
      <c r="GQV49" s="288"/>
      <c r="GQW49" s="341"/>
      <c r="GQX49" s="342"/>
      <c r="GQY49" s="1147"/>
      <c r="GQZ49" s="1144"/>
      <c r="GRA49" s="1145"/>
      <c r="GRB49" s="1145"/>
      <c r="GRC49" s="1145"/>
      <c r="GRD49" s="1146"/>
      <c r="GRE49" s="290"/>
      <c r="GRF49" s="288"/>
      <c r="GRG49" s="341"/>
      <c r="GRH49" s="342"/>
      <c r="GRI49" s="1147"/>
      <c r="GRJ49" s="1144"/>
      <c r="GRK49" s="1145"/>
      <c r="GRL49" s="1145"/>
      <c r="GRM49" s="1145"/>
      <c r="GRN49" s="1146"/>
      <c r="GRO49" s="290"/>
      <c r="GRP49" s="288"/>
      <c r="GRQ49" s="341"/>
      <c r="GRR49" s="342"/>
      <c r="GRS49" s="1147"/>
      <c r="GRT49" s="1144"/>
      <c r="GRU49" s="1145"/>
      <c r="GRV49" s="1145"/>
      <c r="GRW49" s="1145"/>
      <c r="GRX49" s="1146"/>
      <c r="GRY49" s="290"/>
      <c r="GRZ49" s="288"/>
      <c r="GSA49" s="341"/>
      <c r="GSB49" s="342"/>
      <c r="GSC49" s="1147"/>
      <c r="GSD49" s="1144"/>
      <c r="GSE49" s="1145"/>
      <c r="GSF49" s="1145"/>
      <c r="GSG49" s="1145"/>
      <c r="GSH49" s="1146"/>
      <c r="GSI49" s="290"/>
      <c r="GSJ49" s="288"/>
      <c r="GSK49" s="341"/>
      <c r="GSL49" s="342"/>
      <c r="GSM49" s="1147"/>
      <c r="GSN49" s="1144"/>
      <c r="GSO49" s="1145"/>
      <c r="GSP49" s="1145"/>
      <c r="GSQ49" s="1145"/>
      <c r="GSR49" s="1146"/>
      <c r="GSS49" s="290"/>
      <c r="GST49" s="288"/>
      <c r="GSU49" s="341"/>
      <c r="GSV49" s="342"/>
      <c r="GSW49" s="1147"/>
      <c r="GSX49" s="1144"/>
      <c r="GSY49" s="1145"/>
      <c r="GSZ49" s="1145"/>
      <c r="GTA49" s="1145"/>
      <c r="GTB49" s="1146"/>
      <c r="GTC49" s="290"/>
      <c r="GTD49" s="288"/>
      <c r="GTE49" s="341"/>
      <c r="GTF49" s="342"/>
      <c r="GTG49" s="1147"/>
      <c r="GTH49" s="1144"/>
      <c r="GTI49" s="1145"/>
      <c r="GTJ49" s="1145"/>
      <c r="GTK49" s="1145"/>
      <c r="GTL49" s="1146"/>
      <c r="GTM49" s="290"/>
      <c r="GTN49" s="288"/>
      <c r="GTO49" s="341"/>
      <c r="GTP49" s="342"/>
      <c r="GTQ49" s="1147"/>
      <c r="GTR49" s="1144"/>
      <c r="GTS49" s="1145"/>
      <c r="GTT49" s="1145"/>
      <c r="GTU49" s="1145"/>
      <c r="GTV49" s="1146"/>
      <c r="GTW49" s="290"/>
      <c r="GTX49" s="288"/>
      <c r="GTY49" s="341"/>
      <c r="GTZ49" s="342"/>
      <c r="GUA49" s="1147"/>
      <c r="GUB49" s="1144"/>
      <c r="GUC49" s="1145"/>
      <c r="GUD49" s="1145"/>
      <c r="GUE49" s="1145"/>
      <c r="GUF49" s="1146"/>
      <c r="GUG49" s="290"/>
      <c r="GUH49" s="288"/>
      <c r="GUI49" s="341"/>
      <c r="GUJ49" s="342"/>
      <c r="GUK49" s="1147"/>
      <c r="GUL49" s="1144"/>
      <c r="GUM49" s="1145"/>
      <c r="GUN49" s="1145"/>
      <c r="GUO49" s="1145"/>
      <c r="GUP49" s="1146"/>
      <c r="GUQ49" s="290"/>
      <c r="GUR49" s="288"/>
      <c r="GUS49" s="341"/>
      <c r="GUT49" s="342"/>
      <c r="GUU49" s="1147"/>
      <c r="GUV49" s="1144"/>
      <c r="GUW49" s="1145"/>
      <c r="GUX49" s="1145"/>
      <c r="GUY49" s="1145"/>
      <c r="GUZ49" s="1146"/>
      <c r="GVA49" s="290"/>
      <c r="GVB49" s="288"/>
      <c r="GVC49" s="341"/>
      <c r="GVD49" s="342"/>
      <c r="GVE49" s="1147"/>
      <c r="GVF49" s="1144"/>
      <c r="GVG49" s="1145"/>
      <c r="GVH49" s="1145"/>
      <c r="GVI49" s="1145"/>
      <c r="GVJ49" s="1146"/>
      <c r="GVK49" s="290"/>
      <c r="GVL49" s="288"/>
      <c r="GVM49" s="341"/>
      <c r="GVN49" s="342"/>
      <c r="GVO49" s="1147"/>
      <c r="GVP49" s="1144"/>
      <c r="GVQ49" s="1145"/>
      <c r="GVR49" s="1145"/>
      <c r="GVS49" s="1145"/>
      <c r="GVT49" s="1146"/>
      <c r="GVU49" s="290"/>
      <c r="GVV49" s="288"/>
      <c r="GVW49" s="341"/>
      <c r="GVX49" s="342"/>
      <c r="GVY49" s="1147"/>
      <c r="GVZ49" s="1144"/>
      <c r="GWA49" s="1145"/>
      <c r="GWB49" s="1145"/>
      <c r="GWC49" s="1145"/>
      <c r="GWD49" s="1146"/>
      <c r="GWE49" s="290"/>
      <c r="GWF49" s="288"/>
      <c r="GWG49" s="341"/>
      <c r="GWH49" s="342"/>
      <c r="GWI49" s="1147"/>
      <c r="GWJ49" s="1144"/>
      <c r="GWK49" s="1145"/>
      <c r="GWL49" s="1145"/>
      <c r="GWM49" s="1145"/>
      <c r="GWN49" s="1146"/>
      <c r="GWO49" s="290"/>
      <c r="GWP49" s="288"/>
      <c r="GWQ49" s="341"/>
      <c r="GWR49" s="342"/>
      <c r="GWS49" s="1147"/>
      <c r="GWT49" s="1144"/>
      <c r="GWU49" s="1145"/>
      <c r="GWV49" s="1145"/>
      <c r="GWW49" s="1145"/>
      <c r="GWX49" s="1146"/>
      <c r="GWY49" s="290"/>
      <c r="GWZ49" s="288"/>
      <c r="GXA49" s="341"/>
      <c r="GXB49" s="342"/>
      <c r="GXC49" s="1147"/>
      <c r="GXD49" s="1144"/>
      <c r="GXE49" s="1145"/>
      <c r="GXF49" s="1145"/>
      <c r="GXG49" s="1145"/>
      <c r="GXH49" s="1146"/>
      <c r="GXI49" s="290"/>
      <c r="GXJ49" s="288"/>
      <c r="GXK49" s="341"/>
      <c r="GXL49" s="342"/>
      <c r="GXM49" s="1147"/>
      <c r="GXN49" s="1144"/>
      <c r="GXO49" s="1145"/>
      <c r="GXP49" s="1145"/>
      <c r="GXQ49" s="1145"/>
      <c r="GXR49" s="1146"/>
      <c r="GXS49" s="290"/>
      <c r="GXT49" s="288"/>
      <c r="GXU49" s="341"/>
      <c r="GXV49" s="342"/>
      <c r="GXW49" s="1147"/>
      <c r="GXX49" s="1144"/>
      <c r="GXY49" s="1145"/>
      <c r="GXZ49" s="1145"/>
      <c r="GYA49" s="1145"/>
      <c r="GYB49" s="1146"/>
      <c r="GYC49" s="290"/>
      <c r="GYD49" s="288"/>
      <c r="GYE49" s="341"/>
      <c r="GYF49" s="342"/>
      <c r="GYG49" s="1147"/>
      <c r="GYH49" s="1144"/>
      <c r="GYI49" s="1145"/>
      <c r="GYJ49" s="1145"/>
      <c r="GYK49" s="1145"/>
      <c r="GYL49" s="1146"/>
      <c r="GYM49" s="290"/>
      <c r="GYN49" s="288"/>
      <c r="GYO49" s="341"/>
      <c r="GYP49" s="342"/>
      <c r="GYQ49" s="1147"/>
      <c r="GYR49" s="1144"/>
      <c r="GYS49" s="1145"/>
      <c r="GYT49" s="1145"/>
      <c r="GYU49" s="1145"/>
      <c r="GYV49" s="1146"/>
      <c r="GYW49" s="290"/>
      <c r="GYX49" s="288"/>
      <c r="GYY49" s="341"/>
      <c r="GYZ49" s="342"/>
      <c r="GZA49" s="1147"/>
      <c r="GZB49" s="1144"/>
      <c r="GZC49" s="1145"/>
      <c r="GZD49" s="1145"/>
      <c r="GZE49" s="1145"/>
      <c r="GZF49" s="1146"/>
      <c r="GZG49" s="290"/>
      <c r="GZH49" s="288"/>
      <c r="GZI49" s="341"/>
      <c r="GZJ49" s="342"/>
      <c r="GZK49" s="1147"/>
      <c r="GZL49" s="1144"/>
      <c r="GZM49" s="1145"/>
      <c r="GZN49" s="1145"/>
      <c r="GZO49" s="1145"/>
      <c r="GZP49" s="1146"/>
      <c r="GZQ49" s="290"/>
      <c r="GZR49" s="288"/>
      <c r="GZS49" s="341"/>
      <c r="GZT49" s="342"/>
      <c r="GZU49" s="1147"/>
      <c r="GZV49" s="1144"/>
      <c r="GZW49" s="1145"/>
      <c r="GZX49" s="1145"/>
      <c r="GZY49" s="1145"/>
      <c r="GZZ49" s="1146"/>
      <c r="HAA49" s="290"/>
      <c r="HAB49" s="288"/>
      <c r="HAC49" s="341"/>
      <c r="HAD49" s="342"/>
      <c r="HAE49" s="1147"/>
      <c r="HAF49" s="1144"/>
      <c r="HAG49" s="1145"/>
      <c r="HAH49" s="1145"/>
      <c r="HAI49" s="1145"/>
      <c r="HAJ49" s="1146"/>
      <c r="HAK49" s="290"/>
      <c r="HAL49" s="288"/>
      <c r="HAM49" s="341"/>
      <c r="HAN49" s="342"/>
      <c r="HAO49" s="1147"/>
      <c r="HAP49" s="1144"/>
      <c r="HAQ49" s="1145"/>
      <c r="HAR49" s="1145"/>
      <c r="HAS49" s="1145"/>
      <c r="HAT49" s="1146"/>
      <c r="HAU49" s="290"/>
      <c r="HAV49" s="288"/>
      <c r="HAW49" s="341"/>
      <c r="HAX49" s="342"/>
      <c r="HAY49" s="1147"/>
      <c r="HAZ49" s="1144"/>
      <c r="HBA49" s="1145"/>
      <c r="HBB49" s="1145"/>
      <c r="HBC49" s="1145"/>
      <c r="HBD49" s="1146"/>
      <c r="HBE49" s="290"/>
      <c r="HBF49" s="288"/>
      <c r="HBG49" s="341"/>
      <c r="HBH49" s="342"/>
      <c r="HBI49" s="1147"/>
      <c r="HBJ49" s="1144"/>
      <c r="HBK49" s="1145"/>
      <c r="HBL49" s="1145"/>
      <c r="HBM49" s="1145"/>
      <c r="HBN49" s="1146"/>
      <c r="HBO49" s="290"/>
      <c r="HBP49" s="288"/>
      <c r="HBQ49" s="341"/>
      <c r="HBR49" s="342"/>
      <c r="HBS49" s="1147"/>
      <c r="HBT49" s="1144"/>
      <c r="HBU49" s="1145"/>
      <c r="HBV49" s="1145"/>
      <c r="HBW49" s="1145"/>
      <c r="HBX49" s="1146"/>
      <c r="HBY49" s="290"/>
      <c r="HBZ49" s="288"/>
      <c r="HCA49" s="341"/>
      <c r="HCB49" s="342"/>
      <c r="HCC49" s="1147"/>
      <c r="HCD49" s="1144"/>
      <c r="HCE49" s="1145"/>
      <c r="HCF49" s="1145"/>
      <c r="HCG49" s="1145"/>
      <c r="HCH49" s="1146"/>
      <c r="HCI49" s="290"/>
      <c r="HCJ49" s="288"/>
      <c r="HCK49" s="341"/>
      <c r="HCL49" s="342"/>
      <c r="HCM49" s="1147"/>
      <c r="HCN49" s="1144"/>
      <c r="HCO49" s="1145"/>
      <c r="HCP49" s="1145"/>
      <c r="HCQ49" s="1145"/>
      <c r="HCR49" s="1146"/>
      <c r="HCS49" s="290"/>
      <c r="HCT49" s="288"/>
      <c r="HCU49" s="341"/>
      <c r="HCV49" s="342"/>
      <c r="HCW49" s="1147"/>
      <c r="HCX49" s="1144"/>
      <c r="HCY49" s="1145"/>
      <c r="HCZ49" s="1145"/>
      <c r="HDA49" s="1145"/>
      <c r="HDB49" s="1146"/>
      <c r="HDC49" s="290"/>
      <c r="HDD49" s="288"/>
      <c r="HDE49" s="341"/>
      <c r="HDF49" s="342"/>
      <c r="HDG49" s="1147"/>
      <c r="HDH49" s="1144"/>
      <c r="HDI49" s="1145"/>
      <c r="HDJ49" s="1145"/>
      <c r="HDK49" s="1145"/>
      <c r="HDL49" s="1146"/>
      <c r="HDM49" s="290"/>
      <c r="HDN49" s="288"/>
      <c r="HDO49" s="341"/>
      <c r="HDP49" s="342"/>
      <c r="HDQ49" s="1147"/>
      <c r="HDR49" s="1144"/>
      <c r="HDS49" s="1145"/>
      <c r="HDT49" s="1145"/>
      <c r="HDU49" s="1145"/>
      <c r="HDV49" s="1146"/>
      <c r="HDW49" s="290"/>
      <c r="HDX49" s="288"/>
      <c r="HDY49" s="341"/>
      <c r="HDZ49" s="342"/>
      <c r="HEA49" s="1147"/>
      <c r="HEB49" s="1144"/>
      <c r="HEC49" s="1145"/>
      <c r="HED49" s="1145"/>
      <c r="HEE49" s="1145"/>
      <c r="HEF49" s="1146"/>
      <c r="HEG49" s="290"/>
      <c r="HEH49" s="288"/>
      <c r="HEI49" s="341"/>
      <c r="HEJ49" s="342"/>
      <c r="HEK49" s="1147"/>
      <c r="HEL49" s="1144"/>
      <c r="HEM49" s="1145"/>
      <c r="HEN49" s="1145"/>
      <c r="HEO49" s="1145"/>
      <c r="HEP49" s="1146"/>
      <c r="HEQ49" s="290"/>
      <c r="HER49" s="288"/>
      <c r="HES49" s="341"/>
      <c r="HET49" s="342"/>
      <c r="HEU49" s="1147"/>
      <c r="HEV49" s="1144"/>
      <c r="HEW49" s="1145"/>
      <c r="HEX49" s="1145"/>
      <c r="HEY49" s="1145"/>
      <c r="HEZ49" s="1146"/>
      <c r="HFA49" s="290"/>
      <c r="HFB49" s="288"/>
      <c r="HFC49" s="341"/>
      <c r="HFD49" s="342"/>
      <c r="HFE49" s="1147"/>
      <c r="HFF49" s="1144"/>
      <c r="HFG49" s="1145"/>
      <c r="HFH49" s="1145"/>
      <c r="HFI49" s="1145"/>
      <c r="HFJ49" s="1146"/>
      <c r="HFK49" s="290"/>
      <c r="HFL49" s="288"/>
      <c r="HFM49" s="341"/>
      <c r="HFN49" s="342"/>
      <c r="HFO49" s="1147"/>
      <c r="HFP49" s="1144"/>
      <c r="HFQ49" s="1145"/>
      <c r="HFR49" s="1145"/>
      <c r="HFS49" s="1145"/>
      <c r="HFT49" s="1146"/>
      <c r="HFU49" s="290"/>
      <c r="HFV49" s="288"/>
      <c r="HFW49" s="341"/>
      <c r="HFX49" s="342"/>
      <c r="HFY49" s="1147"/>
      <c r="HFZ49" s="1144"/>
      <c r="HGA49" s="1145"/>
      <c r="HGB49" s="1145"/>
      <c r="HGC49" s="1145"/>
      <c r="HGD49" s="1146"/>
      <c r="HGE49" s="290"/>
      <c r="HGF49" s="288"/>
      <c r="HGG49" s="341"/>
      <c r="HGH49" s="342"/>
      <c r="HGI49" s="1147"/>
      <c r="HGJ49" s="1144"/>
      <c r="HGK49" s="1145"/>
      <c r="HGL49" s="1145"/>
      <c r="HGM49" s="1145"/>
      <c r="HGN49" s="1146"/>
      <c r="HGO49" s="290"/>
      <c r="HGP49" s="288"/>
      <c r="HGQ49" s="341"/>
      <c r="HGR49" s="342"/>
      <c r="HGS49" s="1147"/>
      <c r="HGT49" s="1144"/>
      <c r="HGU49" s="1145"/>
      <c r="HGV49" s="1145"/>
      <c r="HGW49" s="1145"/>
      <c r="HGX49" s="1146"/>
      <c r="HGY49" s="290"/>
      <c r="HGZ49" s="288"/>
      <c r="HHA49" s="341"/>
      <c r="HHB49" s="342"/>
      <c r="HHC49" s="1147"/>
      <c r="HHD49" s="1144"/>
      <c r="HHE49" s="1145"/>
      <c r="HHF49" s="1145"/>
      <c r="HHG49" s="1145"/>
      <c r="HHH49" s="1146"/>
      <c r="HHI49" s="290"/>
      <c r="HHJ49" s="288"/>
      <c r="HHK49" s="341"/>
      <c r="HHL49" s="342"/>
      <c r="HHM49" s="1147"/>
      <c r="HHN49" s="1144"/>
      <c r="HHO49" s="1145"/>
      <c r="HHP49" s="1145"/>
      <c r="HHQ49" s="1145"/>
      <c r="HHR49" s="1146"/>
      <c r="HHS49" s="290"/>
      <c r="HHT49" s="288"/>
      <c r="HHU49" s="341"/>
      <c r="HHV49" s="342"/>
      <c r="HHW49" s="1147"/>
      <c r="HHX49" s="1144"/>
      <c r="HHY49" s="1145"/>
      <c r="HHZ49" s="1145"/>
      <c r="HIA49" s="1145"/>
      <c r="HIB49" s="1146"/>
      <c r="HIC49" s="290"/>
      <c r="HID49" s="288"/>
      <c r="HIE49" s="341"/>
      <c r="HIF49" s="342"/>
      <c r="HIG49" s="1147"/>
      <c r="HIH49" s="1144"/>
      <c r="HII49" s="1145"/>
      <c r="HIJ49" s="1145"/>
      <c r="HIK49" s="1145"/>
      <c r="HIL49" s="1146"/>
      <c r="HIM49" s="290"/>
      <c r="HIN49" s="288"/>
      <c r="HIO49" s="341"/>
      <c r="HIP49" s="342"/>
      <c r="HIQ49" s="1147"/>
      <c r="HIR49" s="1144"/>
      <c r="HIS49" s="1145"/>
      <c r="HIT49" s="1145"/>
      <c r="HIU49" s="1145"/>
      <c r="HIV49" s="1146"/>
      <c r="HIW49" s="290"/>
      <c r="HIX49" s="288"/>
      <c r="HIY49" s="341"/>
      <c r="HIZ49" s="342"/>
      <c r="HJA49" s="1147"/>
      <c r="HJB49" s="1144"/>
      <c r="HJC49" s="1145"/>
      <c r="HJD49" s="1145"/>
      <c r="HJE49" s="1145"/>
      <c r="HJF49" s="1146"/>
      <c r="HJG49" s="290"/>
      <c r="HJH49" s="288"/>
      <c r="HJI49" s="341"/>
      <c r="HJJ49" s="342"/>
      <c r="HJK49" s="1147"/>
      <c r="HJL49" s="1144"/>
      <c r="HJM49" s="1145"/>
      <c r="HJN49" s="1145"/>
      <c r="HJO49" s="1145"/>
      <c r="HJP49" s="1146"/>
      <c r="HJQ49" s="290"/>
      <c r="HJR49" s="288"/>
      <c r="HJS49" s="341"/>
      <c r="HJT49" s="342"/>
      <c r="HJU49" s="1147"/>
      <c r="HJV49" s="1144"/>
      <c r="HJW49" s="1145"/>
      <c r="HJX49" s="1145"/>
      <c r="HJY49" s="1145"/>
      <c r="HJZ49" s="1146"/>
      <c r="HKA49" s="290"/>
      <c r="HKB49" s="288"/>
      <c r="HKC49" s="341"/>
      <c r="HKD49" s="342"/>
      <c r="HKE49" s="1147"/>
      <c r="HKF49" s="1144"/>
      <c r="HKG49" s="1145"/>
      <c r="HKH49" s="1145"/>
      <c r="HKI49" s="1145"/>
      <c r="HKJ49" s="1146"/>
      <c r="HKK49" s="290"/>
      <c r="HKL49" s="288"/>
      <c r="HKM49" s="341"/>
      <c r="HKN49" s="342"/>
      <c r="HKO49" s="1147"/>
      <c r="HKP49" s="1144"/>
      <c r="HKQ49" s="1145"/>
      <c r="HKR49" s="1145"/>
      <c r="HKS49" s="1145"/>
      <c r="HKT49" s="1146"/>
      <c r="HKU49" s="290"/>
      <c r="HKV49" s="288"/>
      <c r="HKW49" s="341"/>
      <c r="HKX49" s="342"/>
      <c r="HKY49" s="1147"/>
      <c r="HKZ49" s="1144"/>
      <c r="HLA49" s="1145"/>
      <c r="HLB49" s="1145"/>
      <c r="HLC49" s="1145"/>
      <c r="HLD49" s="1146"/>
      <c r="HLE49" s="290"/>
      <c r="HLF49" s="288"/>
      <c r="HLG49" s="341"/>
      <c r="HLH49" s="342"/>
      <c r="HLI49" s="1147"/>
      <c r="HLJ49" s="1144"/>
      <c r="HLK49" s="1145"/>
      <c r="HLL49" s="1145"/>
      <c r="HLM49" s="1145"/>
      <c r="HLN49" s="1146"/>
      <c r="HLO49" s="290"/>
      <c r="HLP49" s="288"/>
      <c r="HLQ49" s="341"/>
      <c r="HLR49" s="342"/>
      <c r="HLS49" s="1147"/>
      <c r="HLT49" s="1144"/>
      <c r="HLU49" s="1145"/>
      <c r="HLV49" s="1145"/>
      <c r="HLW49" s="1145"/>
      <c r="HLX49" s="1146"/>
      <c r="HLY49" s="290"/>
      <c r="HLZ49" s="288"/>
      <c r="HMA49" s="341"/>
      <c r="HMB49" s="342"/>
      <c r="HMC49" s="1147"/>
      <c r="HMD49" s="1144"/>
      <c r="HME49" s="1145"/>
      <c r="HMF49" s="1145"/>
      <c r="HMG49" s="1145"/>
      <c r="HMH49" s="1146"/>
      <c r="HMI49" s="290"/>
      <c r="HMJ49" s="288"/>
      <c r="HMK49" s="341"/>
      <c r="HML49" s="342"/>
      <c r="HMM49" s="1147"/>
      <c r="HMN49" s="1144"/>
      <c r="HMO49" s="1145"/>
      <c r="HMP49" s="1145"/>
      <c r="HMQ49" s="1145"/>
      <c r="HMR49" s="1146"/>
      <c r="HMS49" s="290"/>
      <c r="HMT49" s="288"/>
      <c r="HMU49" s="341"/>
      <c r="HMV49" s="342"/>
      <c r="HMW49" s="1147"/>
      <c r="HMX49" s="1144"/>
      <c r="HMY49" s="1145"/>
      <c r="HMZ49" s="1145"/>
      <c r="HNA49" s="1145"/>
      <c r="HNB49" s="1146"/>
      <c r="HNC49" s="290"/>
      <c r="HND49" s="288"/>
      <c r="HNE49" s="341"/>
      <c r="HNF49" s="342"/>
      <c r="HNG49" s="1147"/>
      <c r="HNH49" s="1144"/>
      <c r="HNI49" s="1145"/>
      <c r="HNJ49" s="1145"/>
      <c r="HNK49" s="1145"/>
      <c r="HNL49" s="1146"/>
      <c r="HNM49" s="290"/>
      <c r="HNN49" s="288"/>
      <c r="HNO49" s="341"/>
      <c r="HNP49" s="342"/>
      <c r="HNQ49" s="1147"/>
      <c r="HNR49" s="1144"/>
      <c r="HNS49" s="1145"/>
      <c r="HNT49" s="1145"/>
      <c r="HNU49" s="1145"/>
      <c r="HNV49" s="1146"/>
      <c r="HNW49" s="290"/>
      <c r="HNX49" s="288"/>
      <c r="HNY49" s="341"/>
      <c r="HNZ49" s="342"/>
      <c r="HOA49" s="1147"/>
      <c r="HOB49" s="1144"/>
      <c r="HOC49" s="1145"/>
      <c r="HOD49" s="1145"/>
      <c r="HOE49" s="1145"/>
      <c r="HOF49" s="1146"/>
      <c r="HOG49" s="290"/>
      <c r="HOH49" s="288"/>
      <c r="HOI49" s="341"/>
      <c r="HOJ49" s="342"/>
      <c r="HOK49" s="1147"/>
      <c r="HOL49" s="1144"/>
      <c r="HOM49" s="1145"/>
      <c r="HON49" s="1145"/>
      <c r="HOO49" s="1145"/>
      <c r="HOP49" s="1146"/>
      <c r="HOQ49" s="290"/>
      <c r="HOR49" s="288"/>
      <c r="HOS49" s="341"/>
      <c r="HOT49" s="342"/>
      <c r="HOU49" s="1147"/>
      <c r="HOV49" s="1144"/>
      <c r="HOW49" s="1145"/>
      <c r="HOX49" s="1145"/>
      <c r="HOY49" s="1145"/>
      <c r="HOZ49" s="1146"/>
      <c r="HPA49" s="290"/>
      <c r="HPB49" s="288"/>
      <c r="HPC49" s="341"/>
      <c r="HPD49" s="342"/>
      <c r="HPE49" s="1147"/>
      <c r="HPF49" s="1144"/>
      <c r="HPG49" s="1145"/>
      <c r="HPH49" s="1145"/>
      <c r="HPI49" s="1145"/>
      <c r="HPJ49" s="1146"/>
      <c r="HPK49" s="290"/>
      <c r="HPL49" s="288"/>
      <c r="HPM49" s="341"/>
      <c r="HPN49" s="342"/>
      <c r="HPO49" s="1147"/>
      <c r="HPP49" s="1144"/>
      <c r="HPQ49" s="1145"/>
      <c r="HPR49" s="1145"/>
      <c r="HPS49" s="1145"/>
      <c r="HPT49" s="1146"/>
      <c r="HPU49" s="290"/>
      <c r="HPV49" s="288"/>
      <c r="HPW49" s="341"/>
      <c r="HPX49" s="342"/>
      <c r="HPY49" s="1147"/>
      <c r="HPZ49" s="1144"/>
      <c r="HQA49" s="1145"/>
      <c r="HQB49" s="1145"/>
      <c r="HQC49" s="1145"/>
      <c r="HQD49" s="1146"/>
      <c r="HQE49" s="290"/>
      <c r="HQF49" s="288"/>
      <c r="HQG49" s="341"/>
      <c r="HQH49" s="342"/>
      <c r="HQI49" s="1147"/>
      <c r="HQJ49" s="1144"/>
      <c r="HQK49" s="1145"/>
      <c r="HQL49" s="1145"/>
      <c r="HQM49" s="1145"/>
      <c r="HQN49" s="1146"/>
      <c r="HQO49" s="290"/>
      <c r="HQP49" s="288"/>
      <c r="HQQ49" s="341"/>
      <c r="HQR49" s="342"/>
      <c r="HQS49" s="1147"/>
      <c r="HQT49" s="1144"/>
      <c r="HQU49" s="1145"/>
      <c r="HQV49" s="1145"/>
      <c r="HQW49" s="1145"/>
      <c r="HQX49" s="1146"/>
      <c r="HQY49" s="290"/>
      <c r="HQZ49" s="288"/>
      <c r="HRA49" s="341"/>
      <c r="HRB49" s="342"/>
      <c r="HRC49" s="1147"/>
      <c r="HRD49" s="1144"/>
      <c r="HRE49" s="1145"/>
      <c r="HRF49" s="1145"/>
      <c r="HRG49" s="1145"/>
      <c r="HRH49" s="1146"/>
      <c r="HRI49" s="290"/>
      <c r="HRJ49" s="288"/>
      <c r="HRK49" s="341"/>
      <c r="HRL49" s="342"/>
      <c r="HRM49" s="1147"/>
      <c r="HRN49" s="1144"/>
      <c r="HRO49" s="1145"/>
      <c r="HRP49" s="1145"/>
      <c r="HRQ49" s="1145"/>
      <c r="HRR49" s="1146"/>
      <c r="HRS49" s="290"/>
      <c r="HRT49" s="288"/>
      <c r="HRU49" s="341"/>
      <c r="HRV49" s="342"/>
      <c r="HRW49" s="1147"/>
      <c r="HRX49" s="1144"/>
      <c r="HRY49" s="1145"/>
      <c r="HRZ49" s="1145"/>
      <c r="HSA49" s="1145"/>
      <c r="HSB49" s="1146"/>
      <c r="HSC49" s="290"/>
      <c r="HSD49" s="288"/>
      <c r="HSE49" s="341"/>
      <c r="HSF49" s="342"/>
      <c r="HSG49" s="1147"/>
      <c r="HSH49" s="1144"/>
      <c r="HSI49" s="1145"/>
      <c r="HSJ49" s="1145"/>
      <c r="HSK49" s="1145"/>
      <c r="HSL49" s="1146"/>
      <c r="HSM49" s="290"/>
      <c r="HSN49" s="288"/>
      <c r="HSO49" s="341"/>
      <c r="HSP49" s="342"/>
      <c r="HSQ49" s="1147"/>
      <c r="HSR49" s="1144"/>
      <c r="HSS49" s="1145"/>
      <c r="HST49" s="1145"/>
      <c r="HSU49" s="1145"/>
      <c r="HSV49" s="1146"/>
      <c r="HSW49" s="290"/>
      <c r="HSX49" s="288"/>
      <c r="HSY49" s="341"/>
      <c r="HSZ49" s="342"/>
      <c r="HTA49" s="1147"/>
      <c r="HTB49" s="1144"/>
      <c r="HTC49" s="1145"/>
      <c r="HTD49" s="1145"/>
      <c r="HTE49" s="1145"/>
      <c r="HTF49" s="1146"/>
      <c r="HTG49" s="290"/>
      <c r="HTH49" s="288"/>
      <c r="HTI49" s="341"/>
      <c r="HTJ49" s="342"/>
      <c r="HTK49" s="1147"/>
      <c r="HTL49" s="1144"/>
      <c r="HTM49" s="1145"/>
      <c r="HTN49" s="1145"/>
      <c r="HTO49" s="1145"/>
      <c r="HTP49" s="1146"/>
      <c r="HTQ49" s="290"/>
      <c r="HTR49" s="288"/>
      <c r="HTS49" s="341"/>
      <c r="HTT49" s="342"/>
      <c r="HTU49" s="1147"/>
      <c r="HTV49" s="1144"/>
      <c r="HTW49" s="1145"/>
      <c r="HTX49" s="1145"/>
      <c r="HTY49" s="1145"/>
      <c r="HTZ49" s="1146"/>
      <c r="HUA49" s="290"/>
      <c r="HUB49" s="288"/>
      <c r="HUC49" s="341"/>
      <c r="HUD49" s="342"/>
      <c r="HUE49" s="1147"/>
      <c r="HUF49" s="1144"/>
      <c r="HUG49" s="1145"/>
      <c r="HUH49" s="1145"/>
      <c r="HUI49" s="1145"/>
      <c r="HUJ49" s="1146"/>
      <c r="HUK49" s="290"/>
      <c r="HUL49" s="288"/>
      <c r="HUM49" s="341"/>
      <c r="HUN49" s="342"/>
      <c r="HUO49" s="1147"/>
      <c r="HUP49" s="1144"/>
      <c r="HUQ49" s="1145"/>
      <c r="HUR49" s="1145"/>
      <c r="HUS49" s="1145"/>
      <c r="HUT49" s="1146"/>
      <c r="HUU49" s="290"/>
      <c r="HUV49" s="288"/>
      <c r="HUW49" s="341"/>
      <c r="HUX49" s="342"/>
      <c r="HUY49" s="1147"/>
      <c r="HUZ49" s="1144"/>
      <c r="HVA49" s="1145"/>
      <c r="HVB49" s="1145"/>
      <c r="HVC49" s="1145"/>
      <c r="HVD49" s="1146"/>
      <c r="HVE49" s="290"/>
      <c r="HVF49" s="288"/>
      <c r="HVG49" s="341"/>
      <c r="HVH49" s="342"/>
      <c r="HVI49" s="1147"/>
      <c r="HVJ49" s="1144"/>
      <c r="HVK49" s="1145"/>
      <c r="HVL49" s="1145"/>
      <c r="HVM49" s="1145"/>
      <c r="HVN49" s="1146"/>
      <c r="HVO49" s="290"/>
      <c r="HVP49" s="288"/>
      <c r="HVQ49" s="341"/>
      <c r="HVR49" s="342"/>
      <c r="HVS49" s="1147"/>
      <c r="HVT49" s="1144"/>
      <c r="HVU49" s="1145"/>
      <c r="HVV49" s="1145"/>
      <c r="HVW49" s="1145"/>
      <c r="HVX49" s="1146"/>
      <c r="HVY49" s="290"/>
      <c r="HVZ49" s="288"/>
      <c r="HWA49" s="341"/>
      <c r="HWB49" s="342"/>
      <c r="HWC49" s="1147"/>
      <c r="HWD49" s="1144"/>
      <c r="HWE49" s="1145"/>
      <c r="HWF49" s="1145"/>
      <c r="HWG49" s="1145"/>
      <c r="HWH49" s="1146"/>
      <c r="HWI49" s="290"/>
      <c r="HWJ49" s="288"/>
      <c r="HWK49" s="341"/>
      <c r="HWL49" s="342"/>
      <c r="HWM49" s="1147"/>
      <c r="HWN49" s="1144"/>
      <c r="HWO49" s="1145"/>
      <c r="HWP49" s="1145"/>
      <c r="HWQ49" s="1145"/>
      <c r="HWR49" s="1146"/>
      <c r="HWS49" s="290"/>
      <c r="HWT49" s="288"/>
      <c r="HWU49" s="341"/>
      <c r="HWV49" s="342"/>
      <c r="HWW49" s="1147"/>
      <c r="HWX49" s="1144"/>
      <c r="HWY49" s="1145"/>
      <c r="HWZ49" s="1145"/>
      <c r="HXA49" s="1145"/>
      <c r="HXB49" s="1146"/>
      <c r="HXC49" s="290"/>
      <c r="HXD49" s="288"/>
      <c r="HXE49" s="341"/>
      <c r="HXF49" s="342"/>
      <c r="HXG49" s="1147"/>
      <c r="HXH49" s="1144"/>
      <c r="HXI49" s="1145"/>
      <c r="HXJ49" s="1145"/>
      <c r="HXK49" s="1145"/>
      <c r="HXL49" s="1146"/>
      <c r="HXM49" s="290"/>
      <c r="HXN49" s="288"/>
      <c r="HXO49" s="341"/>
      <c r="HXP49" s="342"/>
      <c r="HXQ49" s="1147"/>
      <c r="HXR49" s="1144"/>
      <c r="HXS49" s="1145"/>
      <c r="HXT49" s="1145"/>
      <c r="HXU49" s="1145"/>
      <c r="HXV49" s="1146"/>
      <c r="HXW49" s="290"/>
      <c r="HXX49" s="288"/>
      <c r="HXY49" s="341"/>
      <c r="HXZ49" s="342"/>
      <c r="HYA49" s="1147"/>
      <c r="HYB49" s="1144"/>
      <c r="HYC49" s="1145"/>
      <c r="HYD49" s="1145"/>
      <c r="HYE49" s="1145"/>
      <c r="HYF49" s="1146"/>
      <c r="HYG49" s="290"/>
      <c r="HYH49" s="288"/>
      <c r="HYI49" s="341"/>
      <c r="HYJ49" s="342"/>
      <c r="HYK49" s="1147"/>
      <c r="HYL49" s="1144"/>
      <c r="HYM49" s="1145"/>
      <c r="HYN49" s="1145"/>
      <c r="HYO49" s="1145"/>
      <c r="HYP49" s="1146"/>
      <c r="HYQ49" s="290"/>
      <c r="HYR49" s="288"/>
      <c r="HYS49" s="341"/>
      <c r="HYT49" s="342"/>
      <c r="HYU49" s="1147"/>
      <c r="HYV49" s="1144"/>
      <c r="HYW49" s="1145"/>
      <c r="HYX49" s="1145"/>
      <c r="HYY49" s="1145"/>
      <c r="HYZ49" s="1146"/>
      <c r="HZA49" s="290"/>
      <c r="HZB49" s="288"/>
      <c r="HZC49" s="341"/>
      <c r="HZD49" s="342"/>
      <c r="HZE49" s="1147"/>
      <c r="HZF49" s="1144"/>
      <c r="HZG49" s="1145"/>
      <c r="HZH49" s="1145"/>
      <c r="HZI49" s="1145"/>
      <c r="HZJ49" s="1146"/>
      <c r="HZK49" s="290"/>
      <c r="HZL49" s="288"/>
      <c r="HZM49" s="341"/>
      <c r="HZN49" s="342"/>
      <c r="HZO49" s="1147"/>
      <c r="HZP49" s="1144"/>
      <c r="HZQ49" s="1145"/>
      <c r="HZR49" s="1145"/>
      <c r="HZS49" s="1145"/>
      <c r="HZT49" s="1146"/>
      <c r="HZU49" s="290"/>
      <c r="HZV49" s="288"/>
      <c r="HZW49" s="341"/>
      <c r="HZX49" s="342"/>
      <c r="HZY49" s="1147"/>
      <c r="HZZ49" s="1144"/>
      <c r="IAA49" s="1145"/>
      <c r="IAB49" s="1145"/>
      <c r="IAC49" s="1145"/>
      <c r="IAD49" s="1146"/>
      <c r="IAE49" s="290"/>
      <c r="IAF49" s="288"/>
      <c r="IAG49" s="341"/>
      <c r="IAH49" s="342"/>
      <c r="IAI49" s="1147"/>
      <c r="IAJ49" s="1144"/>
      <c r="IAK49" s="1145"/>
      <c r="IAL49" s="1145"/>
      <c r="IAM49" s="1145"/>
      <c r="IAN49" s="1146"/>
      <c r="IAO49" s="290"/>
      <c r="IAP49" s="288"/>
      <c r="IAQ49" s="341"/>
      <c r="IAR49" s="342"/>
      <c r="IAS49" s="1147"/>
      <c r="IAT49" s="1144"/>
      <c r="IAU49" s="1145"/>
      <c r="IAV49" s="1145"/>
      <c r="IAW49" s="1145"/>
      <c r="IAX49" s="1146"/>
      <c r="IAY49" s="290"/>
      <c r="IAZ49" s="288"/>
      <c r="IBA49" s="341"/>
      <c r="IBB49" s="342"/>
      <c r="IBC49" s="1147"/>
      <c r="IBD49" s="1144"/>
      <c r="IBE49" s="1145"/>
      <c r="IBF49" s="1145"/>
      <c r="IBG49" s="1145"/>
      <c r="IBH49" s="1146"/>
      <c r="IBI49" s="290"/>
      <c r="IBJ49" s="288"/>
      <c r="IBK49" s="341"/>
      <c r="IBL49" s="342"/>
      <c r="IBM49" s="1147"/>
      <c r="IBN49" s="1144"/>
      <c r="IBO49" s="1145"/>
      <c r="IBP49" s="1145"/>
      <c r="IBQ49" s="1145"/>
      <c r="IBR49" s="1146"/>
      <c r="IBS49" s="290"/>
      <c r="IBT49" s="288"/>
      <c r="IBU49" s="341"/>
      <c r="IBV49" s="342"/>
      <c r="IBW49" s="1147"/>
      <c r="IBX49" s="1144"/>
      <c r="IBY49" s="1145"/>
      <c r="IBZ49" s="1145"/>
      <c r="ICA49" s="1145"/>
      <c r="ICB49" s="1146"/>
      <c r="ICC49" s="290"/>
      <c r="ICD49" s="288"/>
      <c r="ICE49" s="341"/>
      <c r="ICF49" s="342"/>
      <c r="ICG49" s="1147"/>
      <c r="ICH49" s="1144"/>
      <c r="ICI49" s="1145"/>
      <c r="ICJ49" s="1145"/>
      <c r="ICK49" s="1145"/>
      <c r="ICL49" s="1146"/>
      <c r="ICM49" s="290"/>
      <c r="ICN49" s="288"/>
      <c r="ICO49" s="341"/>
      <c r="ICP49" s="342"/>
      <c r="ICQ49" s="1147"/>
      <c r="ICR49" s="1144"/>
      <c r="ICS49" s="1145"/>
      <c r="ICT49" s="1145"/>
      <c r="ICU49" s="1145"/>
      <c r="ICV49" s="1146"/>
      <c r="ICW49" s="290"/>
      <c r="ICX49" s="288"/>
      <c r="ICY49" s="341"/>
      <c r="ICZ49" s="342"/>
      <c r="IDA49" s="1147"/>
      <c r="IDB49" s="1144"/>
      <c r="IDC49" s="1145"/>
      <c r="IDD49" s="1145"/>
      <c r="IDE49" s="1145"/>
      <c r="IDF49" s="1146"/>
      <c r="IDG49" s="290"/>
      <c r="IDH49" s="288"/>
      <c r="IDI49" s="341"/>
      <c r="IDJ49" s="342"/>
      <c r="IDK49" s="1147"/>
      <c r="IDL49" s="1144"/>
      <c r="IDM49" s="1145"/>
      <c r="IDN49" s="1145"/>
      <c r="IDO49" s="1145"/>
      <c r="IDP49" s="1146"/>
      <c r="IDQ49" s="290"/>
      <c r="IDR49" s="288"/>
      <c r="IDS49" s="341"/>
      <c r="IDT49" s="342"/>
      <c r="IDU49" s="1147"/>
      <c r="IDV49" s="1144"/>
      <c r="IDW49" s="1145"/>
      <c r="IDX49" s="1145"/>
      <c r="IDY49" s="1145"/>
      <c r="IDZ49" s="1146"/>
      <c r="IEA49" s="290"/>
      <c r="IEB49" s="288"/>
      <c r="IEC49" s="341"/>
      <c r="IED49" s="342"/>
      <c r="IEE49" s="1147"/>
      <c r="IEF49" s="1144"/>
      <c r="IEG49" s="1145"/>
      <c r="IEH49" s="1145"/>
      <c r="IEI49" s="1145"/>
      <c r="IEJ49" s="1146"/>
      <c r="IEK49" s="290"/>
      <c r="IEL49" s="288"/>
      <c r="IEM49" s="341"/>
      <c r="IEN49" s="342"/>
      <c r="IEO49" s="1147"/>
      <c r="IEP49" s="1144"/>
      <c r="IEQ49" s="1145"/>
      <c r="IER49" s="1145"/>
      <c r="IES49" s="1145"/>
      <c r="IET49" s="1146"/>
      <c r="IEU49" s="290"/>
      <c r="IEV49" s="288"/>
      <c r="IEW49" s="341"/>
      <c r="IEX49" s="342"/>
      <c r="IEY49" s="1147"/>
      <c r="IEZ49" s="1144"/>
      <c r="IFA49" s="1145"/>
      <c r="IFB49" s="1145"/>
      <c r="IFC49" s="1145"/>
      <c r="IFD49" s="1146"/>
      <c r="IFE49" s="290"/>
      <c r="IFF49" s="288"/>
      <c r="IFG49" s="341"/>
      <c r="IFH49" s="342"/>
      <c r="IFI49" s="1147"/>
      <c r="IFJ49" s="1144"/>
      <c r="IFK49" s="1145"/>
      <c r="IFL49" s="1145"/>
      <c r="IFM49" s="1145"/>
      <c r="IFN49" s="1146"/>
      <c r="IFO49" s="290"/>
      <c r="IFP49" s="288"/>
      <c r="IFQ49" s="341"/>
      <c r="IFR49" s="342"/>
      <c r="IFS49" s="1147"/>
      <c r="IFT49" s="1144"/>
      <c r="IFU49" s="1145"/>
      <c r="IFV49" s="1145"/>
      <c r="IFW49" s="1145"/>
      <c r="IFX49" s="1146"/>
      <c r="IFY49" s="290"/>
      <c r="IFZ49" s="288"/>
      <c r="IGA49" s="341"/>
      <c r="IGB49" s="342"/>
      <c r="IGC49" s="1147"/>
      <c r="IGD49" s="1144"/>
      <c r="IGE49" s="1145"/>
      <c r="IGF49" s="1145"/>
      <c r="IGG49" s="1145"/>
      <c r="IGH49" s="1146"/>
      <c r="IGI49" s="290"/>
      <c r="IGJ49" s="288"/>
      <c r="IGK49" s="341"/>
      <c r="IGL49" s="342"/>
      <c r="IGM49" s="1147"/>
      <c r="IGN49" s="1144"/>
      <c r="IGO49" s="1145"/>
      <c r="IGP49" s="1145"/>
      <c r="IGQ49" s="1145"/>
      <c r="IGR49" s="1146"/>
      <c r="IGS49" s="290"/>
      <c r="IGT49" s="288"/>
      <c r="IGU49" s="341"/>
      <c r="IGV49" s="342"/>
      <c r="IGW49" s="1147"/>
      <c r="IGX49" s="1144"/>
      <c r="IGY49" s="1145"/>
      <c r="IGZ49" s="1145"/>
      <c r="IHA49" s="1145"/>
      <c r="IHB49" s="1146"/>
      <c r="IHC49" s="290"/>
      <c r="IHD49" s="288"/>
      <c r="IHE49" s="341"/>
      <c r="IHF49" s="342"/>
      <c r="IHG49" s="1147"/>
      <c r="IHH49" s="1144"/>
      <c r="IHI49" s="1145"/>
      <c r="IHJ49" s="1145"/>
      <c r="IHK49" s="1145"/>
      <c r="IHL49" s="1146"/>
      <c r="IHM49" s="290"/>
      <c r="IHN49" s="288"/>
      <c r="IHO49" s="341"/>
      <c r="IHP49" s="342"/>
      <c r="IHQ49" s="1147"/>
      <c r="IHR49" s="1144"/>
      <c r="IHS49" s="1145"/>
      <c r="IHT49" s="1145"/>
      <c r="IHU49" s="1145"/>
      <c r="IHV49" s="1146"/>
      <c r="IHW49" s="290"/>
      <c r="IHX49" s="288"/>
      <c r="IHY49" s="341"/>
      <c r="IHZ49" s="342"/>
      <c r="IIA49" s="1147"/>
      <c r="IIB49" s="1144"/>
      <c r="IIC49" s="1145"/>
      <c r="IID49" s="1145"/>
      <c r="IIE49" s="1145"/>
      <c r="IIF49" s="1146"/>
      <c r="IIG49" s="290"/>
      <c r="IIH49" s="288"/>
      <c r="III49" s="341"/>
      <c r="IIJ49" s="342"/>
      <c r="IIK49" s="1147"/>
      <c r="IIL49" s="1144"/>
      <c r="IIM49" s="1145"/>
      <c r="IIN49" s="1145"/>
      <c r="IIO49" s="1145"/>
      <c r="IIP49" s="1146"/>
      <c r="IIQ49" s="290"/>
      <c r="IIR49" s="288"/>
      <c r="IIS49" s="341"/>
      <c r="IIT49" s="342"/>
      <c r="IIU49" s="1147"/>
      <c r="IIV49" s="1144"/>
      <c r="IIW49" s="1145"/>
      <c r="IIX49" s="1145"/>
      <c r="IIY49" s="1145"/>
      <c r="IIZ49" s="1146"/>
      <c r="IJA49" s="290"/>
      <c r="IJB49" s="288"/>
      <c r="IJC49" s="341"/>
      <c r="IJD49" s="342"/>
      <c r="IJE49" s="1147"/>
      <c r="IJF49" s="1144"/>
      <c r="IJG49" s="1145"/>
      <c r="IJH49" s="1145"/>
      <c r="IJI49" s="1145"/>
      <c r="IJJ49" s="1146"/>
      <c r="IJK49" s="290"/>
      <c r="IJL49" s="288"/>
      <c r="IJM49" s="341"/>
      <c r="IJN49" s="342"/>
      <c r="IJO49" s="1147"/>
      <c r="IJP49" s="1144"/>
      <c r="IJQ49" s="1145"/>
      <c r="IJR49" s="1145"/>
      <c r="IJS49" s="1145"/>
      <c r="IJT49" s="1146"/>
      <c r="IJU49" s="290"/>
      <c r="IJV49" s="288"/>
      <c r="IJW49" s="341"/>
      <c r="IJX49" s="342"/>
      <c r="IJY49" s="1147"/>
      <c r="IJZ49" s="1144"/>
      <c r="IKA49" s="1145"/>
      <c r="IKB49" s="1145"/>
      <c r="IKC49" s="1145"/>
      <c r="IKD49" s="1146"/>
      <c r="IKE49" s="290"/>
      <c r="IKF49" s="288"/>
      <c r="IKG49" s="341"/>
      <c r="IKH49" s="342"/>
      <c r="IKI49" s="1147"/>
      <c r="IKJ49" s="1144"/>
      <c r="IKK49" s="1145"/>
      <c r="IKL49" s="1145"/>
      <c r="IKM49" s="1145"/>
      <c r="IKN49" s="1146"/>
      <c r="IKO49" s="290"/>
      <c r="IKP49" s="288"/>
      <c r="IKQ49" s="341"/>
      <c r="IKR49" s="342"/>
      <c r="IKS49" s="1147"/>
      <c r="IKT49" s="1144"/>
      <c r="IKU49" s="1145"/>
      <c r="IKV49" s="1145"/>
      <c r="IKW49" s="1145"/>
      <c r="IKX49" s="1146"/>
      <c r="IKY49" s="290"/>
      <c r="IKZ49" s="288"/>
      <c r="ILA49" s="341"/>
      <c r="ILB49" s="342"/>
      <c r="ILC49" s="1147"/>
      <c r="ILD49" s="1144"/>
      <c r="ILE49" s="1145"/>
      <c r="ILF49" s="1145"/>
      <c r="ILG49" s="1145"/>
      <c r="ILH49" s="1146"/>
      <c r="ILI49" s="290"/>
      <c r="ILJ49" s="288"/>
      <c r="ILK49" s="341"/>
      <c r="ILL49" s="342"/>
      <c r="ILM49" s="1147"/>
      <c r="ILN49" s="1144"/>
      <c r="ILO49" s="1145"/>
      <c r="ILP49" s="1145"/>
      <c r="ILQ49" s="1145"/>
      <c r="ILR49" s="1146"/>
      <c r="ILS49" s="290"/>
      <c r="ILT49" s="288"/>
      <c r="ILU49" s="341"/>
      <c r="ILV49" s="342"/>
      <c r="ILW49" s="1147"/>
      <c r="ILX49" s="1144"/>
      <c r="ILY49" s="1145"/>
      <c r="ILZ49" s="1145"/>
      <c r="IMA49" s="1145"/>
      <c r="IMB49" s="1146"/>
      <c r="IMC49" s="290"/>
      <c r="IMD49" s="288"/>
      <c r="IME49" s="341"/>
      <c r="IMF49" s="342"/>
      <c r="IMG49" s="1147"/>
      <c r="IMH49" s="1144"/>
      <c r="IMI49" s="1145"/>
      <c r="IMJ49" s="1145"/>
      <c r="IMK49" s="1145"/>
      <c r="IML49" s="1146"/>
      <c r="IMM49" s="290"/>
      <c r="IMN49" s="288"/>
      <c r="IMO49" s="341"/>
      <c r="IMP49" s="342"/>
      <c r="IMQ49" s="1147"/>
      <c r="IMR49" s="1144"/>
      <c r="IMS49" s="1145"/>
      <c r="IMT49" s="1145"/>
      <c r="IMU49" s="1145"/>
      <c r="IMV49" s="1146"/>
      <c r="IMW49" s="290"/>
      <c r="IMX49" s="288"/>
      <c r="IMY49" s="341"/>
      <c r="IMZ49" s="342"/>
      <c r="INA49" s="1147"/>
      <c r="INB49" s="1144"/>
      <c r="INC49" s="1145"/>
      <c r="IND49" s="1145"/>
      <c r="INE49" s="1145"/>
      <c r="INF49" s="1146"/>
      <c r="ING49" s="290"/>
      <c r="INH49" s="288"/>
      <c r="INI49" s="341"/>
      <c r="INJ49" s="342"/>
      <c r="INK49" s="1147"/>
      <c r="INL49" s="1144"/>
      <c r="INM49" s="1145"/>
      <c r="INN49" s="1145"/>
      <c r="INO49" s="1145"/>
      <c r="INP49" s="1146"/>
      <c r="INQ49" s="290"/>
      <c r="INR49" s="288"/>
      <c r="INS49" s="341"/>
      <c r="INT49" s="342"/>
      <c r="INU49" s="1147"/>
      <c r="INV49" s="1144"/>
      <c r="INW49" s="1145"/>
      <c r="INX49" s="1145"/>
      <c r="INY49" s="1145"/>
      <c r="INZ49" s="1146"/>
      <c r="IOA49" s="290"/>
      <c r="IOB49" s="288"/>
      <c r="IOC49" s="341"/>
      <c r="IOD49" s="342"/>
      <c r="IOE49" s="1147"/>
      <c r="IOF49" s="1144"/>
      <c r="IOG49" s="1145"/>
      <c r="IOH49" s="1145"/>
      <c r="IOI49" s="1145"/>
      <c r="IOJ49" s="1146"/>
      <c r="IOK49" s="290"/>
      <c r="IOL49" s="288"/>
      <c r="IOM49" s="341"/>
      <c r="ION49" s="342"/>
      <c r="IOO49" s="1147"/>
      <c r="IOP49" s="1144"/>
      <c r="IOQ49" s="1145"/>
      <c r="IOR49" s="1145"/>
      <c r="IOS49" s="1145"/>
      <c r="IOT49" s="1146"/>
      <c r="IOU49" s="290"/>
      <c r="IOV49" s="288"/>
      <c r="IOW49" s="341"/>
      <c r="IOX49" s="342"/>
      <c r="IOY49" s="1147"/>
      <c r="IOZ49" s="1144"/>
      <c r="IPA49" s="1145"/>
      <c r="IPB49" s="1145"/>
      <c r="IPC49" s="1145"/>
      <c r="IPD49" s="1146"/>
      <c r="IPE49" s="290"/>
      <c r="IPF49" s="288"/>
      <c r="IPG49" s="341"/>
      <c r="IPH49" s="342"/>
      <c r="IPI49" s="1147"/>
      <c r="IPJ49" s="1144"/>
      <c r="IPK49" s="1145"/>
      <c r="IPL49" s="1145"/>
      <c r="IPM49" s="1145"/>
      <c r="IPN49" s="1146"/>
      <c r="IPO49" s="290"/>
      <c r="IPP49" s="288"/>
      <c r="IPQ49" s="341"/>
      <c r="IPR49" s="342"/>
      <c r="IPS49" s="1147"/>
      <c r="IPT49" s="1144"/>
      <c r="IPU49" s="1145"/>
      <c r="IPV49" s="1145"/>
      <c r="IPW49" s="1145"/>
      <c r="IPX49" s="1146"/>
      <c r="IPY49" s="290"/>
      <c r="IPZ49" s="288"/>
      <c r="IQA49" s="341"/>
      <c r="IQB49" s="342"/>
      <c r="IQC49" s="1147"/>
      <c r="IQD49" s="1144"/>
      <c r="IQE49" s="1145"/>
      <c r="IQF49" s="1145"/>
      <c r="IQG49" s="1145"/>
      <c r="IQH49" s="1146"/>
      <c r="IQI49" s="290"/>
      <c r="IQJ49" s="288"/>
      <c r="IQK49" s="341"/>
      <c r="IQL49" s="342"/>
      <c r="IQM49" s="1147"/>
      <c r="IQN49" s="1144"/>
      <c r="IQO49" s="1145"/>
      <c r="IQP49" s="1145"/>
      <c r="IQQ49" s="1145"/>
      <c r="IQR49" s="1146"/>
      <c r="IQS49" s="290"/>
      <c r="IQT49" s="288"/>
      <c r="IQU49" s="341"/>
      <c r="IQV49" s="342"/>
      <c r="IQW49" s="1147"/>
      <c r="IQX49" s="1144"/>
      <c r="IQY49" s="1145"/>
      <c r="IQZ49" s="1145"/>
      <c r="IRA49" s="1145"/>
      <c r="IRB49" s="1146"/>
      <c r="IRC49" s="290"/>
      <c r="IRD49" s="288"/>
      <c r="IRE49" s="341"/>
      <c r="IRF49" s="342"/>
      <c r="IRG49" s="1147"/>
      <c r="IRH49" s="1144"/>
      <c r="IRI49" s="1145"/>
      <c r="IRJ49" s="1145"/>
      <c r="IRK49" s="1145"/>
      <c r="IRL49" s="1146"/>
      <c r="IRM49" s="290"/>
      <c r="IRN49" s="288"/>
      <c r="IRO49" s="341"/>
      <c r="IRP49" s="342"/>
      <c r="IRQ49" s="1147"/>
      <c r="IRR49" s="1144"/>
      <c r="IRS49" s="1145"/>
      <c r="IRT49" s="1145"/>
      <c r="IRU49" s="1145"/>
      <c r="IRV49" s="1146"/>
      <c r="IRW49" s="290"/>
      <c r="IRX49" s="288"/>
      <c r="IRY49" s="341"/>
      <c r="IRZ49" s="342"/>
      <c r="ISA49" s="1147"/>
      <c r="ISB49" s="1144"/>
      <c r="ISC49" s="1145"/>
      <c r="ISD49" s="1145"/>
      <c r="ISE49" s="1145"/>
      <c r="ISF49" s="1146"/>
      <c r="ISG49" s="290"/>
      <c r="ISH49" s="288"/>
      <c r="ISI49" s="341"/>
      <c r="ISJ49" s="342"/>
      <c r="ISK49" s="1147"/>
      <c r="ISL49" s="1144"/>
      <c r="ISM49" s="1145"/>
      <c r="ISN49" s="1145"/>
      <c r="ISO49" s="1145"/>
      <c r="ISP49" s="1146"/>
      <c r="ISQ49" s="290"/>
      <c r="ISR49" s="288"/>
      <c r="ISS49" s="341"/>
      <c r="IST49" s="342"/>
      <c r="ISU49" s="1147"/>
      <c r="ISV49" s="1144"/>
      <c r="ISW49" s="1145"/>
      <c r="ISX49" s="1145"/>
      <c r="ISY49" s="1145"/>
      <c r="ISZ49" s="1146"/>
      <c r="ITA49" s="290"/>
      <c r="ITB49" s="288"/>
      <c r="ITC49" s="341"/>
      <c r="ITD49" s="342"/>
      <c r="ITE49" s="1147"/>
      <c r="ITF49" s="1144"/>
      <c r="ITG49" s="1145"/>
      <c r="ITH49" s="1145"/>
      <c r="ITI49" s="1145"/>
      <c r="ITJ49" s="1146"/>
      <c r="ITK49" s="290"/>
      <c r="ITL49" s="288"/>
      <c r="ITM49" s="341"/>
      <c r="ITN49" s="342"/>
      <c r="ITO49" s="1147"/>
      <c r="ITP49" s="1144"/>
      <c r="ITQ49" s="1145"/>
      <c r="ITR49" s="1145"/>
      <c r="ITS49" s="1145"/>
      <c r="ITT49" s="1146"/>
      <c r="ITU49" s="290"/>
      <c r="ITV49" s="288"/>
      <c r="ITW49" s="341"/>
      <c r="ITX49" s="342"/>
      <c r="ITY49" s="1147"/>
      <c r="ITZ49" s="1144"/>
      <c r="IUA49" s="1145"/>
      <c r="IUB49" s="1145"/>
      <c r="IUC49" s="1145"/>
      <c r="IUD49" s="1146"/>
      <c r="IUE49" s="290"/>
      <c r="IUF49" s="288"/>
      <c r="IUG49" s="341"/>
      <c r="IUH49" s="342"/>
      <c r="IUI49" s="1147"/>
      <c r="IUJ49" s="1144"/>
      <c r="IUK49" s="1145"/>
      <c r="IUL49" s="1145"/>
      <c r="IUM49" s="1145"/>
      <c r="IUN49" s="1146"/>
      <c r="IUO49" s="290"/>
      <c r="IUP49" s="288"/>
      <c r="IUQ49" s="341"/>
      <c r="IUR49" s="342"/>
      <c r="IUS49" s="1147"/>
      <c r="IUT49" s="1144"/>
      <c r="IUU49" s="1145"/>
      <c r="IUV49" s="1145"/>
      <c r="IUW49" s="1145"/>
      <c r="IUX49" s="1146"/>
      <c r="IUY49" s="290"/>
      <c r="IUZ49" s="288"/>
      <c r="IVA49" s="341"/>
      <c r="IVB49" s="342"/>
      <c r="IVC49" s="1147"/>
      <c r="IVD49" s="1144"/>
      <c r="IVE49" s="1145"/>
      <c r="IVF49" s="1145"/>
      <c r="IVG49" s="1145"/>
      <c r="IVH49" s="1146"/>
      <c r="IVI49" s="290"/>
      <c r="IVJ49" s="288"/>
      <c r="IVK49" s="341"/>
      <c r="IVL49" s="342"/>
      <c r="IVM49" s="1147"/>
      <c r="IVN49" s="1144"/>
      <c r="IVO49" s="1145"/>
      <c r="IVP49" s="1145"/>
      <c r="IVQ49" s="1145"/>
      <c r="IVR49" s="1146"/>
      <c r="IVS49" s="290"/>
      <c r="IVT49" s="288"/>
      <c r="IVU49" s="341"/>
      <c r="IVV49" s="342"/>
      <c r="IVW49" s="1147"/>
      <c r="IVX49" s="1144"/>
      <c r="IVY49" s="1145"/>
      <c r="IVZ49" s="1145"/>
      <c r="IWA49" s="1145"/>
      <c r="IWB49" s="1146"/>
      <c r="IWC49" s="290"/>
      <c r="IWD49" s="288"/>
      <c r="IWE49" s="341"/>
      <c r="IWF49" s="342"/>
      <c r="IWG49" s="1147"/>
      <c r="IWH49" s="1144"/>
      <c r="IWI49" s="1145"/>
      <c r="IWJ49" s="1145"/>
      <c r="IWK49" s="1145"/>
      <c r="IWL49" s="1146"/>
      <c r="IWM49" s="290"/>
      <c r="IWN49" s="288"/>
      <c r="IWO49" s="341"/>
      <c r="IWP49" s="342"/>
      <c r="IWQ49" s="1147"/>
      <c r="IWR49" s="1144"/>
      <c r="IWS49" s="1145"/>
      <c r="IWT49" s="1145"/>
      <c r="IWU49" s="1145"/>
      <c r="IWV49" s="1146"/>
      <c r="IWW49" s="290"/>
      <c r="IWX49" s="288"/>
      <c r="IWY49" s="341"/>
      <c r="IWZ49" s="342"/>
      <c r="IXA49" s="1147"/>
      <c r="IXB49" s="1144"/>
      <c r="IXC49" s="1145"/>
      <c r="IXD49" s="1145"/>
      <c r="IXE49" s="1145"/>
      <c r="IXF49" s="1146"/>
      <c r="IXG49" s="290"/>
      <c r="IXH49" s="288"/>
      <c r="IXI49" s="341"/>
      <c r="IXJ49" s="342"/>
      <c r="IXK49" s="1147"/>
      <c r="IXL49" s="1144"/>
      <c r="IXM49" s="1145"/>
      <c r="IXN49" s="1145"/>
      <c r="IXO49" s="1145"/>
      <c r="IXP49" s="1146"/>
      <c r="IXQ49" s="290"/>
      <c r="IXR49" s="288"/>
      <c r="IXS49" s="341"/>
      <c r="IXT49" s="342"/>
      <c r="IXU49" s="1147"/>
      <c r="IXV49" s="1144"/>
      <c r="IXW49" s="1145"/>
      <c r="IXX49" s="1145"/>
      <c r="IXY49" s="1145"/>
      <c r="IXZ49" s="1146"/>
      <c r="IYA49" s="290"/>
      <c r="IYB49" s="288"/>
      <c r="IYC49" s="341"/>
      <c r="IYD49" s="342"/>
      <c r="IYE49" s="1147"/>
      <c r="IYF49" s="1144"/>
      <c r="IYG49" s="1145"/>
      <c r="IYH49" s="1145"/>
      <c r="IYI49" s="1145"/>
      <c r="IYJ49" s="1146"/>
      <c r="IYK49" s="290"/>
      <c r="IYL49" s="288"/>
      <c r="IYM49" s="341"/>
      <c r="IYN49" s="342"/>
      <c r="IYO49" s="1147"/>
      <c r="IYP49" s="1144"/>
      <c r="IYQ49" s="1145"/>
      <c r="IYR49" s="1145"/>
      <c r="IYS49" s="1145"/>
      <c r="IYT49" s="1146"/>
      <c r="IYU49" s="290"/>
      <c r="IYV49" s="288"/>
      <c r="IYW49" s="341"/>
      <c r="IYX49" s="342"/>
      <c r="IYY49" s="1147"/>
      <c r="IYZ49" s="1144"/>
      <c r="IZA49" s="1145"/>
      <c r="IZB49" s="1145"/>
      <c r="IZC49" s="1145"/>
      <c r="IZD49" s="1146"/>
      <c r="IZE49" s="290"/>
      <c r="IZF49" s="288"/>
      <c r="IZG49" s="341"/>
      <c r="IZH49" s="342"/>
      <c r="IZI49" s="1147"/>
      <c r="IZJ49" s="1144"/>
      <c r="IZK49" s="1145"/>
      <c r="IZL49" s="1145"/>
      <c r="IZM49" s="1145"/>
      <c r="IZN49" s="1146"/>
      <c r="IZO49" s="290"/>
      <c r="IZP49" s="288"/>
      <c r="IZQ49" s="341"/>
      <c r="IZR49" s="342"/>
      <c r="IZS49" s="1147"/>
      <c r="IZT49" s="1144"/>
      <c r="IZU49" s="1145"/>
      <c r="IZV49" s="1145"/>
      <c r="IZW49" s="1145"/>
      <c r="IZX49" s="1146"/>
      <c r="IZY49" s="290"/>
      <c r="IZZ49" s="288"/>
      <c r="JAA49" s="341"/>
      <c r="JAB49" s="342"/>
      <c r="JAC49" s="1147"/>
      <c r="JAD49" s="1144"/>
      <c r="JAE49" s="1145"/>
      <c r="JAF49" s="1145"/>
      <c r="JAG49" s="1145"/>
      <c r="JAH49" s="1146"/>
      <c r="JAI49" s="290"/>
      <c r="JAJ49" s="288"/>
      <c r="JAK49" s="341"/>
      <c r="JAL49" s="342"/>
      <c r="JAM49" s="1147"/>
      <c r="JAN49" s="1144"/>
      <c r="JAO49" s="1145"/>
      <c r="JAP49" s="1145"/>
      <c r="JAQ49" s="1145"/>
      <c r="JAR49" s="1146"/>
      <c r="JAS49" s="290"/>
      <c r="JAT49" s="288"/>
      <c r="JAU49" s="341"/>
      <c r="JAV49" s="342"/>
      <c r="JAW49" s="1147"/>
      <c r="JAX49" s="1144"/>
      <c r="JAY49" s="1145"/>
      <c r="JAZ49" s="1145"/>
      <c r="JBA49" s="1145"/>
      <c r="JBB49" s="1146"/>
      <c r="JBC49" s="290"/>
      <c r="JBD49" s="288"/>
      <c r="JBE49" s="341"/>
      <c r="JBF49" s="342"/>
      <c r="JBG49" s="1147"/>
      <c r="JBH49" s="1144"/>
      <c r="JBI49" s="1145"/>
      <c r="JBJ49" s="1145"/>
      <c r="JBK49" s="1145"/>
      <c r="JBL49" s="1146"/>
      <c r="JBM49" s="290"/>
      <c r="JBN49" s="288"/>
      <c r="JBO49" s="341"/>
      <c r="JBP49" s="342"/>
      <c r="JBQ49" s="1147"/>
      <c r="JBR49" s="1144"/>
      <c r="JBS49" s="1145"/>
      <c r="JBT49" s="1145"/>
      <c r="JBU49" s="1145"/>
      <c r="JBV49" s="1146"/>
      <c r="JBW49" s="290"/>
      <c r="JBX49" s="288"/>
      <c r="JBY49" s="341"/>
      <c r="JBZ49" s="342"/>
      <c r="JCA49" s="1147"/>
      <c r="JCB49" s="1144"/>
      <c r="JCC49" s="1145"/>
      <c r="JCD49" s="1145"/>
      <c r="JCE49" s="1145"/>
      <c r="JCF49" s="1146"/>
      <c r="JCG49" s="290"/>
      <c r="JCH49" s="288"/>
      <c r="JCI49" s="341"/>
      <c r="JCJ49" s="342"/>
      <c r="JCK49" s="1147"/>
      <c r="JCL49" s="1144"/>
      <c r="JCM49" s="1145"/>
      <c r="JCN49" s="1145"/>
      <c r="JCO49" s="1145"/>
      <c r="JCP49" s="1146"/>
      <c r="JCQ49" s="290"/>
      <c r="JCR49" s="288"/>
      <c r="JCS49" s="341"/>
      <c r="JCT49" s="342"/>
      <c r="JCU49" s="1147"/>
      <c r="JCV49" s="1144"/>
      <c r="JCW49" s="1145"/>
      <c r="JCX49" s="1145"/>
      <c r="JCY49" s="1145"/>
      <c r="JCZ49" s="1146"/>
      <c r="JDA49" s="290"/>
      <c r="JDB49" s="288"/>
      <c r="JDC49" s="341"/>
      <c r="JDD49" s="342"/>
      <c r="JDE49" s="1147"/>
      <c r="JDF49" s="1144"/>
      <c r="JDG49" s="1145"/>
      <c r="JDH49" s="1145"/>
      <c r="JDI49" s="1145"/>
      <c r="JDJ49" s="1146"/>
      <c r="JDK49" s="290"/>
      <c r="JDL49" s="288"/>
      <c r="JDM49" s="341"/>
      <c r="JDN49" s="342"/>
      <c r="JDO49" s="1147"/>
      <c r="JDP49" s="1144"/>
      <c r="JDQ49" s="1145"/>
      <c r="JDR49" s="1145"/>
      <c r="JDS49" s="1145"/>
      <c r="JDT49" s="1146"/>
      <c r="JDU49" s="290"/>
      <c r="JDV49" s="288"/>
      <c r="JDW49" s="341"/>
      <c r="JDX49" s="342"/>
      <c r="JDY49" s="1147"/>
      <c r="JDZ49" s="1144"/>
      <c r="JEA49" s="1145"/>
      <c r="JEB49" s="1145"/>
      <c r="JEC49" s="1145"/>
      <c r="JED49" s="1146"/>
      <c r="JEE49" s="290"/>
      <c r="JEF49" s="288"/>
      <c r="JEG49" s="341"/>
      <c r="JEH49" s="342"/>
      <c r="JEI49" s="1147"/>
      <c r="JEJ49" s="1144"/>
      <c r="JEK49" s="1145"/>
      <c r="JEL49" s="1145"/>
      <c r="JEM49" s="1145"/>
      <c r="JEN49" s="1146"/>
      <c r="JEO49" s="290"/>
      <c r="JEP49" s="288"/>
      <c r="JEQ49" s="341"/>
      <c r="JER49" s="342"/>
      <c r="JES49" s="1147"/>
      <c r="JET49" s="1144"/>
      <c r="JEU49" s="1145"/>
      <c r="JEV49" s="1145"/>
      <c r="JEW49" s="1145"/>
      <c r="JEX49" s="1146"/>
      <c r="JEY49" s="290"/>
      <c r="JEZ49" s="288"/>
      <c r="JFA49" s="341"/>
      <c r="JFB49" s="342"/>
      <c r="JFC49" s="1147"/>
      <c r="JFD49" s="1144"/>
      <c r="JFE49" s="1145"/>
      <c r="JFF49" s="1145"/>
      <c r="JFG49" s="1145"/>
      <c r="JFH49" s="1146"/>
      <c r="JFI49" s="290"/>
      <c r="JFJ49" s="288"/>
      <c r="JFK49" s="341"/>
      <c r="JFL49" s="342"/>
      <c r="JFM49" s="1147"/>
      <c r="JFN49" s="1144"/>
      <c r="JFO49" s="1145"/>
      <c r="JFP49" s="1145"/>
      <c r="JFQ49" s="1145"/>
      <c r="JFR49" s="1146"/>
      <c r="JFS49" s="290"/>
      <c r="JFT49" s="288"/>
      <c r="JFU49" s="341"/>
      <c r="JFV49" s="342"/>
      <c r="JFW49" s="1147"/>
      <c r="JFX49" s="1144"/>
      <c r="JFY49" s="1145"/>
      <c r="JFZ49" s="1145"/>
      <c r="JGA49" s="1145"/>
      <c r="JGB49" s="1146"/>
      <c r="JGC49" s="290"/>
      <c r="JGD49" s="288"/>
      <c r="JGE49" s="341"/>
      <c r="JGF49" s="342"/>
      <c r="JGG49" s="1147"/>
      <c r="JGH49" s="1144"/>
      <c r="JGI49" s="1145"/>
      <c r="JGJ49" s="1145"/>
      <c r="JGK49" s="1145"/>
      <c r="JGL49" s="1146"/>
      <c r="JGM49" s="290"/>
      <c r="JGN49" s="288"/>
      <c r="JGO49" s="341"/>
      <c r="JGP49" s="342"/>
      <c r="JGQ49" s="1147"/>
      <c r="JGR49" s="1144"/>
      <c r="JGS49" s="1145"/>
      <c r="JGT49" s="1145"/>
      <c r="JGU49" s="1145"/>
      <c r="JGV49" s="1146"/>
      <c r="JGW49" s="290"/>
      <c r="JGX49" s="288"/>
      <c r="JGY49" s="341"/>
      <c r="JGZ49" s="342"/>
      <c r="JHA49" s="1147"/>
      <c r="JHB49" s="1144"/>
      <c r="JHC49" s="1145"/>
      <c r="JHD49" s="1145"/>
      <c r="JHE49" s="1145"/>
      <c r="JHF49" s="1146"/>
      <c r="JHG49" s="290"/>
      <c r="JHH49" s="288"/>
      <c r="JHI49" s="341"/>
      <c r="JHJ49" s="342"/>
      <c r="JHK49" s="1147"/>
      <c r="JHL49" s="1144"/>
      <c r="JHM49" s="1145"/>
      <c r="JHN49" s="1145"/>
      <c r="JHO49" s="1145"/>
      <c r="JHP49" s="1146"/>
      <c r="JHQ49" s="290"/>
      <c r="JHR49" s="288"/>
      <c r="JHS49" s="341"/>
      <c r="JHT49" s="342"/>
      <c r="JHU49" s="1147"/>
      <c r="JHV49" s="1144"/>
      <c r="JHW49" s="1145"/>
      <c r="JHX49" s="1145"/>
      <c r="JHY49" s="1145"/>
      <c r="JHZ49" s="1146"/>
      <c r="JIA49" s="290"/>
      <c r="JIB49" s="288"/>
      <c r="JIC49" s="341"/>
      <c r="JID49" s="342"/>
      <c r="JIE49" s="1147"/>
      <c r="JIF49" s="1144"/>
      <c r="JIG49" s="1145"/>
      <c r="JIH49" s="1145"/>
      <c r="JII49" s="1145"/>
      <c r="JIJ49" s="1146"/>
      <c r="JIK49" s="290"/>
      <c r="JIL49" s="288"/>
      <c r="JIM49" s="341"/>
      <c r="JIN49" s="342"/>
      <c r="JIO49" s="1147"/>
      <c r="JIP49" s="1144"/>
      <c r="JIQ49" s="1145"/>
      <c r="JIR49" s="1145"/>
      <c r="JIS49" s="1145"/>
      <c r="JIT49" s="1146"/>
      <c r="JIU49" s="290"/>
      <c r="JIV49" s="288"/>
      <c r="JIW49" s="341"/>
      <c r="JIX49" s="342"/>
      <c r="JIY49" s="1147"/>
      <c r="JIZ49" s="1144"/>
      <c r="JJA49" s="1145"/>
      <c r="JJB49" s="1145"/>
      <c r="JJC49" s="1145"/>
      <c r="JJD49" s="1146"/>
      <c r="JJE49" s="290"/>
      <c r="JJF49" s="288"/>
      <c r="JJG49" s="341"/>
      <c r="JJH49" s="342"/>
      <c r="JJI49" s="1147"/>
      <c r="JJJ49" s="1144"/>
      <c r="JJK49" s="1145"/>
      <c r="JJL49" s="1145"/>
      <c r="JJM49" s="1145"/>
      <c r="JJN49" s="1146"/>
      <c r="JJO49" s="290"/>
      <c r="JJP49" s="288"/>
      <c r="JJQ49" s="341"/>
      <c r="JJR49" s="342"/>
      <c r="JJS49" s="1147"/>
      <c r="JJT49" s="1144"/>
      <c r="JJU49" s="1145"/>
      <c r="JJV49" s="1145"/>
      <c r="JJW49" s="1145"/>
      <c r="JJX49" s="1146"/>
      <c r="JJY49" s="290"/>
      <c r="JJZ49" s="288"/>
      <c r="JKA49" s="341"/>
      <c r="JKB49" s="342"/>
      <c r="JKC49" s="1147"/>
      <c r="JKD49" s="1144"/>
      <c r="JKE49" s="1145"/>
      <c r="JKF49" s="1145"/>
      <c r="JKG49" s="1145"/>
      <c r="JKH49" s="1146"/>
      <c r="JKI49" s="290"/>
      <c r="JKJ49" s="288"/>
      <c r="JKK49" s="341"/>
      <c r="JKL49" s="342"/>
      <c r="JKM49" s="1147"/>
      <c r="JKN49" s="1144"/>
      <c r="JKO49" s="1145"/>
      <c r="JKP49" s="1145"/>
      <c r="JKQ49" s="1145"/>
      <c r="JKR49" s="1146"/>
      <c r="JKS49" s="290"/>
      <c r="JKT49" s="288"/>
      <c r="JKU49" s="341"/>
      <c r="JKV49" s="342"/>
      <c r="JKW49" s="1147"/>
      <c r="JKX49" s="1144"/>
      <c r="JKY49" s="1145"/>
      <c r="JKZ49" s="1145"/>
      <c r="JLA49" s="1145"/>
      <c r="JLB49" s="1146"/>
      <c r="JLC49" s="290"/>
      <c r="JLD49" s="288"/>
      <c r="JLE49" s="341"/>
      <c r="JLF49" s="342"/>
      <c r="JLG49" s="1147"/>
      <c r="JLH49" s="1144"/>
      <c r="JLI49" s="1145"/>
      <c r="JLJ49" s="1145"/>
      <c r="JLK49" s="1145"/>
      <c r="JLL49" s="1146"/>
      <c r="JLM49" s="290"/>
      <c r="JLN49" s="288"/>
      <c r="JLO49" s="341"/>
      <c r="JLP49" s="342"/>
      <c r="JLQ49" s="1147"/>
      <c r="JLR49" s="1144"/>
      <c r="JLS49" s="1145"/>
      <c r="JLT49" s="1145"/>
      <c r="JLU49" s="1145"/>
      <c r="JLV49" s="1146"/>
      <c r="JLW49" s="290"/>
      <c r="JLX49" s="288"/>
      <c r="JLY49" s="341"/>
      <c r="JLZ49" s="342"/>
      <c r="JMA49" s="1147"/>
      <c r="JMB49" s="1144"/>
      <c r="JMC49" s="1145"/>
      <c r="JMD49" s="1145"/>
      <c r="JME49" s="1145"/>
      <c r="JMF49" s="1146"/>
      <c r="JMG49" s="290"/>
      <c r="JMH49" s="288"/>
      <c r="JMI49" s="341"/>
      <c r="JMJ49" s="342"/>
      <c r="JMK49" s="1147"/>
      <c r="JML49" s="1144"/>
      <c r="JMM49" s="1145"/>
      <c r="JMN49" s="1145"/>
      <c r="JMO49" s="1145"/>
      <c r="JMP49" s="1146"/>
      <c r="JMQ49" s="290"/>
      <c r="JMR49" s="288"/>
      <c r="JMS49" s="341"/>
      <c r="JMT49" s="342"/>
      <c r="JMU49" s="1147"/>
      <c r="JMV49" s="1144"/>
      <c r="JMW49" s="1145"/>
      <c r="JMX49" s="1145"/>
      <c r="JMY49" s="1145"/>
      <c r="JMZ49" s="1146"/>
      <c r="JNA49" s="290"/>
      <c r="JNB49" s="288"/>
      <c r="JNC49" s="341"/>
      <c r="JND49" s="342"/>
      <c r="JNE49" s="1147"/>
      <c r="JNF49" s="1144"/>
      <c r="JNG49" s="1145"/>
      <c r="JNH49" s="1145"/>
      <c r="JNI49" s="1145"/>
      <c r="JNJ49" s="1146"/>
      <c r="JNK49" s="290"/>
      <c r="JNL49" s="288"/>
      <c r="JNM49" s="341"/>
      <c r="JNN49" s="342"/>
      <c r="JNO49" s="1147"/>
      <c r="JNP49" s="1144"/>
      <c r="JNQ49" s="1145"/>
      <c r="JNR49" s="1145"/>
      <c r="JNS49" s="1145"/>
      <c r="JNT49" s="1146"/>
      <c r="JNU49" s="290"/>
      <c r="JNV49" s="288"/>
      <c r="JNW49" s="341"/>
      <c r="JNX49" s="342"/>
      <c r="JNY49" s="1147"/>
      <c r="JNZ49" s="1144"/>
      <c r="JOA49" s="1145"/>
      <c r="JOB49" s="1145"/>
      <c r="JOC49" s="1145"/>
      <c r="JOD49" s="1146"/>
      <c r="JOE49" s="290"/>
      <c r="JOF49" s="288"/>
      <c r="JOG49" s="341"/>
      <c r="JOH49" s="342"/>
      <c r="JOI49" s="1147"/>
      <c r="JOJ49" s="1144"/>
      <c r="JOK49" s="1145"/>
      <c r="JOL49" s="1145"/>
      <c r="JOM49" s="1145"/>
      <c r="JON49" s="1146"/>
      <c r="JOO49" s="290"/>
      <c r="JOP49" s="288"/>
      <c r="JOQ49" s="341"/>
      <c r="JOR49" s="342"/>
      <c r="JOS49" s="1147"/>
      <c r="JOT49" s="1144"/>
      <c r="JOU49" s="1145"/>
      <c r="JOV49" s="1145"/>
      <c r="JOW49" s="1145"/>
      <c r="JOX49" s="1146"/>
      <c r="JOY49" s="290"/>
      <c r="JOZ49" s="288"/>
      <c r="JPA49" s="341"/>
      <c r="JPB49" s="342"/>
      <c r="JPC49" s="1147"/>
      <c r="JPD49" s="1144"/>
      <c r="JPE49" s="1145"/>
      <c r="JPF49" s="1145"/>
      <c r="JPG49" s="1145"/>
      <c r="JPH49" s="1146"/>
      <c r="JPI49" s="290"/>
      <c r="JPJ49" s="288"/>
      <c r="JPK49" s="341"/>
      <c r="JPL49" s="342"/>
      <c r="JPM49" s="1147"/>
      <c r="JPN49" s="1144"/>
      <c r="JPO49" s="1145"/>
      <c r="JPP49" s="1145"/>
      <c r="JPQ49" s="1145"/>
      <c r="JPR49" s="1146"/>
      <c r="JPS49" s="290"/>
      <c r="JPT49" s="288"/>
      <c r="JPU49" s="341"/>
      <c r="JPV49" s="342"/>
      <c r="JPW49" s="1147"/>
      <c r="JPX49" s="1144"/>
      <c r="JPY49" s="1145"/>
      <c r="JPZ49" s="1145"/>
      <c r="JQA49" s="1145"/>
      <c r="JQB49" s="1146"/>
      <c r="JQC49" s="290"/>
      <c r="JQD49" s="288"/>
      <c r="JQE49" s="341"/>
      <c r="JQF49" s="342"/>
      <c r="JQG49" s="1147"/>
      <c r="JQH49" s="1144"/>
      <c r="JQI49" s="1145"/>
      <c r="JQJ49" s="1145"/>
      <c r="JQK49" s="1145"/>
      <c r="JQL49" s="1146"/>
      <c r="JQM49" s="290"/>
      <c r="JQN49" s="288"/>
      <c r="JQO49" s="341"/>
      <c r="JQP49" s="342"/>
      <c r="JQQ49" s="1147"/>
      <c r="JQR49" s="1144"/>
      <c r="JQS49" s="1145"/>
      <c r="JQT49" s="1145"/>
      <c r="JQU49" s="1145"/>
      <c r="JQV49" s="1146"/>
      <c r="JQW49" s="290"/>
      <c r="JQX49" s="288"/>
      <c r="JQY49" s="341"/>
      <c r="JQZ49" s="342"/>
      <c r="JRA49" s="1147"/>
      <c r="JRB49" s="1144"/>
      <c r="JRC49" s="1145"/>
      <c r="JRD49" s="1145"/>
      <c r="JRE49" s="1145"/>
      <c r="JRF49" s="1146"/>
      <c r="JRG49" s="290"/>
      <c r="JRH49" s="288"/>
      <c r="JRI49" s="341"/>
      <c r="JRJ49" s="342"/>
      <c r="JRK49" s="1147"/>
      <c r="JRL49" s="1144"/>
      <c r="JRM49" s="1145"/>
      <c r="JRN49" s="1145"/>
      <c r="JRO49" s="1145"/>
      <c r="JRP49" s="1146"/>
      <c r="JRQ49" s="290"/>
      <c r="JRR49" s="288"/>
      <c r="JRS49" s="341"/>
      <c r="JRT49" s="342"/>
      <c r="JRU49" s="1147"/>
      <c r="JRV49" s="1144"/>
      <c r="JRW49" s="1145"/>
      <c r="JRX49" s="1145"/>
      <c r="JRY49" s="1145"/>
      <c r="JRZ49" s="1146"/>
      <c r="JSA49" s="290"/>
      <c r="JSB49" s="288"/>
      <c r="JSC49" s="341"/>
      <c r="JSD49" s="342"/>
      <c r="JSE49" s="1147"/>
      <c r="JSF49" s="1144"/>
      <c r="JSG49" s="1145"/>
      <c r="JSH49" s="1145"/>
      <c r="JSI49" s="1145"/>
      <c r="JSJ49" s="1146"/>
      <c r="JSK49" s="290"/>
      <c r="JSL49" s="288"/>
      <c r="JSM49" s="341"/>
      <c r="JSN49" s="342"/>
      <c r="JSO49" s="1147"/>
      <c r="JSP49" s="1144"/>
      <c r="JSQ49" s="1145"/>
      <c r="JSR49" s="1145"/>
      <c r="JSS49" s="1145"/>
      <c r="JST49" s="1146"/>
      <c r="JSU49" s="290"/>
      <c r="JSV49" s="288"/>
      <c r="JSW49" s="341"/>
      <c r="JSX49" s="342"/>
      <c r="JSY49" s="1147"/>
      <c r="JSZ49" s="1144"/>
      <c r="JTA49" s="1145"/>
      <c r="JTB49" s="1145"/>
      <c r="JTC49" s="1145"/>
      <c r="JTD49" s="1146"/>
      <c r="JTE49" s="290"/>
      <c r="JTF49" s="288"/>
      <c r="JTG49" s="341"/>
      <c r="JTH49" s="342"/>
      <c r="JTI49" s="1147"/>
      <c r="JTJ49" s="1144"/>
      <c r="JTK49" s="1145"/>
      <c r="JTL49" s="1145"/>
      <c r="JTM49" s="1145"/>
      <c r="JTN49" s="1146"/>
      <c r="JTO49" s="290"/>
      <c r="JTP49" s="288"/>
      <c r="JTQ49" s="341"/>
      <c r="JTR49" s="342"/>
      <c r="JTS49" s="1147"/>
      <c r="JTT49" s="1144"/>
      <c r="JTU49" s="1145"/>
      <c r="JTV49" s="1145"/>
      <c r="JTW49" s="1145"/>
      <c r="JTX49" s="1146"/>
      <c r="JTY49" s="290"/>
      <c r="JTZ49" s="288"/>
      <c r="JUA49" s="341"/>
      <c r="JUB49" s="342"/>
      <c r="JUC49" s="1147"/>
      <c r="JUD49" s="1144"/>
      <c r="JUE49" s="1145"/>
      <c r="JUF49" s="1145"/>
      <c r="JUG49" s="1145"/>
      <c r="JUH49" s="1146"/>
      <c r="JUI49" s="290"/>
      <c r="JUJ49" s="288"/>
      <c r="JUK49" s="341"/>
      <c r="JUL49" s="342"/>
      <c r="JUM49" s="1147"/>
      <c r="JUN49" s="1144"/>
      <c r="JUO49" s="1145"/>
      <c r="JUP49" s="1145"/>
      <c r="JUQ49" s="1145"/>
      <c r="JUR49" s="1146"/>
      <c r="JUS49" s="290"/>
      <c r="JUT49" s="288"/>
      <c r="JUU49" s="341"/>
      <c r="JUV49" s="342"/>
      <c r="JUW49" s="1147"/>
      <c r="JUX49" s="1144"/>
      <c r="JUY49" s="1145"/>
      <c r="JUZ49" s="1145"/>
      <c r="JVA49" s="1145"/>
      <c r="JVB49" s="1146"/>
      <c r="JVC49" s="290"/>
      <c r="JVD49" s="288"/>
      <c r="JVE49" s="341"/>
      <c r="JVF49" s="342"/>
      <c r="JVG49" s="1147"/>
      <c r="JVH49" s="1144"/>
      <c r="JVI49" s="1145"/>
      <c r="JVJ49" s="1145"/>
      <c r="JVK49" s="1145"/>
      <c r="JVL49" s="1146"/>
      <c r="JVM49" s="290"/>
      <c r="JVN49" s="288"/>
      <c r="JVO49" s="341"/>
      <c r="JVP49" s="342"/>
      <c r="JVQ49" s="1147"/>
      <c r="JVR49" s="1144"/>
      <c r="JVS49" s="1145"/>
      <c r="JVT49" s="1145"/>
      <c r="JVU49" s="1145"/>
      <c r="JVV49" s="1146"/>
      <c r="JVW49" s="290"/>
      <c r="JVX49" s="288"/>
      <c r="JVY49" s="341"/>
      <c r="JVZ49" s="342"/>
      <c r="JWA49" s="1147"/>
      <c r="JWB49" s="1144"/>
      <c r="JWC49" s="1145"/>
      <c r="JWD49" s="1145"/>
      <c r="JWE49" s="1145"/>
      <c r="JWF49" s="1146"/>
      <c r="JWG49" s="290"/>
      <c r="JWH49" s="288"/>
      <c r="JWI49" s="341"/>
      <c r="JWJ49" s="342"/>
      <c r="JWK49" s="1147"/>
      <c r="JWL49" s="1144"/>
      <c r="JWM49" s="1145"/>
      <c r="JWN49" s="1145"/>
      <c r="JWO49" s="1145"/>
      <c r="JWP49" s="1146"/>
      <c r="JWQ49" s="290"/>
      <c r="JWR49" s="288"/>
      <c r="JWS49" s="341"/>
      <c r="JWT49" s="342"/>
      <c r="JWU49" s="1147"/>
      <c r="JWV49" s="1144"/>
      <c r="JWW49" s="1145"/>
      <c r="JWX49" s="1145"/>
      <c r="JWY49" s="1145"/>
      <c r="JWZ49" s="1146"/>
      <c r="JXA49" s="290"/>
      <c r="JXB49" s="288"/>
      <c r="JXC49" s="341"/>
      <c r="JXD49" s="342"/>
      <c r="JXE49" s="1147"/>
      <c r="JXF49" s="1144"/>
      <c r="JXG49" s="1145"/>
      <c r="JXH49" s="1145"/>
      <c r="JXI49" s="1145"/>
      <c r="JXJ49" s="1146"/>
      <c r="JXK49" s="290"/>
      <c r="JXL49" s="288"/>
      <c r="JXM49" s="341"/>
      <c r="JXN49" s="342"/>
      <c r="JXO49" s="1147"/>
      <c r="JXP49" s="1144"/>
      <c r="JXQ49" s="1145"/>
      <c r="JXR49" s="1145"/>
      <c r="JXS49" s="1145"/>
      <c r="JXT49" s="1146"/>
      <c r="JXU49" s="290"/>
      <c r="JXV49" s="288"/>
      <c r="JXW49" s="341"/>
      <c r="JXX49" s="342"/>
      <c r="JXY49" s="1147"/>
      <c r="JXZ49" s="1144"/>
      <c r="JYA49" s="1145"/>
      <c r="JYB49" s="1145"/>
      <c r="JYC49" s="1145"/>
      <c r="JYD49" s="1146"/>
      <c r="JYE49" s="290"/>
      <c r="JYF49" s="288"/>
      <c r="JYG49" s="341"/>
      <c r="JYH49" s="342"/>
      <c r="JYI49" s="1147"/>
      <c r="JYJ49" s="1144"/>
      <c r="JYK49" s="1145"/>
      <c r="JYL49" s="1145"/>
      <c r="JYM49" s="1145"/>
      <c r="JYN49" s="1146"/>
      <c r="JYO49" s="290"/>
      <c r="JYP49" s="288"/>
      <c r="JYQ49" s="341"/>
      <c r="JYR49" s="342"/>
      <c r="JYS49" s="1147"/>
      <c r="JYT49" s="1144"/>
      <c r="JYU49" s="1145"/>
      <c r="JYV49" s="1145"/>
      <c r="JYW49" s="1145"/>
      <c r="JYX49" s="1146"/>
      <c r="JYY49" s="290"/>
      <c r="JYZ49" s="288"/>
      <c r="JZA49" s="341"/>
      <c r="JZB49" s="342"/>
      <c r="JZC49" s="1147"/>
      <c r="JZD49" s="1144"/>
      <c r="JZE49" s="1145"/>
      <c r="JZF49" s="1145"/>
      <c r="JZG49" s="1145"/>
      <c r="JZH49" s="1146"/>
      <c r="JZI49" s="290"/>
      <c r="JZJ49" s="288"/>
      <c r="JZK49" s="341"/>
      <c r="JZL49" s="342"/>
      <c r="JZM49" s="1147"/>
      <c r="JZN49" s="1144"/>
      <c r="JZO49" s="1145"/>
      <c r="JZP49" s="1145"/>
      <c r="JZQ49" s="1145"/>
      <c r="JZR49" s="1146"/>
      <c r="JZS49" s="290"/>
      <c r="JZT49" s="288"/>
      <c r="JZU49" s="341"/>
      <c r="JZV49" s="342"/>
      <c r="JZW49" s="1147"/>
      <c r="JZX49" s="1144"/>
      <c r="JZY49" s="1145"/>
      <c r="JZZ49" s="1145"/>
      <c r="KAA49" s="1145"/>
      <c r="KAB49" s="1146"/>
      <c r="KAC49" s="290"/>
      <c r="KAD49" s="288"/>
      <c r="KAE49" s="341"/>
      <c r="KAF49" s="342"/>
      <c r="KAG49" s="1147"/>
      <c r="KAH49" s="1144"/>
      <c r="KAI49" s="1145"/>
      <c r="KAJ49" s="1145"/>
      <c r="KAK49" s="1145"/>
      <c r="KAL49" s="1146"/>
      <c r="KAM49" s="290"/>
      <c r="KAN49" s="288"/>
      <c r="KAO49" s="341"/>
      <c r="KAP49" s="342"/>
      <c r="KAQ49" s="1147"/>
      <c r="KAR49" s="1144"/>
      <c r="KAS49" s="1145"/>
      <c r="KAT49" s="1145"/>
      <c r="KAU49" s="1145"/>
      <c r="KAV49" s="1146"/>
      <c r="KAW49" s="290"/>
      <c r="KAX49" s="288"/>
      <c r="KAY49" s="341"/>
      <c r="KAZ49" s="342"/>
      <c r="KBA49" s="1147"/>
      <c r="KBB49" s="1144"/>
      <c r="KBC49" s="1145"/>
      <c r="KBD49" s="1145"/>
      <c r="KBE49" s="1145"/>
      <c r="KBF49" s="1146"/>
      <c r="KBG49" s="290"/>
      <c r="KBH49" s="288"/>
      <c r="KBI49" s="341"/>
      <c r="KBJ49" s="342"/>
      <c r="KBK49" s="1147"/>
      <c r="KBL49" s="1144"/>
      <c r="KBM49" s="1145"/>
      <c r="KBN49" s="1145"/>
      <c r="KBO49" s="1145"/>
      <c r="KBP49" s="1146"/>
      <c r="KBQ49" s="290"/>
      <c r="KBR49" s="288"/>
      <c r="KBS49" s="341"/>
      <c r="KBT49" s="342"/>
      <c r="KBU49" s="1147"/>
      <c r="KBV49" s="1144"/>
      <c r="KBW49" s="1145"/>
      <c r="KBX49" s="1145"/>
      <c r="KBY49" s="1145"/>
      <c r="KBZ49" s="1146"/>
      <c r="KCA49" s="290"/>
      <c r="KCB49" s="288"/>
      <c r="KCC49" s="341"/>
      <c r="KCD49" s="342"/>
      <c r="KCE49" s="1147"/>
      <c r="KCF49" s="1144"/>
      <c r="KCG49" s="1145"/>
      <c r="KCH49" s="1145"/>
      <c r="KCI49" s="1145"/>
      <c r="KCJ49" s="1146"/>
      <c r="KCK49" s="290"/>
      <c r="KCL49" s="288"/>
      <c r="KCM49" s="341"/>
      <c r="KCN49" s="342"/>
      <c r="KCO49" s="1147"/>
      <c r="KCP49" s="1144"/>
      <c r="KCQ49" s="1145"/>
      <c r="KCR49" s="1145"/>
      <c r="KCS49" s="1145"/>
      <c r="KCT49" s="1146"/>
      <c r="KCU49" s="290"/>
      <c r="KCV49" s="288"/>
      <c r="KCW49" s="341"/>
      <c r="KCX49" s="342"/>
      <c r="KCY49" s="1147"/>
      <c r="KCZ49" s="1144"/>
      <c r="KDA49" s="1145"/>
      <c r="KDB49" s="1145"/>
      <c r="KDC49" s="1145"/>
      <c r="KDD49" s="1146"/>
      <c r="KDE49" s="290"/>
      <c r="KDF49" s="288"/>
      <c r="KDG49" s="341"/>
      <c r="KDH49" s="342"/>
      <c r="KDI49" s="1147"/>
      <c r="KDJ49" s="1144"/>
      <c r="KDK49" s="1145"/>
      <c r="KDL49" s="1145"/>
      <c r="KDM49" s="1145"/>
      <c r="KDN49" s="1146"/>
      <c r="KDO49" s="290"/>
      <c r="KDP49" s="288"/>
      <c r="KDQ49" s="341"/>
      <c r="KDR49" s="342"/>
      <c r="KDS49" s="1147"/>
      <c r="KDT49" s="1144"/>
      <c r="KDU49" s="1145"/>
      <c r="KDV49" s="1145"/>
      <c r="KDW49" s="1145"/>
      <c r="KDX49" s="1146"/>
      <c r="KDY49" s="290"/>
      <c r="KDZ49" s="288"/>
      <c r="KEA49" s="341"/>
      <c r="KEB49" s="342"/>
      <c r="KEC49" s="1147"/>
      <c r="KED49" s="1144"/>
      <c r="KEE49" s="1145"/>
      <c r="KEF49" s="1145"/>
      <c r="KEG49" s="1145"/>
      <c r="KEH49" s="1146"/>
      <c r="KEI49" s="290"/>
      <c r="KEJ49" s="288"/>
      <c r="KEK49" s="341"/>
      <c r="KEL49" s="342"/>
      <c r="KEM49" s="1147"/>
      <c r="KEN49" s="1144"/>
      <c r="KEO49" s="1145"/>
      <c r="KEP49" s="1145"/>
      <c r="KEQ49" s="1145"/>
      <c r="KER49" s="1146"/>
      <c r="KES49" s="290"/>
      <c r="KET49" s="288"/>
      <c r="KEU49" s="341"/>
      <c r="KEV49" s="342"/>
      <c r="KEW49" s="1147"/>
      <c r="KEX49" s="1144"/>
      <c r="KEY49" s="1145"/>
      <c r="KEZ49" s="1145"/>
      <c r="KFA49" s="1145"/>
      <c r="KFB49" s="1146"/>
      <c r="KFC49" s="290"/>
      <c r="KFD49" s="288"/>
      <c r="KFE49" s="341"/>
      <c r="KFF49" s="342"/>
      <c r="KFG49" s="1147"/>
      <c r="KFH49" s="1144"/>
      <c r="KFI49" s="1145"/>
      <c r="KFJ49" s="1145"/>
      <c r="KFK49" s="1145"/>
      <c r="KFL49" s="1146"/>
      <c r="KFM49" s="290"/>
      <c r="KFN49" s="288"/>
      <c r="KFO49" s="341"/>
      <c r="KFP49" s="342"/>
      <c r="KFQ49" s="1147"/>
      <c r="KFR49" s="1144"/>
      <c r="KFS49" s="1145"/>
      <c r="KFT49" s="1145"/>
      <c r="KFU49" s="1145"/>
      <c r="KFV49" s="1146"/>
      <c r="KFW49" s="290"/>
      <c r="KFX49" s="288"/>
      <c r="KFY49" s="341"/>
      <c r="KFZ49" s="342"/>
      <c r="KGA49" s="1147"/>
      <c r="KGB49" s="1144"/>
      <c r="KGC49" s="1145"/>
      <c r="KGD49" s="1145"/>
      <c r="KGE49" s="1145"/>
      <c r="KGF49" s="1146"/>
      <c r="KGG49" s="290"/>
      <c r="KGH49" s="288"/>
      <c r="KGI49" s="341"/>
      <c r="KGJ49" s="342"/>
      <c r="KGK49" s="1147"/>
      <c r="KGL49" s="1144"/>
      <c r="KGM49" s="1145"/>
      <c r="KGN49" s="1145"/>
      <c r="KGO49" s="1145"/>
      <c r="KGP49" s="1146"/>
      <c r="KGQ49" s="290"/>
      <c r="KGR49" s="288"/>
      <c r="KGS49" s="341"/>
      <c r="KGT49" s="342"/>
      <c r="KGU49" s="1147"/>
      <c r="KGV49" s="1144"/>
      <c r="KGW49" s="1145"/>
      <c r="KGX49" s="1145"/>
      <c r="KGY49" s="1145"/>
      <c r="KGZ49" s="1146"/>
      <c r="KHA49" s="290"/>
      <c r="KHB49" s="288"/>
      <c r="KHC49" s="341"/>
      <c r="KHD49" s="342"/>
      <c r="KHE49" s="1147"/>
      <c r="KHF49" s="1144"/>
      <c r="KHG49" s="1145"/>
      <c r="KHH49" s="1145"/>
      <c r="KHI49" s="1145"/>
      <c r="KHJ49" s="1146"/>
      <c r="KHK49" s="290"/>
      <c r="KHL49" s="288"/>
      <c r="KHM49" s="341"/>
      <c r="KHN49" s="342"/>
      <c r="KHO49" s="1147"/>
      <c r="KHP49" s="1144"/>
      <c r="KHQ49" s="1145"/>
      <c r="KHR49" s="1145"/>
      <c r="KHS49" s="1145"/>
      <c r="KHT49" s="1146"/>
      <c r="KHU49" s="290"/>
      <c r="KHV49" s="288"/>
      <c r="KHW49" s="341"/>
      <c r="KHX49" s="342"/>
      <c r="KHY49" s="1147"/>
      <c r="KHZ49" s="1144"/>
      <c r="KIA49" s="1145"/>
      <c r="KIB49" s="1145"/>
      <c r="KIC49" s="1145"/>
      <c r="KID49" s="1146"/>
      <c r="KIE49" s="290"/>
      <c r="KIF49" s="288"/>
      <c r="KIG49" s="341"/>
      <c r="KIH49" s="342"/>
      <c r="KII49" s="1147"/>
      <c r="KIJ49" s="1144"/>
      <c r="KIK49" s="1145"/>
      <c r="KIL49" s="1145"/>
      <c r="KIM49" s="1145"/>
      <c r="KIN49" s="1146"/>
      <c r="KIO49" s="290"/>
      <c r="KIP49" s="288"/>
      <c r="KIQ49" s="341"/>
      <c r="KIR49" s="342"/>
      <c r="KIS49" s="1147"/>
      <c r="KIT49" s="1144"/>
      <c r="KIU49" s="1145"/>
      <c r="KIV49" s="1145"/>
      <c r="KIW49" s="1145"/>
      <c r="KIX49" s="1146"/>
      <c r="KIY49" s="290"/>
      <c r="KIZ49" s="288"/>
      <c r="KJA49" s="341"/>
      <c r="KJB49" s="342"/>
      <c r="KJC49" s="1147"/>
      <c r="KJD49" s="1144"/>
      <c r="KJE49" s="1145"/>
      <c r="KJF49" s="1145"/>
      <c r="KJG49" s="1145"/>
      <c r="KJH49" s="1146"/>
      <c r="KJI49" s="290"/>
      <c r="KJJ49" s="288"/>
      <c r="KJK49" s="341"/>
      <c r="KJL49" s="342"/>
      <c r="KJM49" s="1147"/>
      <c r="KJN49" s="1144"/>
      <c r="KJO49" s="1145"/>
      <c r="KJP49" s="1145"/>
      <c r="KJQ49" s="1145"/>
      <c r="KJR49" s="1146"/>
      <c r="KJS49" s="290"/>
      <c r="KJT49" s="288"/>
      <c r="KJU49" s="341"/>
      <c r="KJV49" s="342"/>
      <c r="KJW49" s="1147"/>
      <c r="KJX49" s="1144"/>
      <c r="KJY49" s="1145"/>
      <c r="KJZ49" s="1145"/>
      <c r="KKA49" s="1145"/>
      <c r="KKB49" s="1146"/>
      <c r="KKC49" s="290"/>
      <c r="KKD49" s="288"/>
      <c r="KKE49" s="341"/>
      <c r="KKF49" s="342"/>
      <c r="KKG49" s="1147"/>
      <c r="KKH49" s="1144"/>
      <c r="KKI49" s="1145"/>
      <c r="KKJ49" s="1145"/>
      <c r="KKK49" s="1145"/>
      <c r="KKL49" s="1146"/>
      <c r="KKM49" s="290"/>
      <c r="KKN49" s="288"/>
      <c r="KKO49" s="341"/>
      <c r="KKP49" s="342"/>
      <c r="KKQ49" s="1147"/>
      <c r="KKR49" s="1144"/>
      <c r="KKS49" s="1145"/>
      <c r="KKT49" s="1145"/>
      <c r="KKU49" s="1145"/>
      <c r="KKV49" s="1146"/>
      <c r="KKW49" s="290"/>
      <c r="KKX49" s="288"/>
      <c r="KKY49" s="341"/>
      <c r="KKZ49" s="342"/>
      <c r="KLA49" s="1147"/>
      <c r="KLB49" s="1144"/>
      <c r="KLC49" s="1145"/>
      <c r="KLD49" s="1145"/>
      <c r="KLE49" s="1145"/>
      <c r="KLF49" s="1146"/>
      <c r="KLG49" s="290"/>
      <c r="KLH49" s="288"/>
      <c r="KLI49" s="341"/>
      <c r="KLJ49" s="342"/>
      <c r="KLK49" s="1147"/>
      <c r="KLL49" s="1144"/>
      <c r="KLM49" s="1145"/>
      <c r="KLN49" s="1145"/>
      <c r="KLO49" s="1145"/>
      <c r="KLP49" s="1146"/>
      <c r="KLQ49" s="290"/>
      <c r="KLR49" s="288"/>
      <c r="KLS49" s="341"/>
      <c r="KLT49" s="342"/>
      <c r="KLU49" s="1147"/>
      <c r="KLV49" s="1144"/>
      <c r="KLW49" s="1145"/>
      <c r="KLX49" s="1145"/>
      <c r="KLY49" s="1145"/>
      <c r="KLZ49" s="1146"/>
      <c r="KMA49" s="290"/>
      <c r="KMB49" s="288"/>
      <c r="KMC49" s="341"/>
      <c r="KMD49" s="342"/>
      <c r="KME49" s="1147"/>
      <c r="KMF49" s="1144"/>
      <c r="KMG49" s="1145"/>
      <c r="KMH49" s="1145"/>
      <c r="KMI49" s="1145"/>
      <c r="KMJ49" s="1146"/>
      <c r="KMK49" s="290"/>
      <c r="KML49" s="288"/>
      <c r="KMM49" s="341"/>
      <c r="KMN49" s="342"/>
      <c r="KMO49" s="1147"/>
      <c r="KMP49" s="1144"/>
      <c r="KMQ49" s="1145"/>
      <c r="KMR49" s="1145"/>
      <c r="KMS49" s="1145"/>
      <c r="KMT49" s="1146"/>
      <c r="KMU49" s="290"/>
      <c r="KMV49" s="288"/>
      <c r="KMW49" s="341"/>
      <c r="KMX49" s="342"/>
      <c r="KMY49" s="1147"/>
      <c r="KMZ49" s="1144"/>
      <c r="KNA49" s="1145"/>
      <c r="KNB49" s="1145"/>
      <c r="KNC49" s="1145"/>
      <c r="KND49" s="1146"/>
      <c r="KNE49" s="290"/>
      <c r="KNF49" s="288"/>
      <c r="KNG49" s="341"/>
      <c r="KNH49" s="342"/>
      <c r="KNI49" s="1147"/>
      <c r="KNJ49" s="1144"/>
      <c r="KNK49" s="1145"/>
      <c r="KNL49" s="1145"/>
      <c r="KNM49" s="1145"/>
      <c r="KNN49" s="1146"/>
      <c r="KNO49" s="290"/>
      <c r="KNP49" s="288"/>
      <c r="KNQ49" s="341"/>
      <c r="KNR49" s="342"/>
      <c r="KNS49" s="1147"/>
      <c r="KNT49" s="1144"/>
      <c r="KNU49" s="1145"/>
      <c r="KNV49" s="1145"/>
      <c r="KNW49" s="1145"/>
      <c r="KNX49" s="1146"/>
      <c r="KNY49" s="290"/>
      <c r="KNZ49" s="288"/>
      <c r="KOA49" s="341"/>
      <c r="KOB49" s="342"/>
      <c r="KOC49" s="1147"/>
      <c r="KOD49" s="1144"/>
      <c r="KOE49" s="1145"/>
      <c r="KOF49" s="1145"/>
      <c r="KOG49" s="1145"/>
      <c r="KOH49" s="1146"/>
      <c r="KOI49" s="290"/>
      <c r="KOJ49" s="288"/>
      <c r="KOK49" s="341"/>
      <c r="KOL49" s="342"/>
      <c r="KOM49" s="1147"/>
      <c r="KON49" s="1144"/>
      <c r="KOO49" s="1145"/>
      <c r="KOP49" s="1145"/>
      <c r="KOQ49" s="1145"/>
      <c r="KOR49" s="1146"/>
      <c r="KOS49" s="290"/>
      <c r="KOT49" s="288"/>
      <c r="KOU49" s="341"/>
      <c r="KOV49" s="342"/>
      <c r="KOW49" s="1147"/>
      <c r="KOX49" s="1144"/>
      <c r="KOY49" s="1145"/>
      <c r="KOZ49" s="1145"/>
      <c r="KPA49" s="1145"/>
      <c r="KPB49" s="1146"/>
      <c r="KPC49" s="290"/>
      <c r="KPD49" s="288"/>
      <c r="KPE49" s="341"/>
      <c r="KPF49" s="342"/>
      <c r="KPG49" s="1147"/>
      <c r="KPH49" s="1144"/>
      <c r="KPI49" s="1145"/>
      <c r="KPJ49" s="1145"/>
      <c r="KPK49" s="1145"/>
      <c r="KPL49" s="1146"/>
      <c r="KPM49" s="290"/>
      <c r="KPN49" s="288"/>
      <c r="KPO49" s="341"/>
      <c r="KPP49" s="342"/>
      <c r="KPQ49" s="1147"/>
      <c r="KPR49" s="1144"/>
      <c r="KPS49" s="1145"/>
      <c r="KPT49" s="1145"/>
      <c r="KPU49" s="1145"/>
      <c r="KPV49" s="1146"/>
      <c r="KPW49" s="290"/>
      <c r="KPX49" s="288"/>
      <c r="KPY49" s="341"/>
      <c r="KPZ49" s="342"/>
      <c r="KQA49" s="1147"/>
      <c r="KQB49" s="1144"/>
      <c r="KQC49" s="1145"/>
      <c r="KQD49" s="1145"/>
      <c r="KQE49" s="1145"/>
      <c r="KQF49" s="1146"/>
      <c r="KQG49" s="290"/>
      <c r="KQH49" s="288"/>
      <c r="KQI49" s="341"/>
      <c r="KQJ49" s="342"/>
      <c r="KQK49" s="1147"/>
      <c r="KQL49" s="1144"/>
      <c r="KQM49" s="1145"/>
      <c r="KQN49" s="1145"/>
      <c r="KQO49" s="1145"/>
      <c r="KQP49" s="1146"/>
      <c r="KQQ49" s="290"/>
      <c r="KQR49" s="288"/>
      <c r="KQS49" s="341"/>
      <c r="KQT49" s="342"/>
      <c r="KQU49" s="1147"/>
      <c r="KQV49" s="1144"/>
      <c r="KQW49" s="1145"/>
      <c r="KQX49" s="1145"/>
      <c r="KQY49" s="1145"/>
      <c r="KQZ49" s="1146"/>
      <c r="KRA49" s="290"/>
      <c r="KRB49" s="288"/>
      <c r="KRC49" s="341"/>
      <c r="KRD49" s="342"/>
      <c r="KRE49" s="1147"/>
      <c r="KRF49" s="1144"/>
      <c r="KRG49" s="1145"/>
      <c r="KRH49" s="1145"/>
      <c r="KRI49" s="1145"/>
      <c r="KRJ49" s="1146"/>
      <c r="KRK49" s="290"/>
      <c r="KRL49" s="288"/>
      <c r="KRM49" s="341"/>
      <c r="KRN49" s="342"/>
      <c r="KRO49" s="1147"/>
      <c r="KRP49" s="1144"/>
      <c r="KRQ49" s="1145"/>
      <c r="KRR49" s="1145"/>
      <c r="KRS49" s="1145"/>
      <c r="KRT49" s="1146"/>
      <c r="KRU49" s="290"/>
      <c r="KRV49" s="288"/>
      <c r="KRW49" s="341"/>
      <c r="KRX49" s="342"/>
      <c r="KRY49" s="1147"/>
      <c r="KRZ49" s="1144"/>
      <c r="KSA49" s="1145"/>
      <c r="KSB49" s="1145"/>
      <c r="KSC49" s="1145"/>
      <c r="KSD49" s="1146"/>
      <c r="KSE49" s="290"/>
      <c r="KSF49" s="288"/>
      <c r="KSG49" s="341"/>
      <c r="KSH49" s="342"/>
      <c r="KSI49" s="1147"/>
      <c r="KSJ49" s="1144"/>
      <c r="KSK49" s="1145"/>
      <c r="KSL49" s="1145"/>
      <c r="KSM49" s="1145"/>
      <c r="KSN49" s="1146"/>
      <c r="KSO49" s="290"/>
      <c r="KSP49" s="288"/>
      <c r="KSQ49" s="341"/>
      <c r="KSR49" s="342"/>
      <c r="KSS49" s="1147"/>
      <c r="KST49" s="1144"/>
      <c r="KSU49" s="1145"/>
      <c r="KSV49" s="1145"/>
      <c r="KSW49" s="1145"/>
      <c r="KSX49" s="1146"/>
      <c r="KSY49" s="290"/>
      <c r="KSZ49" s="288"/>
      <c r="KTA49" s="341"/>
      <c r="KTB49" s="342"/>
      <c r="KTC49" s="1147"/>
      <c r="KTD49" s="1144"/>
      <c r="KTE49" s="1145"/>
      <c r="KTF49" s="1145"/>
      <c r="KTG49" s="1145"/>
      <c r="KTH49" s="1146"/>
      <c r="KTI49" s="290"/>
      <c r="KTJ49" s="288"/>
      <c r="KTK49" s="341"/>
      <c r="KTL49" s="342"/>
      <c r="KTM49" s="1147"/>
      <c r="KTN49" s="1144"/>
      <c r="KTO49" s="1145"/>
      <c r="KTP49" s="1145"/>
      <c r="KTQ49" s="1145"/>
      <c r="KTR49" s="1146"/>
      <c r="KTS49" s="290"/>
      <c r="KTT49" s="288"/>
      <c r="KTU49" s="341"/>
      <c r="KTV49" s="342"/>
      <c r="KTW49" s="1147"/>
      <c r="KTX49" s="1144"/>
      <c r="KTY49" s="1145"/>
      <c r="KTZ49" s="1145"/>
      <c r="KUA49" s="1145"/>
      <c r="KUB49" s="1146"/>
      <c r="KUC49" s="290"/>
      <c r="KUD49" s="288"/>
      <c r="KUE49" s="341"/>
      <c r="KUF49" s="342"/>
      <c r="KUG49" s="1147"/>
      <c r="KUH49" s="1144"/>
      <c r="KUI49" s="1145"/>
      <c r="KUJ49" s="1145"/>
      <c r="KUK49" s="1145"/>
      <c r="KUL49" s="1146"/>
      <c r="KUM49" s="290"/>
      <c r="KUN49" s="288"/>
      <c r="KUO49" s="341"/>
      <c r="KUP49" s="342"/>
      <c r="KUQ49" s="1147"/>
      <c r="KUR49" s="1144"/>
      <c r="KUS49" s="1145"/>
      <c r="KUT49" s="1145"/>
      <c r="KUU49" s="1145"/>
      <c r="KUV49" s="1146"/>
      <c r="KUW49" s="290"/>
      <c r="KUX49" s="288"/>
      <c r="KUY49" s="341"/>
      <c r="KUZ49" s="342"/>
      <c r="KVA49" s="1147"/>
      <c r="KVB49" s="1144"/>
      <c r="KVC49" s="1145"/>
      <c r="KVD49" s="1145"/>
      <c r="KVE49" s="1145"/>
      <c r="KVF49" s="1146"/>
      <c r="KVG49" s="290"/>
      <c r="KVH49" s="288"/>
      <c r="KVI49" s="341"/>
      <c r="KVJ49" s="342"/>
      <c r="KVK49" s="1147"/>
      <c r="KVL49" s="1144"/>
      <c r="KVM49" s="1145"/>
      <c r="KVN49" s="1145"/>
      <c r="KVO49" s="1145"/>
      <c r="KVP49" s="1146"/>
      <c r="KVQ49" s="290"/>
      <c r="KVR49" s="288"/>
      <c r="KVS49" s="341"/>
      <c r="KVT49" s="342"/>
      <c r="KVU49" s="1147"/>
      <c r="KVV49" s="1144"/>
      <c r="KVW49" s="1145"/>
      <c r="KVX49" s="1145"/>
      <c r="KVY49" s="1145"/>
      <c r="KVZ49" s="1146"/>
      <c r="KWA49" s="290"/>
      <c r="KWB49" s="288"/>
      <c r="KWC49" s="341"/>
      <c r="KWD49" s="342"/>
      <c r="KWE49" s="1147"/>
      <c r="KWF49" s="1144"/>
      <c r="KWG49" s="1145"/>
      <c r="KWH49" s="1145"/>
      <c r="KWI49" s="1145"/>
      <c r="KWJ49" s="1146"/>
      <c r="KWK49" s="290"/>
      <c r="KWL49" s="288"/>
      <c r="KWM49" s="341"/>
      <c r="KWN49" s="342"/>
      <c r="KWO49" s="1147"/>
      <c r="KWP49" s="1144"/>
      <c r="KWQ49" s="1145"/>
      <c r="KWR49" s="1145"/>
      <c r="KWS49" s="1145"/>
      <c r="KWT49" s="1146"/>
      <c r="KWU49" s="290"/>
      <c r="KWV49" s="288"/>
      <c r="KWW49" s="341"/>
      <c r="KWX49" s="342"/>
      <c r="KWY49" s="1147"/>
      <c r="KWZ49" s="1144"/>
      <c r="KXA49" s="1145"/>
      <c r="KXB49" s="1145"/>
      <c r="KXC49" s="1145"/>
      <c r="KXD49" s="1146"/>
      <c r="KXE49" s="290"/>
      <c r="KXF49" s="288"/>
      <c r="KXG49" s="341"/>
      <c r="KXH49" s="342"/>
      <c r="KXI49" s="1147"/>
      <c r="KXJ49" s="1144"/>
      <c r="KXK49" s="1145"/>
      <c r="KXL49" s="1145"/>
      <c r="KXM49" s="1145"/>
      <c r="KXN49" s="1146"/>
      <c r="KXO49" s="290"/>
      <c r="KXP49" s="288"/>
      <c r="KXQ49" s="341"/>
      <c r="KXR49" s="342"/>
      <c r="KXS49" s="1147"/>
      <c r="KXT49" s="1144"/>
      <c r="KXU49" s="1145"/>
      <c r="KXV49" s="1145"/>
      <c r="KXW49" s="1145"/>
      <c r="KXX49" s="1146"/>
      <c r="KXY49" s="290"/>
      <c r="KXZ49" s="288"/>
      <c r="KYA49" s="341"/>
      <c r="KYB49" s="342"/>
      <c r="KYC49" s="1147"/>
      <c r="KYD49" s="1144"/>
      <c r="KYE49" s="1145"/>
      <c r="KYF49" s="1145"/>
      <c r="KYG49" s="1145"/>
      <c r="KYH49" s="1146"/>
      <c r="KYI49" s="290"/>
      <c r="KYJ49" s="288"/>
      <c r="KYK49" s="341"/>
      <c r="KYL49" s="342"/>
      <c r="KYM49" s="1147"/>
      <c r="KYN49" s="1144"/>
      <c r="KYO49" s="1145"/>
      <c r="KYP49" s="1145"/>
      <c r="KYQ49" s="1145"/>
      <c r="KYR49" s="1146"/>
      <c r="KYS49" s="290"/>
      <c r="KYT49" s="288"/>
      <c r="KYU49" s="341"/>
      <c r="KYV49" s="342"/>
      <c r="KYW49" s="1147"/>
      <c r="KYX49" s="1144"/>
      <c r="KYY49" s="1145"/>
      <c r="KYZ49" s="1145"/>
      <c r="KZA49" s="1145"/>
      <c r="KZB49" s="1146"/>
      <c r="KZC49" s="290"/>
      <c r="KZD49" s="288"/>
      <c r="KZE49" s="341"/>
      <c r="KZF49" s="342"/>
      <c r="KZG49" s="1147"/>
      <c r="KZH49" s="1144"/>
      <c r="KZI49" s="1145"/>
      <c r="KZJ49" s="1145"/>
      <c r="KZK49" s="1145"/>
      <c r="KZL49" s="1146"/>
      <c r="KZM49" s="290"/>
      <c r="KZN49" s="288"/>
      <c r="KZO49" s="341"/>
      <c r="KZP49" s="342"/>
      <c r="KZQ49" s="1147"/>
      <c r="KZR49" s="1144"/>
      <c r="KZS49" s="1145"/>
      <c r="KZT49" s="1145"/>
      <c r="KZU49" s="1145"/>
      <c r="KZV49" s="1146"/>
      <c r="KZW49" s="290"/>
      <c r="KZX49" s="288"/>
      <c r="KZY49" s="341"/>
      <c r="KZZ49" s="342"/>
      <c r="LAA49" s="1147"/>
      <c r="LAB49" s="1144"/>
      <c r="LAC49" s="1145"/>
      <c r="LAD49" s="1145"/>
      <c r="LAE49" s="1145"/>
      <c r="LAF49" s="1146"/>
      <c r="LAG49" s="290"/>
      <c r="LAH49" s="288"/>
      <c r="LAI49" s="341"/>
      <c r="LAJ49" s="342"/>
      <c r="LAK49" s="1147"/>
      <c r="LAL49" s="1144"/>
      <c r="LAM49" s="1145"/>
      <c r="LAN49" s="1145"/>
      <c r="LAO49" s="1145"/>
      <c r="LAP49" s="1146"/>
      <c r="LAQ49" s="290"/>
      <c r="LAR49" s="288"/>
      <c r="LAS49" s="341"/>
      <c r="LAT49" s="342"/>
      <c r="LAU49" s="1147"/>
      <c r="LAV49" s="1144"/>
      <c r="LAW49" s="1145"/>
      <c r="LAX49" s="1145"/>
      <c r="LAY49" s="1145"/>
      <c r="LAZ49" s="1146"/>
      <c r="LBA49" s="290"/>
      <c r="LBB49" s="288"/>
      <c r="LBC49" s="341"/>
      <c r="LBD49" s="342"/>
      <c r="LBE49" s="1147"/>
      <c r="LBF49" s="1144"/>
      <c r="LBG49" s="1145"/>
      <c r="LBH49" s="1145"/>
      <c r="LBI49" s="1145"/>
      <c r="LBJ49" s="1146"/>
      <c r="LBK49" s="290"/>
      <c r="LBL49" s="288"/>
      <c r="LBM49" s="341"/>
      <c r="LBN49" s="342"/>
      <c r="LBO49" s="1147"/>
      <c r="LBP49" s="1144"/>
      <c r="LBQ49" s="1145"/>
      <c r="LBR49" s="1145"/>
      <c r="LBS49" s="1145"/>
      <c r="LBT49" s="1146"/>
      <c r="LBU49" s="290"/>
      <c r="LBV49" s="288"/>
      <c r="LBW49" s="341"/>
      <c r="LBX49" s="342"/>
      <c r="LBY49" s="1147"/>
      <c r="LBZ49" s="1144"/>
      <c r="LCA49" s="1145"/>
      <c r="LCB49" s="1145"/>
      <c r="LCC49" s="1145"/>
      <c r="LCD49" s="1146"/>
      <c r="LCE49" s="290"/>
      <c r="LCF49" s="288"/>
      <c r="LCG49" s="341"/>
      <c r="LCH49" s="342"/>
      <c r="LCI49" s="1147"/>
      <c r="LCJ49" s="1144"/>
      <c r="LCK49" s="1145"/>
      <c r="LCL49" s="1145"/>
      <c r="LCM49" s="1145"/>
      <c r="LCN49" s="1146"/>
      <c r="LCO49" s="290"/>
      <c r="LCP49" s="288"/>
      <c r="LCQ49" s="341"/>
      <c r="LCR49" s="342"/>
      <c r="LCS49" s="1147"/>
      <c r="LCT49" s="1144"/>
      <c r="LCU49" s="1145"/>
      <c r="LCV49" s="1145"/>
      <c r="LCW49" s="1145"/>
      <c r="LCX49" s="1146"/>
      <c r="LCY49" s="290"/>
      <c r="LCZ49" s="288"/>
      <c r="LDA49" s="341"/>
      <c r="LDB49" s="342"/>
      <c r="LDC49" s="1147"/>
      <c r="LDD49" s="1144"/>
      <c r="LDE49" s="1145"/>
      <c r="LDF49" s="1145"/>
      <c r="LDG49" s="1145"/>
      <c r="LDH49" s="1146"/>
      <c r="LDI49" s="290"/>
      <c r="LDJ49" s="288"/>
      <c r="LDK49" s="341"/>
      <c r="LDL49" s="342"/>
      <c r="LDM49" s="1147"/>
      <c r="LDN49" s="1144"/>
      <c r="LDO49" s="1145"/>
      <c r="LDP49" s="1145"/>
      <c r="LDQ49" s="1145"/>
      <c r="LDR49" s="1146"/>
      <c r="LDS49" s="290"/>
      <c r="LDT49" s="288"/>
      <c r="LDU49" s="341"/>
      <c r="LDV49" s="342"/>
      <c r="LDW49" s="1147"/>
      <c r="LDX49" s="1144"/>
      <c r="LDY49" s="1145"/>
      <c r="LDZ49" s="1145"/>
      <c r="LEA49" s="1145"/>
      <c r="LEB49" s="1146"/>
      <c r="LEC49" s="290"/>
      <c r="LED49" s="288"/>
      <c r="LEE49" s="341"/>
      <c r="LEF49" s="342"/>
      <c r="LEG49" s="1147"/>
      <c r="LEH49" s="1144"/>
      <c r="LEI49" s="1145"/>
      <c r="LEJ49" s="1145"/>
      <c r="LEK49" s="1145"/>
      <c r="LEL49" s="1146"/>
      <c r="LEM49" s="290"/>
      <c r="LEN49" s="288"/>
      <c r="LEO49" s="341"/>
      <c r="LEP49" s="342"/>
      <c r="LEQ49" s="1147"/>
      <c r="LER49" s="1144"/>
      <c r="LES49" s="1145"/>
      <c r="LET49" s="1145"/>
      <c r="LEU49" s="1145"/>
      <c r="LEV49" s="1146"/>
      <c r="LEW49" s="290"/>
      <c r="LEX49" s="288"/>
      <c r="LEY49" s="341"/>
      <c r="LEZ49" s="342"/>
      <c r="LFA49" s="1147"/>
      <c r="LFB49" s="1144"/>
      <c r="LFC49" s="1145"/>
      <c r="LFD49" s="1145"/>
      <c r="LFE49" s="1145"/>
      <c r="LFF49" s="1146"/>
      <c r="LFG49" s="290"/>
      <c r="LFH49" s="288"/>
      <c r="LFI49" s="341"/>
      <c r="LFJ49" s="342"/>
      <c r="LFK49" s="1147"/>
      <c r="LFL49" s="1144"/>
      <c r="LFM49" s="1145"/>
      <c r="LFN49" s="1145"/>
      <c r="LFO49" s="1145"/>
      <c r="LFP49" s="1146"/>
      <c r="LFQ49" s="290"/>
      <c r="LFR49" s="288"/>
      <c r="LFS49" s="341"/>
      <c r="LFT49" s="342"/>
      <c r="LFU49" s="1147"/>
      <c r="LFV49" s="1144"/>
      <c r="LFW49" s="1145"/>
      <c r="LFX49" s="1145"/>
      <c r="LFY49" s="1145"/>
      <c r="LFZ49" s="1146"/>
      <c r="LGA49" s="290"/>
      <c r="LGB49" s="288"/>
      <c r="LGC49" s="341"/>
      <c r="LGD49" s="342"/>
      <c r="LGE49" s="1147"/>
      <c r="LGF49" s="1144"/>
      <c r="LGG49" s="1145"/>
      <c r="LGH49" s="1145"/>
      <c r="LGI49" s="1145"/>
      <c r="LGJ49" s="1146"/>
      <c r="LGK49" s="290"/>
      <c r="LGL49" s="288"/>
      <c r="LGM49" s="341"/>
      <c r="LGN49" s="342"/>
      <c r="LGO49" s="1147"/>
      <c r="LGP49" s="1144"/>
      <c r="LGQ49" s="1145"/>
      <c r="LGR49" s="1145"/>
      <c r="LGS49" s="1145"/>
      <c r="LGT49" s="1146"/>
      <c r="LGU49" s="290"/>
      <c r="LGV49" s="288"/>
      <c r="LGW49" s="341"/>
      <c r="LGX49" s="342"/>
      <c r="LGY49" s="1147"/>
      <c r="LGZ49" s="1144"/>
      <c r="LHA49" s="1145"/>
      <c r="LHB49" s="1145"/>
      <c r="LHC49" s="1145"/>
      <c r="LHD49" s="1146"/>
      <c r="LHE49" s="290"/>
      <c r="LHF49" s="288"/>
      <c r="LHG49" s="341"/>
      <c r="LHH49" s="342"/>
      <c r="LHI49" s="1147"/>
      <c r="LHJ49" s="1144"/>
      <c r="LHK49" s="1145"/>
      <c r="LHL49" s="1145"/>
      <c r="LHM49" s="1145"/>
      <c r="LHN49" s="1146"/>
      <c r="LHO49" s="290"/>
      <c r="LHP49" s="288"/>
      <c r="LHQ49" s="341"/>
      <c r="LHR49" s="342"/>
      <c r="LHS49" s="1147"/>
      <c r="LHT49" s="1144"/>
      <c r="LHU49" s="1145"/>
      <c r="LHV49" s="1145"/>
      <c r="LHW49" s="1145"/>
      <c r="LHX49" s="1146"/>
      <c r="LHY49" s="290"/>
      <c r="LHZ49" s="288"/>
      <c r="LIA49" s="341"/>
      <c r="LIB49" s="342"/>
      <c r="LIC49" s="1147"/>
      <c r="LID49" s="1144"/>
      <c r="LIE49" s="1145"/>
      <c r="LIF49" s="1145"/>
      <c r="LIG49" s="1145"/>
      <c r="LIH49" s="1146"/>
      <c r="LII49" s="290"/>
      <c r="LIJ49" s="288"/>
      <c r="LIK49" s="341"/>
      <c r="LIL49" s="342"/>
      <c r="LIM49" s="1147"/>
      <c r="LIN49" s="1144"/>
      <c r="LIO49" s="1145"/>
      <c r="LIP49" s="1145"/>
      <c r="LIQ49" s="1145"/>
      <c r="LIR49" s="1146"/>
      <c r="LIS49" s="290"/>
      <c r="LIT49" s="288"/>
      <c r="LIU49" s="341"/>
      <c r="LIV49" s="342"/>
      <c r="LIW49" s="1147"/>
      <c r="LIX49" s="1144"/>
      <c r="LIY49" s="1145"/>
      <c r="LIZ49" s="1145"/>
      <c r="LJA49" s="1145"/>
      <c r="LJB49" s="1146"/>
      <c r="LJC49" s="290"/>
      <c r="LJD49" s="288"/>
      <c r="LJE49" s="341"/>
      <c r="LJF49" s="342"/>
      <c r="LJG49" s="1147"/>
      <c r="LJH49" s="1144"/>
      <c r="LJI49" s="1145"/>
      <c r="LJJ49" s="1145"/>
      <c r="LJK49" s="1145"/>
      <c r="LJL49" s="1146"/>
      <c r="LJM49" s="290"/>
      <c r="LJN49" s="288"/>
      <c r="LJO49" s="341"/>
      <c r="LJP49" s="342"/>
      <c r="LJQ49" s="1147"/>
      <c r="LJR49" s="1144"/>
      <c r="LJS49" s="1145"/>
      <c r="LJT49" s="1145"/>
      <c r="LJU49" s="1145"/>
      <c r="LJV49" s="1146"/>
      <c r="LJW49" s="290"/>
      <c r="LJX49" s="288"/>
      <c r="LJY49" s="341"/>
      <c r="LJZ49" s="342"/>
      <c r="LKA49" s="1147"/>
      <c r="LKB49" s="1144"/>
      <c r="LKC49" s="1145"/>
      <c r="LKD49" s="1145"/>
      <c r="LKE49" s="1145"/>
      <c r="LKF49" s="1146"/>
      <c r="LKG49" s="290"/>
      <c r="LKH49" s="288"/>
      <c r="LKI49" s="341"/>
      <c r="LKJ49" s="342"/>
      <c r="LKK49" s="1147"/>
      <c r="LKL49" s="1144"/>
      <c r="LKM49" s="1145"/>
      <c r="LKN49" s="1145"/>
      <c r="LKO49" s="1145"/>
      <c r="LKP49" s="1146"/>
      <c r="LKQ49" s="290"/>
      <c r="LKR49" s="288"/>
      <c r="LKS49" s="341"/>
      <c r="LKT49" s="342"/>
      <c r="LKU49" s="1147"/>
      <c r="LKV49" s="1144"/>
      <c r="LKW49" s="1145"/>
      <c r="LKX49" s="1145"/>
      <c r="LKY49" s="1145"/>
      <c r="LKZ49" s="1146"/>
      <c r="LLA49" s="290"/>
      <c r="LLB49" s="288"/>
      <c r="LLC49" s="341"/>
      <c r="LLD49" s="342"/>
      <c r="LLE49" s="1147"/>
      <c r="LLF49" s="1144"/>
      <c r="LLG49" s="1145"/>
      <c r="LLH49" s="1145"/>
      <c r="LLI49" s="1145"/>
      <c r="LLJ49" s="1146"/>
      <c r="LLK49" s="290"/>
      <c r="LLL49" s="288"/>
      <c r="LLM49" s="341"/>
      <c r="LLN49" s="342"/>
      <c r="LLO49" s="1147"/>
      <c r="LLP49" s="1144"/>
      <c r="LLQ49" s="1145"/>
      <c r="LLR49" s="1145"/>
      <c r="LLS49" s="1145"/>
      <c r="LLT49" s="1146"/>
      <c r="LLU49" s="290"/>
      <c r="LLV49" s="288"/>
      <c r="LLW49" s="341"/>
      <c r="LLX49" s="342"/>
      <c r="LLY49" s="1147"/>
      <c r="LLZ49" s="1144"/>
      <c r="LMA49" s="1145"/>
      <c r="LMB49" s="1145"/>
      <c r="LMC49" s="1145"/>
      <c r="LMD49" s="1146"/>
      <c r="LME49" s="290"/>
      <c r="LMF49" s="288"/>
      <c r="LMG49" s="341"/>
      <c r="LMH49" s="342"/>
      <c r="LMI49" s="1147"/>
      <c r="LMJ49" s="1144"/>
      <c r="LMK49" s="1145"/>
      <c r="LML49" s="1145"/>
      <c r="LMM49" s="1145"/>
      <c r="LMN49" s="1146"/>
      <c r="LMO49" s="290"/>
      <c r="LMP49" s="288"/>
      <c r="LMQ49" s="341"/>
      <c r="LMR49" s="342"/>
      <c r="LMS49" s="1147"/>
      <c r="LMT49" s="1144"/>
      <c r="LMU49" s="1145"/>
      <c r="LMV49" s="1145"/>
      <c r="LMW49" s="1145"/>
      <c r="LMX49" s="1146"/>
      <c r="LMY49" s="290"/>
      <c r="LMZ49" s="288"/>
      <c r="LNA49" s="341"/>
      <c r="LNB49" s="342"/>
      <c r="LNC49" s="1147"/>
      <c r="LND49" s="1144"/>
      <c r="LNE49" s="1145"/>
      <c r="LNF49" s="1145"/>
      <c r="LNG49" s="1145"/>
      <c r="LNH49" s="1146"/>
      <c r="LNI49" s="290"/>
      <c r="LNJ49" s="288"/>
      <c r="LNK49" s="341"/>
      <c r="LNL49" s="342"/>
      <c r="LNM49" s="1147"/>
      <c r="LNN49" s="1144"/>
      <c r="LNO49" s="1145"/>
      <c r="LNP49" s="1145"/>
      <c r="LNQ49" s="1145"/>
      <c r="LNR49" s="1146"/>
      <c r="LNS49" s="290"/>
      <c r="LNT49" s="288"/>
      <c r="LNU49" s="341"/>
      <c r="LNV49" s="342"/>
      <c r="LNW49" s="1147"/>
      <c r="LNX49" s="1144"/>
      <c r="LNY49" s="1145"/>
      <c r="LNZ49" s="1145"/>
      <c r="LOA49" s="1145"/>
      <c r="LOB49" s="1146"/>
      <c r="LOC49" s="290"/>
      <c r="LOD49" s="288"/>
      <c r="LOE49" s="341"/>
      <c r="LOF49" s="342"/>
      <c r="LOG49" s="1147"/>
      <c r="LOH49" s="1144"/>
      <c r="LOI49" s="1145"/>
      <c r="LOJ49" s="1145"/>
      <c r="LOK49" s="1145"/>
      <c r="LOL49" s="1146"/>
      <c r="LOM49" s="290"/>
      <c r="LON49" s="288"/>
      <c r="LOO49" s="341"/>
      <c r="LOP49" s="342"/>
      <c r="LOQ49" s="1147"/>
      <c r="LOR49" s="1144"/>
      <c r="LOS49" s="1145"/>
      <c r="LOT49" s="1145"/>
      <c r="LOU49" s="1145"/>
      <c r="LOV49" s="1146"/>
      <c r="LOW49" s="290"/>
      <c r="LOX49" s="288"/>
      <c r="LOY49" s="341"/>
      <c r="LOZ49" s="342"/>
      <c r="LPA49" s="1147"/>
      <c r="LPB49" s="1144"/>
      <c r="LPC49" s="1145"/>
      <c r="LPD49" s="1145"/>
      <c r="LPE49" s="1145"/>
      <c r="LPF49" s="1146"/>
      <c r="LPG49" s="290"/>
      <c r="LPH49" s="288"/>
      <c r="LPI49" s="341"/>
      <c r="LPJ49" s="342"/>
      <c r="LPK49" s="1147"/>
      <c r="LPL49" s="1144"/>
      <c r="LPM49" s="1145"/>
      <c r="LPN49" s="1145"/>
      <c r="LPO49" s="1145"/>
      <c r="LPP49" s="1146"/>
      <c r="LPQ49" s="290"/>
      <c r="LPR49" s="288"/>
      <c r="LPS49" s="341"/>
      <c r="LPT49" s="342"/>
      <c r="LPU49" s="1147"/>
      <c r="LPV49" s="1144"/>
      <c r="LPW49" s="1145"/>
      <c r="LPX49" s="1145"/>
      <c r="LPY49" s="1145"/>
      <c r="LPZ49" s="1146"/>
      <c r="LQA49" s="290"/>
      <c r="LQB49" s="288"/>
      <c r="LQC49" s="341"/>
      <c r="LQD49" s="342"/>
      <c r="LQE49" s="1147"/>
      <c r="LQF49" s="1144"/>
      <c r="LQG49" s="1145"/>
      <c r="LQH49" s="1145"/>
      <c r="LQI49" s="1145"/>
      <c r="LQJ49" s="1146"/>
      <c r="LQK49" s="290"/>
      <c r="LQL49" s="288"/>
      <c r="LQM49" s="341"/>
      <c r="LQN49" s="342"/>
      <c r="LQO49" s="1147"/>
      <c r="LQP49" s="1144"/>
      <c r="LQQ49" s="1145"/>
      <c r="LQR49" s="1145"/>
      <c r="LQS49" s="1145"/>
      <c r="LQT49" s="1146"/>
      <c r="LQU49" s="290"/>
      <c r="LQV49" s="288"/>
      <c r="LQW49" s="341"/>
      <c r="LQX49" s="342"/>
      <c r="LQY49" s="1147"/>
      <c r="LQZ49" s="1144"/>
      <c r="LRA49" s="1145"/>
      <c r="LRB49" s="1145"/>
      <c r="LRC49" s="1145"/>
      <c r="LRD49" s="1146"/>
      <c r="LRE49" s="290"/>
      <c r="LRF49" s="288"/>
      <c r="LRG49" s="341"/>
      <c r="LRH49" s="342"/>
      <c r="LRI49" s="1147"/>
      <c r="LRJ49" s="1144"/>
      <c r="LRK49" s="1145"/>
      <c r="LRL49" s="1145"/>
      <c r="LRM49" s="1145"/>
      <c r="LRN49" s="1146"/>
      <c r="LRO49" s="290"/>
      <c r="LRP49" s="288"/>
      <c r="LRQ49" s="341"/>
      <c r="LRR49" s="342"/>
      <c r="LRS49" s="1147"/>
      <c r="LRT49" s="1144"/>
      <c r="LRU49" s="1145"/>
      <c r="LRV49" s="1145"/>
      <c r="LRW49" s="1145"/>
      <c r="LRX49" s="1146"/>
      <c r="LRY49" s="290"/>
      <c r="LRZ49" s="288"/>
      <c r="LSA49" s="341"/>
      <c r="LSB49" s="342"/>
      <c r="LSC49" s="1147"/>
      <c r="LSD49" s="1144"/>
      <c r="LSE49" s="1145"/>
      <c r="LSF49" s="1145"/>
      <c r="LSG49" s="1145"/>
      <c r="LSH49" s="1146"/>
      <c r="LSI49" s="290"/>
      <c r="LSJ49" s="288"/>
      <c r="LSK49" s="341"/>
      <c r="LSL49" s="342"/>
      <c r="LSM49" s="1147"/>
      <c r="LSN49" s="1144"/>
      <c r="LSO49" s="1145"/>
      <c r="LSP49" s="1145"/>
      <c r="LSQ49" s="1145"/>
      <c r="LSR49" s="1146"/>
      <c r="LSS49" s="290"/>
      <c r="LST49" s="288"/>
      <c r="LSU49" s="341"/>
      <c r="LSV49" s="342"/>
      <c r="LSW49" s="1147"/>
      <c r="LSX49" s="1144"/>
      <c r="LSY49" s="1145"/>
      <c r="LSZ49" s="1145"/>
      <c r="LTA49" s="1145"/>
      <c r="LTB49" s="1146"/>
      <c r="LTC49" s="290"/>
      <c r="LTD49" s="288"/>
      <c r="LTE49" s="341"/>
      <c r="LTF49" s="342"/>
      <c r="LTG49" s="1147"/>
      <c r="LTH49" s="1144"/>
      <c r="LTI49" s="1145"/>
      <c r="LTJ49" s="1145"/>
      <c r="LTK49" s="1145"/>
      <c r="LTL49" s="1146"/>
      <c r="LTM49" s="290"/>
      <c r="LTN49" s="288"/>
      <c r="LTO49" s="341"/>
      <c r="LTP49" s="342"/>
      <c r="LTQ49" s="1147"/>
      <c r="LTR49" s="1144"/>
      <c r="LTS49" s="1145"/>
      <c r="LTT49" s="1145"/>
      <c r="LTU49" s="1145"/>
      <c r="LTV49" s="1146"/>
      <c r="LTW49" s="290"/>
      <c r="LTX49" s="288"/>
      <c r="LTY49" s="341"/>
      <c r="LTZ49" s="342"/>
      <c r="LUA49" s="1147"/>
      <c r="LUB49" s="1144"/>
      <c r="LUC49" s="1145"/>
      <c r="LUD49" s="1145"/>
      <c r="LUE49" s="1145"/>
      <c r="LUF49" s="1146"/>
      <c r="LUG49" s="290"/>
      <c r="LUH49" s="288"/>
      <c r="LUI49" s="341"/>
      <c r="LUJ49" s="342"/>
      <c r="LUK49" s="1147"/>
      <c r="LUL49" s="1144"/>
      <c r="LUM49" s="1145"/>
      <c r="LUN49" s="1145"/>
      <c r="LUO49" s="1145"/>
      <c r="LUP49" s="1146"/>
      <c r="LUQ49" s="290"/>
      <c r="LUR49" s="288"/>
      <c r="LUS49" s="341"/>
      <c r="LUT49" s="342"/>
      <c r="LUU49" s="1147"/>
      <c r="LUV49" s="1144"/>
      <c r="LUW49" s="1145"/>
      <c r="LUX49" s="1145"/>
      <c r="LUY49" s="1145"/>
      <c r="LUZ49" s="1146"/>
      <c r="LVA49" s="290"/>
      <c r="LVB49" s="288"/>
      <c r="LVC49" s="341"/>
      <c r="LVD49" s="342"/>
      <c r="LVE49" s="1147"/>
      <c r="LVF49" s="1144"/>
      <c r="LVG49" s="1145"/>
      <c r="LVH49" s="1145"/>
      <c r="LVI49" s="1145"/>
      <c r="LVJ49" s="1146"/>
      <c r="LVK49" s="290"/>
      <c r="LVL49" s="288"/>
      <c r="LVM49" s="341"/>
      <c r="LVN49" s="342"/>
      <c r="LVO49" s="1147"/>
      <c r="LVP49" s="1144"/>
      <c r="LVQ49" s="1145"/>
      <c r="LVR49" s="1145"/>
      <c r="LVS49" s="1145"/>
      <c r="LVT49" s="1146"/>
      <c r="LVU49" s="290"/>
      <c r="LVV49" s="288"/>
      <c r="LVW49" s="341"/>
      <c r="LVX49" s="342"/>
      <c r="LVY49" s="1147"/>
      <c r="LVZ49" s="1144"/>
      <c r="LWA49" s="1145"/>
      <c r="LWB49" s="1145"/>
      <c r="LWC49" s="1145"/>
      <c r="LWD49" s="1146"/>
      <c r="LWE49" s="290"/>
      <c r="LWF49" s="288"/>
      <c r="LWG49" s="341"/>
      <c r="LWH49" s="342"/>
      <c r="LWI49" s="1147"/>
      <c r="LWJ49" s="1144"/>
      <c r="LWK49" s="1145"/>
      <c r="LWL49" s="1145"/>
      <c r="LWM49" s="1145"/>
      <c r="LWN49" s="1146"/>
      <c r="LWO49" s="290"/>
      <c r="LWP49" s="288"/>
      <c r="LWQ49" s="341"/>
      <c r="LWR49" s="342"/>
      <c r="LWS49" s="1147"/>
      <c r="LWT49" s="1144"/>
      <c r="LWU49" s="1145"/>
      <c r="LWV49" s="1145"/>
      <c r="LWW49" s="1145"/>
      <c r="LWX49" s="1146"/>
      <c r="LWY49" s="290"/>
      <c r="LWZ49" s="288"/>
      <c r="LXA49" s="341"/>
      <c r="LXB49" s="342"/>
      <c r="LXC49" s="1147"/>
      <c r="LXD49" s="1144"/>
      <c r="LXE49" s="1145"/>
      <c r="LXF49" s="1145"/>
      <c r="LXG49" s="1145"/>
      <c r="LXH49" s="1146"/>
      <c r="LXI49" s="290"/>
      <c r="LXJ49" s="288"/>
      <c r="LXK49" s="341"/>
      <c r="LXL49" s="342"/>
      <c r="LXM49" s="1147"/>
      <c r="LXN49" s="1144"/>
      <c r="LXO49" s="1145"/>
      <c r="LXP49" s="1145"/>
      <c r="LXQ49" s="1145"/>
      <c r="LXR49" s="1146"/>
      <c r="LXS49" s="290"/>
      <c r="LXT49" s="288"/>
      <c r="LXU49" s="341"/>
      <c r="LXV49" s="342"/>
      <c r="LXW49" s="1147"/>
      <c r="LXX49" s="1144"/>
      <c r="LXY49" s="1145"/>
      <c r="LXZ49" s="1145"/>
      <c r="LYA49" s="1145"/>
      <c r="LYB49" s="1146"/>
      <c r="LYC49" s="290"/>
      <c r="LYD49" s="288"/>
      <c r="LYE49" s="341"/>
      <c r="LYF49" s="342"/>
      <c r="LYG49" s="1147"/>
      <c r="LYH49" s="1144"/>
      <c r="LYI49" s="1145"/>
      <c r="LYJ49" s="1145"/>
      <c r="LYK49" s="1145"/>
      <c r="LYL49" s="1146"/>
      <c r="LYM49" s="290"/>
      <c r="LYN49" s="288"/>
      <c r="LYO49" s="341"/>
      <c r="LYP49" s="342"/>
      <c r="LYQ49" s="1147"/>
      <c r="LYR49" s="1144"/>
      <c r="LYS49" s="1145"/>
      <c r="LYT49" s="1145"/>
      <c r="LYU49" s="1145"/>
      <c r="LYV49" s="1146"/>
      <c r="LYW49" s="290"/>
      <c r="LYX49" s="288"/>
      <c r="LYY49" s="341"/>
      <c r="LYZ49" s="342"/>
      <c r="LZA49" s="1147"/>
      <c r="LZB49" s="1144"/>
      <c r="LZC49" s="1145"/>
      <c r="LZD49" s="1145"/>
      <c r="LZE49" s="1145"/>
      <c r="LZF49" s="1146"/>
      <c r="LZG49" s="290"/>
      <c r="LZH49" s="288"/>
      <c r="LZI49" s="341"/>
      <c r="LZJ49" s="342"/>
      <c r="LZK49" s="1147"/>
      <c r="LZL49" s="1144"/>
      <c r="LZM49" s="1145"/>
      <c r="LZN49" s="1145"/>
      <c r="LZO49" s="1145"/>
      <c r="LZP49" s="1146"/>
      <c r="LZQ49" s="290"/>
      <c r="LZR49" s="288"/>
      <c r="LZS49" s="341"/>
      <c r="LZT49" s="342"/>
      <c r="LZU49" s="1147"/>
      <c r="LZV49" s="1144"/>
      <c r="LZW49" s="1145"/>
      <c r="LZX49" s="1145"/>
      <c r="LZY49" s="1145"/>
      <c r="LZZ49" s="1146"/>
      <c r="MAA49" s="290"/>
      <c r="MAB49" s="288"/>
      <c r="MAC49" s="341"/>
      <c r="MAD49" s="342"/>
      <c r="MAE49" s="1147"/>
      <c r="MAF49" s="1144"/>
      <c r="MAG49" s="1145"/>
      <c r="MAH49" s="1145"/>
      <c r="MAI49" s="1145"/>
      <c r="MAJ49" s="1146"/>
      <c r="MAK49" s="290"/>
      <c r="MAL49" s="288"/>
      <c r="MAM49" s="341"/>
      <c r="MAN49" s="342"/>
      <c r="MAO49" s="1147"/>
      <c r="MAP49" s="1144"/>
      <c r="MAQ49" s="1145"/>
      <c r="MAR49" s="1145"/>
      <c r="MAS49" s="1145"/>
      <c r="MAT49" s="1146"/>
      <c r="MAU49" s="290"/>
      <c r="MAV49" s="288"/>
      <c r="MAW49" s="341"/>
      <c r="MAX49" s="342"/>
      <c r="MAY49" s="1147"/>
      <c r="MAZ49" s="1144"/>
      <c r="MBA49" s="1145"/>
      <c r="MBB49" s="1145"/>
      <c r="MBC49" s="1145"/>
      <c r="MBD49" s="1146"/>
      <c r="MBE49" s="290"/>
      <c r="MBF49" s="288"/>
      <c r="MBG49" s="341"/>
      <c r="MBH49" s="342"/>
      <c r="MBI49" s="1147"/>
      <c r="MBJ49" s="1144"/>
      <c r="MBK49" s="1145"/>
      <c r="MBL49" s="1145"/>
      <c r="MBM49" s="1145"/>
      <c r="MBN49" s="1146"/>
      <c r="MBO49" s="290"/>
      <c r="MBP49" s="288"/>
      <c r="MBQ49" s="341"/>
      <c r="MBR49" s="342"/>
      <c r="MBS49" s="1147"/>
      <c r="MBT49" s="1144"/>
      <c r="MBU49" s="1145"/>
      <c r="MBV49" s="1145"/>
      <c r="MBW49" s="1145"/>
      <c r="MBX49" s="1146"/>
      <c r="MBY49" s="290"/>
      <c r="MBZ49" s="288"/>
      <c r="MCA49" s="341"/>
      <c r="MCB49" s="342"/>
      <c r="MCC49" s="1147"/>
      <c r="MCD49" s="1144"/>
      <c r="MCE49" s="1145"/>
      <c r="MCF49" s="1145"/>
      <c r="MCG49" s="1145"/>
      <c r="MCH49" s="1146"/>
      <c r="MCI49" s="290"/>
      <c r="MCJ49" s="288"/>
      <c r="MCK49" s="341"/>
      <c r="MCL49" s="342"/>
      <c r="MCM49" s="1147"/>
      <c r="MCN49" s="1144"/>
      <c r="MCO49" s="1145"/>
      <c r="MCP49" s="1145"/>
      <c r="MCQ49" s="1145"/>
      <c r="MCR49" s="1146"/>
      <c r="MCS49" s="290"/>
      <c r="MCT49" s="288"/>
      <c r="MCU49" s="341"/>
      <c r="MCV49" s="342"/>
      <c r="MCW49" s="1147"/>
      <c r="MCX49" s="1144"/>
      <c r="MCY49" s="1145"/>
      <c r="MCZ49" s="1145"/>
      <c r="MDA49" s="1145"/>
      <c r="MDB49" s="1146"/>
      <c r="MDC49" s="290"/>
      <c r="MDD49" s="288"/>
      <c r="MDE49" s="341"/>
      <c r="MDF49" s="342"/>
      <c r="MDG49" s="1147"/>
      <c r="MDH49" s="1144"/>
      <c r="MDI49" s="1145"/>
      <c r="MDJ49" s="1145"/>
      <c r="MDK49" s="1145"/>
      <c r="MDL49" s="1146"/>
      <c r="MDM49" s="290"/>
      <c r="MDN49" s="288"/>
      <c r="MDO49" s="341"/>
      <c r="MDP49" s="342"/>
      <c r="MDQ49" s="1147"/>
      <c r="MDR49" s="1144"/>
      <c r="MDS49" s="1145"/>
      <c r="MDT49" s="1145"/>
      <c r="MDU49" s="1145"/>
      <c r="MDV49" s="1146"/>
      <c r="MDW49" s="290"/>
      <c r="MDX49" s="288"/>
      <c r="MDY49" s="341"/>
      <c r="MDZ49" s="342"/>
      <c r="MEA49" s="1147"/>
      <c r="MEB49" s="1144"/>
      <c r="MEC49" s="1145"/>
      <c r="MED49" s="1145"/>
      <c r="MEE49" s="1145"/>
      <c r="MEF49" s="1146"/>
      <c r="MEG49" s="290"/>
      <c r="MEH49" s="288"/>
      <c r="MEI49" s="341"/>
      <c r="MEJ49" s="342"/>
      <c r="MEK49" s="1147"/>
      <c r="MEL49" s="1144"/>
      <c r="MEM49" s="1145"/>
      <c r="MEN49" s="1145"/>
      <c r="MEO49" s="1145"/>
      <c r="MEP49" s="1146"/>
      <c r="MEQ49" s="290"/>
      <c r="MER49" s="288"/>
      <c r="MES49" s="341"/>
      <c r="MET49" s="342"/>
      <c r="MEU49" s="1147"/>
      <c r="MEV49" s="1144"/>
      <c r="MEW49" s="1145"/>
      <c r="MEX49" s="1145"/>
      <c r="MEY49" s="1145"/>
      <c r="MEZ49" s="1146"/>
      <c r="MFA49" s="290"/>
      <c r="MFB49" s="288"/>
      <c r="MFC49" s="341"/>
      <c r="MFD49" s="342"/>
      <c r="MFE49" s="1147"/>
      <c r="MFF49" s="1144"/>
      <c r="MFG49" s="1145"/>
      <c r="MFH49" s="1145"/>
      <c r="MFI49" s="1145"/>
      <c r="MFJ49" s="1146"/>
      <c r="MFK49" s="290"/>
      <c r="MFL49" s="288"/>
      <c r="MFM49" s="341"/>
      <c r="MFN49" s="342"/>
      <c r="MFO49" s="1147"/>
      <c r="MFP49" s="1144"/>
      <c r="MFQ49" s="1145"/>
      <c r="MFR49" s="1145"/>
      <c r="MFS49" s="1145"/>
      <c r="MFT49" s="1146"/>
      <c r="MFU49" s="290"/>
      <c r="MFV49" s="288"/>
      <c r="MFW49" s="341"/>
      <c r="MFX49" s="342"/>
      <c r="MFY49" s="1147"/>
      <c r="MFZ49" s="1144"/>
      <c r="MGA49" s="1145"/>
      <c r="MGB49" s="1145"/>
      <c r="MGC49" s="1145"/>
      <c r="MGD49" s="1146"/>
      <c r="MGE49" s="290"/>
      <c r="MGF49" s="288"/>
      <c r="MGG49" s="341"/>
      <c r="MGH49" s="342"/>
      <c r="MGI49" s="1147"/>
      <c r="MGJ49" s="1144"/>
      <c r="MGK49" s="1145"/>
      <c r="MGL49" s="1145"/>
      <c r="MGM49" s="1145"/>
      <c r="MGN49" s="1146"/>
      <c r="MGO49" s="290"/>
      <c r="MGP49" s="288"/>
      <c r="MGQ49" s="341"/>
      <c r="MGR49" s="342"/>
      <c r="MGS49" s="1147"/>
      <c r="MGT49" s="1144"/>
      <c r="MGU49" s="1145"/>
      <c r="MGV49" s="1145"/>
      <c r="MGW49" s="1145"/>
      <c r="MGX49" s="1146"/>
      <c r="MGY49" s="290"/>
      <c r="MGZ49" s="288"/>
      <c r="MHA49" s="341"/>
      <c r="MHB49" s="342"/>
      <c r="MHC49" s="1147"/>
      <c r="MHD49" s="1144"/>
      <c r="MHE49" s="1145"/>
      <c r="MHF49" s="1145"/>
      <c r="MHG49" s="1145"/>
      <c r="MHH49" s="1146"/>
      <c r="MHI49" s="290"/>
      <c r="MHJ49" s="288"/>
      <c r="MHK49" s="341"/>
      <c r="MHL49" s="342"/>
      <c r="MHM49" s="1147"/>
      <c r="MHN49" s="1144"/>
      <c r="MHO49" s="1145"/>
      <c r="MHP49" s="1145"/>
      <c r="MHQ49" s="1145"/>
      <c r="MHR49" s="1146"/>
      <c r="MHS49" s="290"/>
      <c r="MHT49" s="288"/>
      <c r="MHU49" s="341"/>
      <c r="MHV49" s="342"/>
      <c r="MHW49" s="1147"/>
      <c r="MHX49" s="1144"/>
      <c r="MHY49" s="1145"/>
      <c r="MHZ49" s="1145"/>
      <c r="MIA49" s="1145"/>
      <c r="MIB49" s="1146"/>
      <c r="MIC49" s="290"/>
      <c r="MID49" s="288"/>
      <c r="MIE49" s="341"/>
      <c r="MIF49" s="342"/>
      <c r="MIG49" s="1147"/>
      <c r="MIH49" s="1144"/>
      <c r="MII49" s="1145"/>
      <c r="MIJ49" s="1145"/>
      <c r="MIK49" s="1145"/>
      <c r="MIL49" s="1146"/>
      <c r="MIM49" s="290"/>
      <c r="MIN49" s="288"/>
      <c r="MIO49" s="341"/>
      <c r="MIP49" s="342"/>
      <c r="MIQ49" s="1147"/>
      <c r="MIR49" s="1144"/>
      <c r="MIS49" s="1145"/>
      <c r="MIT49" s="1145"/>
      <c r="MIU49" s="1145"/>
      <c r="MIV49" s="1146"/>
      <c r="MIW49" s="290"/>
      <c r="MIX49" s="288"/>
      <c r="MIY49" s="341"/>
      <c r="MIZ49" s="342"/>
      <c r="MJA49" s="1147"/>
      <c r="MJB49" s="1144"/>
      <c r="MJC49" s="1145"/>
      <c r="MJD49" s="1145"/>
      <c r="MJE49" s="1145"/>
      <c r="MJF49" s="1146"/>
      <c r="MJG49" s="290"/>
      <c r="MJH49" s="288"/>
      <c r="MJI49" s="341"/>
      <c r="MJJ49" s="342"/>
      <c r="MJK49" s="1147"/>
      <c r="MJL49" s="1144"/>
      <c r="MJM49" s="1145"/>
      <c r="MJN49" s="1145"/>
      <c r="MJO49" s="1145"/>
      <c r="MJP49" s="1146"/>
      <c r="MJQ49" s="290"/>
      <c r="MJR49" s="288"/>
      <c r="MJS49" s="341"/>
      <c r="MJT49" s="342"/>
      <c r="MJU49" s="1147"/>
      <c r="MJV49" s="1144"/>
      <c r="MJW49" s="1145"/>
      <c r="MJX49" s="1145"/>
      <c r="MJY49" s="1145"/>
      <c r="MJZ49" s="1146"/>
      <c r="MKA49" s="290"/>
      <c r="MKB49" s="288"/>
      <c r="MKC49" s="341"/>
      <c r="MKD49" s="342"/>
      <c r="MKE49" s="1147"/>
      <c r="MKF49" s="1144"/>
      <c r="MKG49" s="1145"/>
      <c r="MKH49" s="1145"/>
      <c r="MKI49" s="1145"/>
      <c r="MKJ49" s="1146"/>
      <c r="MKK49" s="290"/>
      <c r="MKL49" s="288"/>
      <c r="MKM49" s="341"/>
      <c r="MKN49" s="342"/>
      <c r="MKO49" s="1147"/>
      <c r="MKP49" s="1144"/>
      <c r="MKQ49" s="1145"/>
      <c r="MKR49" s="1145"/>
      <c r="MKS49" s="1145"/>
      <c r="MKT49" s="1146"/>
      <c r="MKU49" s="290"/>
      <c r="MKV49" s="288"/>
      <c r="MKW49" s="341"/>
      <c r="MKX49" s="342"/>
      <c r="MKY49" s="1147"/>
      <c r="MKZ49" s="1144"/>
      <c r="MLA49" s="1145"/>
      <c r="MLB49" s="1145"/>
      <c r="MLC49" s="1145"/>
      <c r="MLD49" s="1146"/>
      <c r="MLE49" s="290"/>
      <c r="MLF49" s="288"/>
      <c r="MLG49" s="341"/>
      <c r="MLH49" s="342"/>
      <c r="MLI49" s="1147"/>
      <c r="MLJ49" s="1144"/>
      <c r="MLK49" s="1145"/>
      <c r="MLL49" s="1145"/>
      <c r="MLM49" s="1145"/>
      <c r="MLN49" s="1146"/>
      <c r="MLO49" s="290"/>
      <c r="MLP49" s="288"/>
      <c r="MLQ49" s="341"/>
      <c r="MLR49" s="342"/>
      <c r="MLS49" s="1147"/>
      <c r="MLT49" s="1144"/>
      <c r="MLU49" s="1145"/>
      <c r="MLV49" s="1145"/>
      <c r="MLW49" s="1145"/>
      <c r="MLX49" s="1146"/>
      <c r="MLY49" s="290"/>
      <c r="MLZ49" s="288"/>
      <c r="MMA49" s="341"/>
      <c r="MMB49" s="342"/>
      <c r="MMC49" s="1147"/>
      <c r="MMD49" s="1144"/>
      <c r="MME49" s="1145"/>
      <c r="MMF49" s="1145"/>
      <c r="MMG49" s="1145"/>
      <c r="MMH49" s="1146"/>
      <c r="MMI49" s="290"/>
      <c r="MMJ49" s="288"/>
      <c r="MMK49" s="341"/>
      <c r="MML49" s="342"/>
      <c r="MMM49" s="1147"/>
      <c r="MMN49" s="1144"/>
      <c r="MMO49" s="1145"/>
      <c r="MMP49" s="1145"/>
      <c r="MMQ49" s="1145"/>
      <c r="MMR49" s="1146"/>
      <c r="MMS49" s="290"/>
      <c r="MMT49" s="288"/>
      <c r="MMU49" s="341"/>
      <c r="MMV49" s="342"/>
      <c r="MMW49" s="1147"/>
      <c r="MMX49" s="1144"/>
      <c r="MMY49" s="1145"/>
      <c r="MMZ49" s="1145"/>
      <c r="MNA49" s="1145"/>
      <c r="MNB49" s="1146"/>
      <c r="MNC49" s="290"/>
      <c r="MND49" s="288"/>
      <c r="MNE49" s="341"/>
      <c r="MNF49" s="342"/>
      <c r="MNG49" s="1147"/>
      <c r="MNH49" s="1144"/>
      <c r="MNI49" s="1145"/>
      <c r="MNJ49" s="1145"/>
      <c r="MNK49" s="1145"/>
      <c r="MNL49" s="1146"/>
      <c r="MNM49" s="290"/>
      <c r="MNN49" s="288"/>
      <c r="MNO49" s="341"/>
      <c r="MNP49" s="342"/>
      <c r="MNQ49" s="1147"/>
      <c r="MNR49" s="1144"/>
      <c r="MNS49" s="1145"/>
      <c r="MNT49" s="1145"/>
      <c r="MNU49" s="1145"/>
      <c r="MNV49" s="1146"/>
      <c r="MNW49" s="290"/>
      <c r="MNX49" s="288"/>
      <c r="MNY49" s="341"/>
      <c r="MNZ49" s="342"/>
      <c r="MOA49" s="1147"/>
      <c r="MOB49" s="1144"/>
      <c r="MOC49" s="1145"/>
      <c r="MOD49" s="1145"/>
      <c r="MOE49" s="1145"/>
      <c r="MOF49" s="1146"/>
      <c r="MOG49" s="290"/>
      <c r="MOH49" s="288"/>
      <c r="MOI49" s="341"/>
      <c r="MOJ49" s="342"/>
      <c r="MOK49" s="1147"/>
      <c r="MOL49" s="1144"/>
      <c r="MOM49" s="1145"/>
      <c r="MON49" s="1145"/>
      <c r="MOO49" s="1145"/>
      <c r="MOP49" s="1146"/>
      <c r="MOQ49" s="290"/>
      <c r="MOR49" s="288"/>
      <c r="MOS49" s="341"/>
      <c r="MOT49" s="342"/>
      <c r="MOU49" s="1147"/>
      <c r="MOV49" s="1144"/>
      <c r="MOW49" s="1145"/>
      <c r="MOX49" s="1145"/>
      <c r="MOY49" s="1145"/>
      <c r="MOZ49" s="1146"/>
      <c r="MPA49" s="290"/>
      <c r="MPB49" s="288"/>
      <c r="MPC49" s="341"/>
      <c r="MPD49" s="342"/>
      <c r="MPE49" s="1147"/>
      <c r="MPF49" s="1144"/>
      <c r="MPG49" s="1145"/>
      <c r="MPH49" s="1145"/>
      <c r="MPI49" s="1145"/>
      <c r="MPJ49" s="1146"/>
      <c r="MPK49" s="290"/>
      <c r="MPL49" s="288"/>
      <c r="MPM49" s="341"/>
      <c r="MPN49" s="342"/>
      <c r="MPO49" s="1147"/>
      <c r="MPP49" s="1144"/>
      <c r="MPQ49" s="1145"/>
      <c r="MPR49" s="1145"/>
      <c r="MPS49" s="1145"/>
      <c r="MPT49" s="1146"/>
      <c r="MPU49" s="290"/>
      <c r="MPV49" s="288"/>
      <c r="MPW49" s="341"/>
      <c r="MPX49" s="342"/>
      <c r="MPY49" s="1147"/>
      <c r="MPZ49" s="1144"/>
      <c r="MQA49" s="1145"/>
      <c r="MQB49" s="1145"/>
      <c r="MQC49" s="1145"/>
      <c r="MQD49" s="1146"/>
      <c r="MQE49" s="290"/>
      <c r="MQF49" s="288"/>
      <c r="MQG49" s="341"/>
      <c r="MQH49" s="342"/>
      <c r="MQI49" s="1147"/>
      <c r="MQJ49" s="1144"/>
      <c r="MQK49" s="1145"/>
      <c r="MQL49" s="1145"/>
      <c r="MQM49" s="1145"/>
      <c r="MQN49" s="1146"/>
      <c r="MQO49" s="290"/>
      <c r="MQP49" s="288"/>
      <c r="MQQ49" s="341"/>
      <c r="MQR49" s="342"/>
      <c r="MQS49" s="1147"/>
      <c r="MQT49" s="1144"/>
      <c r="MQU49" s="1145"/>
      <c r="MQV49" s="1145"/>
      <c r="MQW49" s="1145"/>
      <c r="MQX49" s="1146"/>
      <c r="MQY49" s="290"/>
      <c r="MQZ49" s="288"/>
      <c r="MRA49" s="341"/>
      <c r="MRB49" s="342"/>
      <c r="MRC49" s="1147"/>
      <c r="MRD49" s="1144"/>
      <c r="MRE49" s="1145"/>
      <c r="MRF49" s="1145"/>
      <c r="MRG49" s="1145"/>
      <c r="MRH49" s="1146"/>
      <c r="MRI49" s="290"/>
      <c r="MRJ49" s="288"/>
      <c r="MRK49" s="341"/>
      <c r="MRL49" s="342"/>
      <c r="MRM49" s="1147"/>
      <c r="MRN49" s="1144"/>
      <c r="MRO49" s="1145"/>
      <c r="MRP49" s="1145"/>
      <c r="MRQ49" s="1145"/>
      <c r="MRR49" s="1146"/>
      <c r="MRS49" s="290"/>
      <c r="MRT49" s="288"/>
      <c r="MRU49" s="341"/>
      <c r="MRV49" s="342"/>
      <c r="MRW49" s="1147"/>
      <c r="MRX49" s="1144"/>
      <c r="MRY49" s="1145"/>
      <c r="MRZ49" s="1145"/>
      <c r="MSA49" s="1145"/>
      <c r="MSB49" s="1146"/>
      <c r="MSC49" s="290"/>
      <c r="MSD49" s="288"/>
      <c r="MSE49" s="341"/>
      <c r="MSF49" s="342"/>
      <c r="MSG49" s="1147"/>
      <c r="MSH49" s="1144"/>
      <c r="MSI49" s="1145"/>
      <c r="MSJ49" s="1145"/>
      <c r="MSK49" s="1145"/>
      <c r="MSL49" s="1146"/>
      <c r="MSM49" s="290"/>
      <c r="MSN49" s="288"/>
      <c r="MSO49" s="341"/>
      <c r="MSP49" s="342"/>
      <c r="MSQ49" s="1147"/>
      <c r="MSR49" s="1144"/>
      <c r="MSS49" s="1145"/>
      <c r="MST49" s="1145"/>
      <c r="MSU49" s="1145"/>
      <c r="MSV49" s="1146"/>
      <c r="MSW49" s="290"/>
      <c r="MSX49" s="288"/>
      <c r="MSY49" s="341"/>
      <c r="MSZ49" s="342"/>
      <c r="MTA49" s="1147"/>
      <c r="MTB49" s="1144"/>
      <c r="MTC49" s="1145"/>
      <c r="MTD49" s="1145"/>
      <c r="MTE49" s="1145"/>
      <c r="MTF49" s="1146"/>
      <c r="MTG49" s="290"/>
      <c r="MTH49" s="288"/>
      <c r="MTI49" s="341"/>
      <c r="MTJ49" s="342"/>
      <c r="MTK49" s="1147"/>
      <c r="MTL49" s="1144"/>
      <c r="MTM49" s="1145"/>
      <c r="MTN49" s="1145"/>
      <c r="MTO49" s="1145"/>
      <c r="MTP49" s="1146"/>
      <c r="MTQ49" s="290"/>
      <c r="MTR49" s="288"/>
      <c r="MTS49" s="341"/>
      <c r="MTT49" s="342"/>
      <c r="MTU49" s="1147"/>
      <c r="MTV49" s="1144"/>
      <c r="MTW49" s="1145"/>
      <c r="MTX49" s="1145"/>
      <c r="MTY49" s="1145"/>
      <c r="MTZ49" s="1146"/>
      <c r="MUA49" s="290"/>
      <c r="MUB49" s="288"/>
      <c r="MUC49" s="341"/>
      <c r="MUD49" s="342"/>
      <c r="MUE49" s="1147"/>
      <c r="MUF49" s="1144"/>
      <c r="MUG49" s="1145"/>
      <c r="MUH49" s="1145"/>
      <c r="MUI49" s="1145"/>
      <c r="MUJ49" s="1146"/>
      <c r="MUK49" s="290"/>
      <c r="MUL49" s="288"/>
      <c r="MUM49" s="341"/>
      <c r="MUN49" s="342"/>
      <c r="MUO49" s="1147"/>
      <c r="MUP49" s="1144"/>
      <c r="MUQ49" s="1145"/>
      <c r="MUR49" s="1145"/>
      <c r="MUS49" s="1145"/>
      <c r="MUT49" s="1146"/>
      <c r="MUU49" s="290"/>
      <c r="MUV49" s="288"/>
      <c r="MUW49" s="341"/>
      <c r="MUX49" s="342"/>
      <c r="MUY49" s="1147"/>
      <c r="MUZ49" s="1144"/>
      <c r="MVA49" s="1145"/>
      <c r="MVB49" s="1145"/>
      <c r="MVC49" s="1145"/>
      <c r="MVD49" s="1146"/>
      <c r="MVE49" s="290"/>
      <c r="MVF49" s="288"/>
      <c r="MVG49" s="341"/>
      <c r="MVH49" s="342"/>
      <c r="MVI49" s="1147"/>
      <c r="MVJ49" s="1144"/>
      <c r="MVK49" s="1145"/>
      <c r="MVL49" s="1145"/>
      <c r="MVM49" s="1145"/>
      <c r="MVN49" s="1146"/>
      <c r="MVO49" s="290"/>
      <c r="MVP49" s="288"/>
      <c r="MVQ49" s="341"/>
      <c r="MVR49" s="342"/>
      <c r="MVS49" s="1147"/>
      <c r="MVT49" s="1144"/>
      <c r="MVU49" s="1145"/>
      <c r="MVV49" s="1145"/>
      <c r="MVW49" s="1145"/>
      <c r="MVX49" s="1146"/>
      <c r="MVY49" s="290"/>
      <c r="MVZ49" s="288"/>
      <c r="MWA49" s="341"/>
      <c r="MWB49" s="342"/>
      <c r="MWC49" s="1147"/>
      <c r="MWD49" s="1144"/>
      <c r="MWE49" s="1145"/>
      <c r="MWF49" s="1145"/>
      <c r="MWG49" s="1145"/>
      <c r="MWH49" s="1146"/>
      <c r="MWI49" s="290"/>
      <c r="MWJ49" s="288"/>
      <c r="MWK49" s="341"/>
      <c r="MWL49" s="342"/>
      <c r="MWM49" s="1147"/>
      <c r="MWN49" s="1144"/>
      <c r="MWO49" s="1145"/>
      <c r="MWP49" s="1145"/>
      <c r="MWQ49" s="1145"/>
      <c r="MWR49" s="1146"/>
      <c r="MWS49" s="290"/>
      <c r="MWT49" s="288"/>
      <c r="MWU49" s="341"/>
      <c r="MWV49" s="342"/>
      <c r="MWW49" s="1147"/>
      <c r="MWX49" s="1144"/>
      <c r="MWY49" s="1145"/>
      <c r="MWZ49" s="1145"/>
      <c r="MXA49" s="1145"/>
      <c r="MXB49" s="1146"/>
      <c r="MXC49" s="290"/>
      <c r="MXD49" s="288"/>
      <c r="MXE49" s="341"/>
      <c r="MXF49" s="342"/>
      <c r="MXG49" s="1147"/>
      <c r="MXH49" s="1144"/>
      <c r="MXI49" s="1145"/>
      <c r="MXJ49" s="1145"/>
      <c r="MXK49" s="1145"/>
      <c r="MXL49" s="1146"/>
      <c r="MXM49" s="290"/>
      <c r="MXN49" s="288"/>
      <c r="MXO49" s="341"/>
      <c r="MXP49" s="342"/>
      <c r="MXQ49" s="1147"/>
      <c r="MXR49" s="1144"/>
      <c r="MXS49" s="1145"/>
      <c r="MXT49" s="1145"/>
      <c r="MXU49" s="1145"/>
      <c r="MXV49" s="1146"/>
      <c r="MXW49" s="290"/>
      <c r="MXX49" s="288"/>
      <c r="MXY49" s="341"/>
      <c r="MXZ49" s="342"/>
      <c r="MYA49" s="1147"/>
      <c r="MYB49" s="1144"/>
      <c r="MYC49" s="1145"/>
      <c r="MYD49" s="1145"/>
      <c r="MYE49" s="1145"/>
      <c r="MYF49" s="1146"/>
      <c r="MYG49" s="290"/>
      <c r="MYH49" s="288"/>
      <c r="MYI49" s="341"/>
      <c r="MYJ49" s="342"/>
      <c r="MYK49" s="1147"/>
      <c r="MYL49" s="1144"/>
      <c r="MYM49" s="1145"/>
      <c r="MYN49" s="1145"/>
      <c r="MYO49" s="1145"/>
      <c r="MYP49" s="1146"/>
      <c r="MYQ49" s="290"/>
      <c r="MYR49" s="288"/>
      <c r="MYS49" s="341"/>
      <c r="MYT49" s="342"/>
      <c r="MYU49" s="1147"/>
      <c r="MYV49" s="1144"/>
      <c r="MYW49" s="1145"/>
      <c r="MYX49" s="1145"/>
      <c r="MYY49" s="1145"/>
      <c r="MYZ49" s="1146"/>
      <c r="MZA49" s="290"/>
      <c r="MZB49" s="288"/>
      <c r="MZC49" s="341"/>
      <c r="MZD49" s="342"/>
      <c r="MZE49" s="1147"/>
      <c r="MZF49" s="1144"/>
      <c r="MZG49" s="1145"/>
      <c r="MZH49" s="1145"/>
      <c r="MZI49" s="1145"/>
      <c r="MZJ49" s="1146"/>
      <c r="MZK49" s="290"/>
      <c r="MZL49" s="288"/>
      <c r="MZM49" s="341"/>
      <c r="MZN49" s="342"/>
      <c r="MZO49" s="1147"/>
      <c r="MZP49" s="1144"/>
      <c r="MZQ49" s="1145"/>
      <c r="MZR49" s="1145"/>
      <c r="MZS49" s="1145"/>
      <c r="MZT49" s="1146"/>
      <c r="MZU49" s="290"/>
      <c r="MZV49" s="288"/>
      <c r="MZW49" s="341"/>
      <c r="MZX49" s="342"/>
      <c r="MZY49" s="1147"/>
      <c r="MZZ49" s="1144"/>
      <c r="NAA49" s="1145"/>
      <c r="NAB49" s="1145"/>
      <c r="NAC49" s="1145"/>
      <c r="NAD49" s="1146"/>
      <c r="NAE49" s="290"/>
      <c r="NAF49" s="288"/>
      <c r="NAG49" s="341"/>
      <c r="NAH49" s="342"/>
      <c r="NAI49" s="1147"/>
      <c r="NAJ49" s="1144"/>
      <c r="NAK49" s="1145"/>
      <c r="NAL49" s="1145"/>
      <c r="NAM49" s="1145"/>
      <c r="NAN49" s="1146"/>
      <c r="NAO49" s="290"/>
      <c r="NAP49" s="288"/>
      <c r="NAQ49" s="341"/>
      <c r="NAR49" s="342"/>
      <c r="NAS49" s="1147"/>
      <c r="NAT49" s="1144"/>
      <c r="NAU49" s="1145"/>
      <c r="NAV49" s="1145"/>
      <c r="NAW49" s="1145"/>
      <c r="NAX49" s="1146"/>
      <c r="NAY49" s="290"/>
      <c r="NAZ49" s="288"/>
      <c r="NBA49" s="341"/>
      <c r="NBB49" s="342"/>
      <c r="NBC49" s="1147"/>
      <c r="NBD49" s="1144"/>
      <c r="NBE49" s="1145"/>
      <c r="NBF49" s="1145"/>
      <c r="NBG49" s="1145"/>
      <c r="NBH49" s="1146"/>
      <c r="NBI49" s="290"/>
      <c r="NBJ49" s="288"/>
      <c r="NBK49" s="341"/>
      <c r="NBL49" s="342"/>
      <c r="NBM49" s="1147"/>
      <c r="NBN49" s="1144"/>
      <c r="NBO49" s="1145"/>
      <c r="NBP49" s="1145"/>
      <c r="NBQ49" s="1145"/>
      <c r="NBR49" s="1146"/>
      <c r="NBS49" s="290"/>
      <c r="NBT49" s="288"/>
      <c r="NBU49" s="341"/>
      <c r="NBV49" s="342"/>
      <c r="NBW49" s="1147"/>
      <c r="NBX49" s="1144"/>
      <c r="NBY49" s="1145"/>
      <c r="NBZ49" s="1145"/>
      <c r="NCA49" s="1145"/>
      <c r="NCB49" s="1146"/>
      <c r="NCC49" s="290"/>
      <c r="NCD49" s="288"/>
      <c r="NCE49" s="341"/>
      <c r="NCF49" s="342"/>
      <c r="NCG49" s="1147"/>
      <c r="NCH49" s="1144"/>
      <c r="NCI49" s="1145"/>
      <c r="NCJ49" s="1145"/>
      <c r="NCK49" s="1145"/>
      <c r="NCL49" s="1146"/>
      <c r="NCM49" s="290"/>
      <c r="NCN49" s="288"/>
      <c r="NCO49" s="341"/>
      <c r="NCP49" s="342"/>
      <c r="NCQ49" s="1147"/>
      <c r="NCR49" s="1144"/>
      <c r="NCS49" s="1145"/>
      <c r="NCT49" s="1145"/>
      <c r="NCU49" s="1145"/>
      <c r="NCV49" s="1146"/>
      <c r="NCW49" s="290"/>
      <c r="NCX49" s="288"/>
      <c r="NCY49" s="341"/>
      <c r="NCZ49" s="342"/>
      <c r="NDA49" s="1147"/>
      <c r="NDB49" s="1144"/>
      <c r="NDC49" s="1145"/>
      <c r="NDD49" s="1145"/>
      <c r="NDE49" s="1145"/>
      <c r="NDF49" s="1146"/>
      <c r="NDG49" s="290"/>
      <c r="NDH49" s="288"/>
      <c r="NDI49" s="341"/>
      <c r="NDJ49" s="342"/>
      <c r="NDK49" s="1147"/>
      <c r="NDL49" s="1144"/>
      <c r="NDM49" s="1145"/>
      <c r="NDN49" s="1145"/>
      <c r="NDO49" s="1145"/>
      <c r="NDP49" s="1146"/>
      <c r="NDQ49" s="290"/>
      <c r="NDR49" s="288"/>
      <c r="NDS49" s="341"/>
      <c r="NDT49" s="342"/>
      <c r="NDU49" s="1147"/>
      <c r="NDV49" s="1144"/>
      <c r="NDW49" s="1145"/>
      <c r="NDX49" s="1145"/>
      <c r="NDY49" s="1145"/>
      <c r="NDZ49" s="1146"/>
      <c r="NEA49" s="290"/>
      <c r="NEB49" s="288"/>
      <c r="NEC49" s="341"/>
      <c r="NED49" s="342"/>
      <c r="NEE49" s="1147"/>
      <c r="NEF49" s="1144"/>
      <c r="NEG49" s="1145"/>
      <c r="NEH49" s="1145"/>
      <c r="NEI49" s="1145"/>
      <c r="NEJ49" s="1146"/>
      <c r="NEK49" s="290"/>
      <c r="NEL49" s="288"/>
      <c r="NEM49" s="341"/>
      <c r="NEN49" s="342"/>
      <c r="NEO49" s="1147"/>
      <c r="NEP49" s="1144"/>
      <c r="NEQ49" s="1145"/>
      <c r="NER49" s="1145"/>
      <c r="NES49" s="1145"/>
      <c r="NET49" s="1146"/>
      <c r="NEU49" s="290"/>
      <c r="NEV49" s="288"/>
      <c r="NEW49" s="341"/>
      <c r="NEX49" s="342"/>
      <c r="NEY49" s="1147"/>
      <c r="NEZ49" s="1144"/>
      <c r="NFA49" s="1145"/>
      <c r="NFB49" s="1145"/>
      <c r="NFC49" s="1145"/>
      <c r="NFD49" s="1146"/>
      <c r="NFE49" s="290"/>
      <c r="NFF49" s="288"/>
      <c r="NFG49" s="341"/>
      <c r="NFH49" s="342"/>
      <c r="NFI49" s="1147"/>
      <c r="NFJ49" s="1144"/>
      <c r="NFK49" s="1145"/>
      <c r="NFL49" s="1145"/>
      <c r="NFM49" s="1145"/>
      <c r="NFN49" s="1146"/>
      <c r="NFO49" s="290"/>
      <c r="NFP49" s="288"/>
      <c r="NFQ49" s="341"/>
      <c r="NFR49" s="342"/>
      <c r="NFS49" s="1147"/>
      <c r="NFT49" s="1144"/>
      <c r="NFU49" s="1145"/>
      <c r="NFV49" s="1145"/>
      <c r="NFW49" s="1145"/>
      <c r="NFX49" s="1146"/>
      <c r="NFY49" s="290"/>
      <c r="NFZ49" s="288"/>
      <c r="NGA49" s="341"/>
      <c r="NGB49" s="342"/>
      <c r="NGC49" s="1147"/>
      <c r="NGD49" s="1144"/>
      <c r="NGE49" s="1145"/>
      <c r="NGF49" s="1145"/>
      <c r="NGG49" s="1145"/>
      <c r="NGH49" s="1146"/>
      <c r="NGI49" s="290"/>
      <c r="NGJ49" s="288"/>
      <c r="NGK49" s="341"/>
      <c r="NGL49" s="342"/>
      <c r="NGM49" s="1147"/>
      <c r="NGN49" s="1144"/>
      <c r="NGO49" s="1145"/>
      <c r="NGP49" s="1145"/>
      <c r="NGQ49" s="1145"/>
      <c r="NGR49" s="1146"/>
      <c r="NGS49" s="290"/>
      <c r="NGT49" s="288"/>
      <c r="NGU49" s="341"/>
      <c r="NGV49" s="342"/>
      <c r="NGW49" s="1147"/>
      <c r="NGX49" s="1144"/>
      <c r="NGY49" s="1145"/>
      <c r="NGZ49" s="1145"/>
      <c r="NHA49" s="1145"/>
      <c r="NHB49" s="1146"/>
      <c r="NHC49" s="290"/>
      <c r="NHD49" s="288"/>
      <c r="NHE49" s="341"/>
      <c r="NHF49" s="342"/>
      <c r="NHG49" s="1147"/>
      <c r="NHH49" s="1144"/>
      <c r="NHI49" s="1145"/>
      <c r="NHJ49" s="1145"/>
      <c r="NHK49" s="1145"/>
      <c r="NHL49" s="1146"/>
      <c r="NHM49" s="290"/>
      <c r="NHN49" s="288"/>
      <c r="NHO49" s="341"/>
      <c r="NHP49" s="342"/>
      <c r="NHQ49" s="1147"/>
      <c r="NHR49" s="1144"/>
      <c r="NHS49" s="1145"/>
      <c r="NHT49" s="1145"/>
      <c r="NHU49" s="1145"/>
      <c r="NHV49" s="1146"/>
      <c r="NHW49" s="290"/>
      <c r="NHX49" s="288"/>
      <c r="NHY49" s="341"/>
      <c r="NHZ49" s="342"/>
      <c r="NIA49" s="1147"/>
      <c r="NIB49" s="1144"/>
      <c r="NIC49" s="1145"/>
      <c r="NID49" s="1145"/>
      <c r="NIE49" s="1145"/>
      <c r="NIF49" s="1146"/>
      <c r="NIG49" s="290"/>
      <c r="NIH49" s="288"/>
      <c r="NII49" s="341"/>
      <c r="NIJ49" s="342"/>
      <c r="NIK49" s="1147"/>
      <c r="NIL49" s="1144"/>
      <c r="NIM49" s="1145"/>
      <c r="NIN49" s="1145"/>
      <c r="NIO49" s="1145"/>
      <c r="NIP49" s="1146"/>
      <c r="NIQ49" s="290"/>
      <c r="NIR49" s="288"/>
      <c r="NIS49" s="341"/>
      <c r="NIT49" s="342"/>
      <c r="NIU49" s="1147"/>
      <c r="NIV49" s="1144"/>
      <c r="NIW49" s="1145"/>
      <c r="NIX49" s="1145"/>
      <c r="NIY49" s="1145"/>
      <c r="NIZ49" s="1146"/>
      <c r="NJA49" s="290"/>
      <c r="NJB49" s="288"/>
      <c r="NJC49" s="341"/>
      <c r="NJD49" s="342"/>
      <c r="NJE49" s="1147"/>
      <c r="NJF49" s="1144"/>
      <c r="NJG49" s="1145"/>
      <c r="NJH49" s="1145"/>
      <c r="NJI49" s="1145"/>
      <c r="NJJ49" s="1146"/>
      <c r="NJK49" s="290"/>
      <c r="NJL49" s="288"/>
      <c r="NJM49" s="341"/>
      <c r="NJN49" s="342"/>
      <c r="NJO49" s="1147"/>
      <c r="NJP49" s="1144"/>
      <c r="NJQ49" s="1145"/>
      <c r="NJR49" s="1145"/>
      <c r="NJS49" s="1145"/>
      <c r="NJT49" s="1146"/>
      <c r="NJU49" s="290"/>
      <c r="NJV49" s="288"/>
      <c r="NJW49" s="341"/>
      <c r="NJX49" s="342"/>
      <c r="NJY49" s="1147"/>
      <c r="NJZ49" s="1144"/>
      <c r="NKA49" s="1145"/>
      <c r="NKB49" s="1145"/>
      <c r="NKC49" s="1145"/>
      <c r="NKD49" s="1146"/>
      <c r="NKE49" s="290"/>
      <c r="NKF49" s="288"/>
      <c r="NKG49" s="341"/>
      <c r="NKH49" s="342"/>
      <c r="NKI49" s="1147"/>
      <c r="NKJ49" s="1144"/>
      <c r="NKK49" s="1145"/>
      <c r="NKL49" s="1145"/>
      <c r="NKM49" s="1145"/>
      <c r="NKN49" s="1146"/>
      <c r="NKO49" s="290"/>
      <c r="NKP49" s="288"/>
      <c r="NKQ49" s="341"/>
      <c r="NKR49" s="342"/>
      <c r="NKS49" s="1147"/>
      <c r="NKT49" s="1144"/>
      <c r="NKU49" s="1145"/>
      <c r="NKV49" s="1145"/>
      <c r="NKW49" s="1145"/>
      <c r="NKX49" s="1146"/>
      <c r="NKY49" s="290"/>
      <c r="NKZ49" s="288"/>
      <c r="NLA49" s="341"/>
      <c r="NLB49" s="342"/>
      <c r="NLC49" s="1147"/>
      <c r="NLD49" s="1144"/>
      <c r="NLE49" s="1145"/>
      <c r="NLF49" s="1145"/>
      <c r="NLG49" s="1145"/>
      <c r="NLH49" s="1146"/>
      <c r="NLI49" s="290"/>
      <c r="NLJ49" s="288"/>
      <c r="NLK49" s="341"/>
      <c r="NLL49" s="342"/>
      <c r="NLM49" s="1147"/>
      <c r="NLN49" s="1144"/>
      <c r="NLO49" s="1145"/>
      <c r="NLP49" s="1145"/>
      <c r="NLQ49" s="1145"/>
      <c r="NLR49" s="1146"/>
      <c r="NLS49" s="290"/>
      <c r="NLT49" s="288"/>
      <c r="NLU49" s="341"/>
      <c r="NLV49" s="342"/>
      <c r="NLW49" s="1147"/>
      <c r="NLX49" s="1144"/>
      <c r="NLY49" s="1145"/>
      <c r="NLZ49" s="1145"/>
      <c r="NMA49" s="1145"/>
      <c r="NMB49" s="1146"/>
      <c r="NMC49" s="290"/>
      <c r="NMD49" s="288"/>
      <c r="NME49" s="341"/>
      <c r="NMF49" s="342"/>
      <c r="NMG49" s="1147"/>
      <c r="NMH49" s="1144"/>
      <c r="NMI49" s="1145"/>
      <c r="NMJ49" s="1145"/>
      <c r="NMK49" s="1145"/>
      <c r="NML49" s="1146"/>
      <c r="NMM49" s="290"/>
      <c r="NMN49" s="288"/>
      <c r="NMO49" s="341"/>
      <c r="NMP49" s="342"/>
      <c r="NMQ49" s="1147"/>
      <c r="NMR49" s="1144"/>
      <c r="NMS49" s="1145"/>
      <c r="NMT49" s="1145"/>
      <c r="NMU49" s="1145"/>
      <c r="NMV49" s="1146"/>
      <c r="NMW49" s="290"/>
      <c r="NMX49" s="288"/>
      <c r="NMY49" s="341"/>
      <c r="NMZ49" s="342"/>
      <c r="NNA49" s="1147"/>
      <c r="NNB49" s="1144"/>
      <c r="NNC49" s="1145"/>
      <c r="NND49" s="1145"/>
      <c r="NNE49" s="1145"/>
      <c r="NNF49" s="1146"/>
      <c r="NNG49" s="290"/>
      <c r="NNH49" s="288"/>
      <c r="NNI49" s="341"/>
      <c r="NNJ49" s="342"/>
      <c r="NNK49" s="1147"/>
      <c r="NNL49" s="1144"/>
      <c r="NNM49" s="1145"/>
      <c r="NNN49" s="1145"/>
      <c r="NNO49" s="1145"/>
      <c r="NNP49" s="1146"/>
      <c r="NNQ49" s="290"/>
      <c r="NNR49" s="288"/>
      <c r="NNS49" s="341"/>
      <c r="NNT49" s="342"/>
      <c r="NNU49" s="1147"/>
      <c r="NNV49" s="1144"/>
      <c r="NNW49" s="1145"/>
      <c r="NNX49" s="1145"/>
      <c r="NNY49" s="1145"/>
      <c r="NNZ49" s="1146"/>
      <c r="NOA49" s="290"/>
      <c r="NOB49" s="288"/>
      <c r="NOC49" s="341"/>
      <c r="NOD49" s="342"/>
      <c r="NOE49" s="1147"/>
      <c r="NOF49" s="1144"/>
      <c r="NOG49" s="1145"/>
      <c r="NOH49" s="1145"/>
      <c r="NOI49" s="1145"/>
      <c r="NOJ49" s="1146"/>
      <c r="NOK49" s="290"/>
      <c r="NOL49" s="288"/>
      <c r="NOM49" s="341"/>
      <c r="NON49" s="342"/>
      <c r="NOO49" s="1147"/>
      <c r="NOP49" s="1144"/>
      <c r="NOQ49" s="1145"/>
      <c r="NOR49" s="1145"/>
      <c r="NOS49" s="1145"/>
      <c r="NOT49" s="1146"/>
      <c r="NOU49" s="290"/>
      <c r="NOV49" s="288"/>
      <c r="NOW49" s="341"/>
      <c r="NOX49" s="342"/>
      <c r="NOY49" s="1147"/>
      <c r="NOZ49" s="1144"/>
      <c r="NPA49" s="1145"/>
      <c r="NPB49" s="1145"/>
      <c r="NPC49" s="1145"/>
      <c r="NPD49" s="1146"/>
      <c r="NPE49" s="290"/>
      <c r="NPF49" s="288"/>
      <c r="NPG49" s="341"/>
      <c r="NPH49" s="342"/>
      <c r="NPI49" s="1147"/>
      <c r="NPJ49" s="1144"/>
      <c r="NPK49" s="1145"/>
      <c r="NPL49" s="1145"/>
      <c r="NPM49" s="1145"/>
      <c r="NPN49" s="1146"/>
      <c r="NPO49" s="290"/>
      <c r="NPP49" s="288"/>
      <c r="NPQ49" s="341"/>
      <c r="NPR49" s="342"/>
      <c r="NPS49" s="1147"/>
      <c r="NPT49" s="1144"/>
      <c r="NPU49" s="1145"/>
      <c r="NPV49" s="1145"/>
      <c r="NPW49" s="1145"/>
      <c r="NPX49" s="1146"/>
      <c r="NPY49" s="290"/>
      <c r="NPZ49" s="288"/>
      <c r="NQA49" s="341"/>
      <c r="NQB49" s="342"/>
      <c r="NQC49" s="1147"/>
      <c r="NQD49" s="1144"/>
      <c r="NQE49" s="1145"/>
      <c r="NQF49" s="1145"/>
      <c r="NQG49" s="1145"/>
      <c r="NQH49" s="1146"/>
      <c r="NQI49" s="290"/>
      <c r="NQJ49" s="288"/>
      <c r="NQK49" s="341"/>
      <c r="NQL49" s="342"/>
      <c r="NQM49" s="1147"/>
      <c r="NQN49" s="1144"/>
      <c r="NQO49" s="1145"/>
      <c r="NQP49" s="1145"/>
      <c r="NQQ49" s="1145"/>
      <c r="NQR49" s="1146"/>
      <c r="NQS49" s="290"/>
      <c r="NQT49" s="288"/>
      <c r="NQU49" s="341"/>
      <c r="NQV49" s="342"/>
      <c r="NQW49" s="1147"/>
      <c r="NQX49" s="1144"/>
      <c r="NQY49" s="1145"/>
      <c r="NQZ49" s="1145"/>
      <c r="NRA49" s="1145"/>
      <c r="NRB49" s="1146"/>
      <c r="NRC49" s="290"/>
      <c r="NRD49" s="288"/>
      <c r="NRE49" s="341"/>
      <c r="NRF49" s="342"/>
      <c r="NRG49" s="1147"/>
      <c r="NRH49" s="1144"/>
      <c r="NRI49" s="1145"/>
      <c r="NRJ49" s="1145"/>
      <c r="NRK49" s="1145"/>
      <c r="NRL49" s="1146"/>
      <c r="NRM49" s="290"/>
      <c r="NRN49" s="288"/>
      <c r="NRO49" s="341"/>
      <c r="NRP49" s="342"/>
      <c r="NRQ49" s="1147"/>
      <c r="NRR49" s="1144"/>
      <c r="NRS49" s="1145"/>
      <c r="NRT49" s="1145"/>
      <c r="NRU49" s="1145"/>
      <c r="NRV49" s="1146"/>
      <c r="NRW49" s="290"/>
      <c r="NRX49" s="288"/>
      <c r="NRY49" s="341"/>
      <c r="NRZ49" s="342"/>
      <c r="NSA49" s="1147"/>
      <c r="NSB49" s="1144"/>
      <c r="NSC49" s="1145"/>
      <c r="NSD49" s="1145"/>
      <c r="NSE49" s="1145"/>
      <c r="NSF49" s="1146"/>
      <c r="NSG49" s="290"/>
      <c r="NSH49" s="288"/>
      <c r="NSI49" s="341"/>
      <c r="NSJ49" s="342"/>
      <c r="NSK49" s="1147"/>
      <c r="NSL49" s="1144"/>
      <c r="NSM49" s="1145"/>
      <c r="NSN49" s="1145"/>
      <c r="NSO49" s="1145"/>
      <c r="NSP49" s="1146"/>
      <c r="NSQ49" s="290"/>
      <c r="NSR49" s="288"/>
      <c r="NSS49" s="341"/>
      <c r="NST49" s="342"/>
      <c r="NSU49" s="1147"/>
      <c r="NSV49" s="1144"/>
      <c r="NSW49" s="1145"/>
      <c r="NSX49" s="1145"/>
      <c r="NSY49" s="1145"/>
      <c r="NSZ49" s="1146"/>
      <c r="NTA49" s="290"/>
      <c r="NTB49" s="288"/>
      <c r="NTC49" s="341"/>
      <c r="NTD49" s="342"/>
      <c r="NTE49" s="1147"/>
      <c r="NTF49" s="1144"/>
      <c r="NTG49" s="1145"/>
      <c r="NTH49" s="1145"/>
      <c r="NTI49" s="1145"/>
      <c r="NTJ49" s="1146"/>
      <c r="NTK49" s="290"/>
      <c r="NTL49" s="288"/>
      <c r="NTM49" s="341"/>
      <c r="NTN49" s="342"/>
      <c r="NTO49" s="1147"/>
      <c r="NTP49" s="1144"/>
      <c r="NTQ49" s="1145"/>
      <c r="NTR49" s="1145"/>
      <c r="NTS49" s="1145"/>
      <c r="NTT49" s="1146"/>
      <c r="NTU49" s="290"/>
      <c r="NTV49" s="288"/>
      <c r="NTW49" s="341"/>
      <c r="NTX49" s="342"/>
      <c r="NTY49" s="1147"/>
      <c r="NTZ49" s="1144"/>
      <c r="NUA49" s="1145"/>
      <c r="NUB49" s="1145"/>
      <c r="NUC49" s="1145"/>
      <c r="NUD49" s="1146"/>
      <c r="NUE49" s="290"/>
      <c r="NUF49" s="288"/>
      <c r="NUG49" s="341"/>
      <c r="NUH49" s="342"/>
      <c r="NUI49" s="1147"/>
      <c r="NUJ49" s="1144"/>
      <c r="NUK49" s="1145"/>
      <c r="NUL49" s="1145"/>
      <c r="NUM49" s="1145"/>
      <c r="NUN49" s="1146"/>
      <c r="NUO49" s="290"/>
      <c r="NUP49" s="288"/>
      <c r="NUQ49" s="341"/>
      <c r="NUR49" s="342"/>
      <c r="NUS49" s="1147"/>
      <c r="NUT49" s="1144"/>
      <c r="NUU49" s="1145"/>
      <c r="NUV49" s="1145"/>
      <c r="NUW49" s="1145"/>
      <c r="NUX49" s="1146"/>
      <c r="NUY49" s="290"/>
      <c r="NUZ49" s="288"/>
      <c r="NVA49" s="341"/>
      <c r="NVB49" s="342"/>
      <c r="NVC49" s="1147"/>
      <c r="NVD49" s="1144"/>
      <c r="NVE49" s="1145"/>
      <c r="NVF49" s="1145"/>
      <c r="NVG49" s="1145"/>
      <c r="NVH49" s="1146"/>
      <c r="NVI49" s="290"/>
      <c r="NVJ49" s="288"/>
      <c r="NVK49" s="341"/>
      <c r="NVL49" s="342"/>
      <c r="NVM49" s="1147"/>
      <c r="NVN49" s="1144"/>
      <c r="NVO49" s="1145"/>
      <c r="NVP49" s="1145"/>
      <c r="NVQ49" s="1145"/>
      <c r="NVR49" s="1146"/>
      <c r="NVS49" s="290"/>
      <c r="NVT49" s="288"/>
      <c r="NVU49" s="341"/>
      <c r="NVV49" s="342"/>
      <c r="NVW49" s="1147"/>
      <c r="NVX49" s="1144"/>
      <c r="NVY49" s="1145"/>
      <c r="NVZ49" s="1145"/>
      <c r="NWA49" s="1145"/>
      <c r="NWB49" s="1146"/>
      <c r="NWC49" s="290"/>
      <c r="NWD49" s="288"/>
      <c r="NWE49" s="341"/>
      <c r="NWF49" s="342"/>
      <c r="NWG49" s="1147"/>
      <c r="NWH49" s="1144"/>
      <c r="NWI49" s="1145"/>
      <c r="NWJ49" s="1145"/>
      <c r="NWK49" s="1145"/>
      <c r="NWL49" s="1146"/>
      <c r="NWM49" s="290"/>
      <c r="NWN49" s="288"/>
      <c r="NWO49" s="341"/>
      <c r="NWP49" s="342"/>
      <c r="NWQ49" s="1147"/>
      <c r="NWR49" s="1144"/>
      <c r="NWS49" s="1145"/>
      <c r="NWT49" s="1145"/>
      <c r="NWU49" s="1145"/>
      <c r="NWV49" s="1146"/>
      <c r="NWW49" s="290"/>
      <c r="NWX49" s="288"/>
      <c r="NWY49" s="341"/>
      <c r="NWZ49" s="342"/>
      <c r="NXA49" s="1147"/>
      <c r="NXB49" s="1144"/>
      <c r="NXC49" s="1145"/>
      <c r="NXD49" s="1145"/>
      <c r="NXE49" s="1145"/>
      <c r="NXF49" s="1146"/>
      <c r="NXG49" s="290"/>
      <c r="NXH49" s="288"/>
      <c r="NXI49" s="341"/>
      <c r="NXJ49" s="342"/>
      <c r="NXK49" s="1147"/>
      <c r="NXL49" s="1144"/>
      <c r="NXM49" s="1145"/>
      <c r="NXN49" s="1145"/>
      <c r="NXO49" s="1145"/>
      <c r="NXP49" s="1146"/>
      <c r="NXQ49" s="290"/>
      <c r="NXR49" s="288"/>
      <c r="NXS49" s="341"/>
      <c r="NXT49" s="342"/>
      <c r="NXU49" s="1147"/>
      <c r="NXV49" s="1144"/>
      <c r="NXW49" s="1145"/>
      <c r="NXX49" s="1145"/>
      <c r="NXY49" s="1145"/>
      <c r="NXZ49" s="1146"/>
      <c r="NYA49" s="290"/>
      <c r="NYB49" s="288"/>
      <c r="NYC49" s="341"/>
      <c r="NYD49" s="342"/>
      <c r="NYE49" s="1147"/>
      <c r="NYF49" s="1144"/>
      <c r="NYG49" s="1145"/>
      <c r="NYH49" s="1145"/>
      <c r="NYI49" s="1145"/>
      <c r="NYJ49" s="1146"/>
      <c r="NYK49" s="290"/>
      <c r="NYL49" s="288"/>
      <c r="NYM49" s="341"/>
      <c r="NYN49" s="342"/>
      <c r="NYO49" s="1147"/>
      <c r="NYP49" s="1144"/>
      <c r="NYQ49" s="1145"/>
      <c r="NYR49" s="1145"/>
      <c r="NYS49" s="1145"/>
      <c r="NYT49" s="1146"/>
      <c r="NYU49" s="290"/>
      <c r="NYV49" s="288"/>
      <c r="NYW49" s="341"/>
      <c r="NYX49" s="342"/>
      <c r="NYY49" s="1147"/>
      <c r="NYZ49" s="1144"/>
      <c r="NZA49" s="1145"/>
      <c r="NZB49" s="1145"/>
      <c r="NZC49" s="1145"/>
      <c r="NZD49" s="1146"/>
      <c r="NZE49" s="290"/>
      <c r="NZF49" s="288"/>
      <c r="NZG49" s="341"/>
      <c r="NZH49" s="342"/>
      <c r="NZI49" s="1147"/>
      <c r="NZJ49" s="1144"/>
      <c r="NZK49" s="1145"/>
      <c r="NZL49" s="1145"/>
      <c r="NZM49" s="1145"/>
      <c r="NZN49" s="1146"/>
      <c r="NZO49" s="290"/>
      <c r="NZP49" s="288"/>
      <c r="NZQ49" s="341"/>
      <c r="NZR49" s="342"/>
      <c r="NZS49" s="1147"/>
      <c r="NZT49" s="1144"/>
      <c r="NZU49" s="1145"/>
      <c r="NZV49" s="1145"/>
      <c r="NZW49" s="1145"/>
      <c r="NZX49" s="1146"/>
      <c r="NZY49" s="290"/>
      <c r="NZZ49" s="288"/>
      <c r="OAA49" s="341"/>
      <c r="OAB49" s="342"/>
      <c r="OAC49" s="1147"/>
      <c r="OAD49" s="1144"/>
      <c r="OAE49" s="1145"/>
      <c r="OAF49" s="1145"/>
      <c r="OAG49" s="1145"/>
      <c r="OAH49" s="1146"/>
      <c r="OAI49" s="290"/>
      <c r="OAJ49" s="288"/>
      <c r="OAK49" s="341"/>
      <c r="OAL49" s="342"/>
      <c r="OAM49" s="1147"/>
      <c r="OAN49" s="1144"/>
      <c r="OAO49" s="1145"/>
      <c r="OAP49" s="1145"/>
      <c r="OAQ49" s="1145"/>
      <c r="OAR49" s="1146"/>
      <c r="OAS49" s="290"/>
      <c r="OAT49" s="288"/>
      <c r="OAU49" s="341"/>
      <c r="OAV49" s="342"/>
      <c r="OAW49" s="1147"/>
      <c r="OAX49" s="1144"/>
      <c r="OAY49" s="1145"/>
      <c r="OAZ49" s="1145"/>
      <c r="OBA49" s="1145"/>
      <c r="OBB49" s="1146"/>
      <c r="OBC49" s="290"/>
      <c r="OBD49" s="288"/>
      <c r="OBE49" s="341"/>
      <c r="OBF49" s="342"/>
      <c r="OBG49" s="1147"/>
      <c r="OBH49" s="1144"/>
      <c r="OBI49" s="1145"/>
      <c r="OBJ49" s="1145"/>
      <c r="OBK49" s="1145"/>
      <c r="OBL49" s="1146"/>
      <c r="OBM49" s="290"/>
      <c r="OBN49" s="288"/>
      <c r="OBO49" s="341"/>
      <c r="OBP49" s="342"/>
      <c r="OBQ49" s="1147"/>
      <c r="OBR49" s="1144"/>
      <c r="OBS49" s="1145"/>
      <c r="OBT49" s="1145"/>
      <c r="OBU49" s="1145"/>
      <c r="OBV49" s="1146"/>
      <c r="OBW49" s="290"/>
      <c r="OBX49" s="288"/>
      <c r="OBY49" s="341"/>
      <c r="OBZ49" s="342"/>
      <c r="OCA49" s="1147"/>
      <c r="OCB49" s="1144"/>
      <c r="OCC49" s="1145"/>
      <c r="OCD49" s="1145"/>
      <c r="OCE49" s="1145"/>
      <c r="OCF49" s="1146"/>
      <c r="OCG49" s="290"/>
      <c r="OCH49" s="288"/>
      <c r="OCI49" s="341"/>
      <c r="OCJ49" s="342"/>
      <c r="OCK49" s="1147"/>
      <c r="OCL49" s="1144"/>
      <c r="OCM49" s="1145"/>
      <c r="OCN49" s="1145"/>
      <c r="OCO49" s="1145"/>
      <c r="OCP49" s="1146"/>
      <c r="OCQ49" s="290"/>
      <c r="OCR49" s="288"/>
      <c r="OCS49" s="341"/>
      <c r="OCT49" s="342"/>
      <c r="OCU49" s="1147"/>
      <c r="OCV49" s="1144"/>
      <c r="OCW49" s="1145"/>
      <c r="OCX49" s="1145"/>
      <c r="OCY49" s="1145"/>
      <c r="OCZ49" s="1146"/>
      <c r="ODA49" s="290"/>
      <c r="ODB49" s="288"/>
      <c r="ODC49" s="341"/>
      <c r="ODD49" s="342"/>
      <c r="ODE49" s="1147"/>
      <c r="ODF49" s="1144"/>
      <c r="ODG49" s="1145"/>
      <c r="ODH49" s="1145"/>
      <c r="ODI49" s="1145"/>
      <c r="ODJ49" s="1146"/>
      <c r="ODK49" s="290"/>
      <c r="ODL49" s="288"/>
      <c r="ODM49" s="341"/>
      <c r="ODN49" s="342"/>
      <c r="ODO49" s="1147"/>
      <c r="ODP49" s="1144"/>
      <c r="ODQ49" s="1145"/>
      <c r="ODR49" s="1145"/>
      <c r="ODS49" s="1145"/>
      <c r="ODT49" s="1146"/>
      <c r="ODU49" s="290"/>
      <c r="ODV49" s="288"/>
      <c r="ODW49" s="341"/>
      <c r="ODX49" s="342"/>
      <c r="ODY49" s="1147"/>
      <c r="ODZ49" s="1144"/>
      <c r="OEA49" s="1145"/>
      <c r="OEB49" s="1145"/>
      <c r="OEC49" s="1145"/>
      <c r="OED49" s="1146"/>
      <c r="OEE49" s="290"/>
      <c r="OEF49" s="288"/>
      <c r="OEG49" s="341"/>
      <c r="OEH49" s="342"/>
      <c r="OEI49" s="1147"/>
      <c r="OEJ49" s="1144"/>
      <c r="OEK49" s="1145"/>
      <c r="OEL49" s="1145"/>
      <c r="OEM49" s="1145"/>
      <c r="OEN49" s="1146"/>
      <c r="OEO49" s="290"/>
      <c r="OEP49" s="288"/>
      <c r="OEQ49" s="341"/>
      <c r="OER49" s="342"/>
      <c r="OES49" s="1147"/>
      <c r="OET49" s="1144"/>
      <c r="OEU49" s="1145"/>
      <c r="OEV49" s="1145"/>
      <c r="OEW49" s="1145"/>
      <c r="OEX49" s="1146"/>
      <c r="OEY49" s="290"/>
      <c r="OEZ49" s="288"/>
      <c r="OFA49" s="341"/>
      <c r="OFB49" s="342"/>
      <c r="OFC49" s="1147"/>
      <c r="OFD49" s="1144"/>
      <c r="OFE49" s="1145"/>
      <c r="OFF49" s="1145"/>
      <c r="OFG49" s="1145"/>
      <c r="OFH49" s="1146"/>
      <c r="OFI49" s="290"/>
      <c r="OFJ49" s="288"/>
      <c r="OFK49" s="341"/>
      <c r="OFL49" s="342"/>
      <c r="OFM49" s="1147"/>
      <c r="OFN49" s="1144"/>
      <c r="OFO49" s="1145"/>
      <c r="OFP49" s="1145"/>
      <c r="OFQ49" s="1145"/>
      <c r="OFR49" s="1146"/>
      <c r="OFS49" s="290"/>
      <c r="OFT49" s="288"/>
      <c r="OFU49" s="341"/>
      <c r="OFV49" s="342"/>
      <c r="OFW49" s="1147"/>
      <c r="OFX49" s="1144"/>
      <c r="OFY49" s="1145"/>
      <c r="OFZ49" s="1145"/>
      <c r="OGA49" s="1145"/>
      <c r="OGB49" s="1146"/>
      <c r="OGC49" s="290"/>
      <c r="OGD49" s="288"/>
      <c r="OGE49" s="341"/>
      <c r="OGF49" s="342"/>
      <c r="OGG49" s="1147"/>
      <c r="OGH49" s="1144"/>
      <c r="OGI49" s="1145"/>
      <c r="OGJ49" s="1145"/>
      <c r="OGK49" s="1145"/>
      <c r="OGL49" s="1146"/>
      <c r="OGM49" s="290"/>
      <c r="OGN49" s="288"/>
      <c r="OGO49" s="341"/>
      <c r="OGP49" s="342"/>
      <c r="OGQ49" s="1147"/>
      <c r="OGR49" s="1144"/>
      <c r="OGS49" s="1145"/>
      <c r="OGT49" s="1145"/>
      <c r="OGU49" s="1145"/>
      <c r="OGV49" s="1146"/>
      <c r="OGW49" s="290"/>
      <c r="OGX49" s="288"/>
      <c r="OGY49" s="341"/>
      <c r="OGZ49" s="342"/>
      <c r="OHA49" s="1147"/>
      <c r="OHB49" s="1144"/>
      <c r="OHC49" s="1145"/>
      <c r="OHD49" s="1145"/>
      <c r="OHE49" s="1145"/>
      <c r="OHF49" s="1146"/>
      <c r="OHG49" s="290"/>
      <c r="OHH49" s="288"/>
      <c r="OHI49" s="341"/>
      <c r="OHJ49" s="342"/>
      <c r="OHK49" s="1147"/>
      <c r="OHL49" s="1144"/>
      <c r="OHM49" s="1145"/>
      <c r="OHN49" s="1145"/>
      <c r="OHO49" s="1145"/>
      <c r="OHP49" s="1146"/>
      <c r="OHQ49" s="290"/>
      <c r="OHR49" s="288"/>
      <c r="OHS49" s="341"/>
      <c r="OHT49" s="342"/>
      <c r="OHU49" s="1147"/>
      <c r="OHV49" s="1144"/>
      <c r="OHW49" s="1145"/>
      <c r="OHX49" s="1145"/>
      <c r="OHY49" s="1145"/>
      <c r="OHZ49" s="1146"/>
      <c r="OIA49" s="290"/>
      <c r="OIB49" s="288"/>
      <c r="OIC49" s="341"/>
      <c r="OID49" s="342"/>
      <c r="OIE49" s="1147"/>
      <c r="OIF49" s="1144"/>
      <c r="OIG49" s="1145"/>
      <c r="OIH49" s="1145"/>
      <c r="OII49" s="1145"/>
      <c r="OIJ49" s="1146"/>
      <c r="OIK49" s="290"/>
      <c r="OIL49" s="288"/>
      <c r="OIM49" s="341"/>
      <c r="OIN49" s="342"/>
      <c r="OIO49" s="1147"/>
      <c r="OIP49" s="1144"/>
      <c r="OIQ49" s="1145"/>
      <c r="OIR49" s="1145"/>
      <c r="OIS49" s="1145"/>
      <c r="OIT49" s="1146"/>
      <c r="OIU49" s="290"/>
      <c r="OIV49" s="288"/>
      <c r="OIW49" s="341"/>
      <c r="OIX49" s="342"/>
      <c r="OIY49" s="1147"/>
      <c r="OIZ49" s="1144"/>
      <c r="OJA49" s="1145"/>
      <c r="OJB49" s="1145"/>
      <c r="OJC49" s="1145"/>
      <c r="OJD49" s="1146"/>
      <c r="OJE49" s="290"/>
      <c r="OJF49" s="288"/>
      <c r="OJG49" s="341"/>
      <c r="OJH49" s="342"/>
      <c r="OJI49" s="1147"/>
      <c r="OJJ49" s="1144"/>
      <c r="OJK49" s="1145"/>
      <c r="OJL49" s="1145"/>
      <c r="OJM49" s="1145"/>
      <c r="OJN49" s="1146"/>
      <c r="OJO49" s="290"/>
      <c r="OJP49" s="288"/>
      <c r="OJQ49" s="341"/>
      <c r="OJR49" s="342"/>
      <c r="OJS49" s="1147"/>
      <c r="OJT49" s="1144"/>
      <c r="OJU49" s="1145"/>
      <c r="OJV49" s="1145"/>
      <c r="OJW49" s="1145"/>
      <c r="OJX49" s="1146"/>
      <c r="OJY49" s="290"/>
      <c r="OJZ49" s="288"/>
      <c r="OKA49" s="341"/>
      <c r="OKB49" s="342"/>
      <c r="OKC49" s="1147"/>
      <c r="OKD49" s="1144"/>
      <c r="OKE49" s="1145"/>
      <c r="OKF49" s="1145"/>
      <c r="OKG49" s="1145"/>
      <c r="OKH49" s="1146"/>
      <c r="OKI49" s="290"/>
      <c r="OKJ49" s="288"/>
      <c r="OKK49" s="341"/>
      <c r="OKL49" s="342"/>
      <c r="OKM49" s="1147"/>
      <c r="OKN49" s="1144"/>
      <c r="OKO49" s="1145"/>
      <c r="OKP49" s="1145"/>
      <c r="OKQ49" s="1145"/>
      <c r="OKR49" s="1146"/>
      <c r="OKS49" s="290"/>
      <c r="OKT49" s="288"/>
      <c r="OKU49" s="341"/>
      <c r="OKV49" s="342"/>
      <c r="OKW49" s="1147"/>
      <c r="OKX49" s="1144"/>
      <c r="OKY49" s="1145"/>
      <c r="OKZ49" s="1145"/>
      <c r="OLA49" s="1145"/>
      <c r="OLB49" s="1146"/>
      <c r="OLC49" s="290"/>
      <c r="OLD49" s="288"/>
      <c r="OLE49" s="341"/>
      <c r="OLF49" s="342"/>
      <c r="OLG49" s="1147"/>
      <c r="OLH49" s="1144"/>
      <c r="OLI49" s="1145"/>
      <c r="OLJ49" s="1145"/>
      <c r="OLK49" s="1145"/>
      <c r="OLL49" s="1146"/>
      <c r="OLM49" s="290"/>
      <c r="OLN49" s="288"/>
      <c r="OLO49" s="341"/>
      <c r="OLP49" s="342"/>
      <c r="OLQ49" s="1147"/>
      <c r="OLR49" s="1144"/>
      <c r="OLS49" s="1145"/>
      <c r="OLT49" s="1145"/>
      <c r="OLU49" s="1145"/>
      <c r="OLV49" s="1146"/>
      <c r="OLW49" s="290"/>
      <c r="OLX49" s="288"/>
      <c r="OLY49" s="341"/>
      <c r="OLZ49" s="342"/>
      <c r="OMA49" s="1147"/>
      <c r="OMB49" s="1144"/>
      <c r="OMC49" s="1145"/>
      <c r="OMD49" s="1145"/>
      <c r="OME49" s="1145"/>
      <c r="OMF49" s="1146"/>
      <c r="OMG49" s="290"/>
      <c r="OMH49" s="288"/>
      <c r="OMI49" s="341"/>
      <c r="OMJ49" s="342"/>
      <c r="OMK49" s="1147"/>
      <c r="OML49" s="1144"/>
      <c r="OMM49" s="1145"/>
      <c r="OMN49" s="1145"/>
      <c r="OMO49" s="1145"/>
      <c r="OMP49" s="1146"/>
      <c r="OMQ49" s="290"/>
      <c r="OMR49" s="288"/>
      <c r="OMS49" s="341"/>
      <c r="OMT49" s="342"/>
      <c r="OMU49" s="1147"/>
      <c r="OMV49" s="1144"/>
      <c r="OMW49" s="1145"/>
      <c r="OMX49" s="1145"/>
      <c r="OMY49" s="1145"/>
      <c r="OMZ49" s="1146"/>
      <c r="ONA49" s="290"/>
      <c r="ONB49" s="288"/>
      <c r="ONC49" s="341"/>
      <c r="OND49" s="342"/>
      <c r="ONE49" s="1147"/>
      <c r="ONF49" s="1144"/>
      <c r="ONG49" s="1145"/>
      <c r="ONH49" s="1145"/>
      <c r="ONI49" s="1145"/>
      <c r="ONJ49" s="1146"/>
      <c r="ONK49" s="290"/>
      <c r="ONL49" s="288"/>
      <c r="ONM49" s="341"/>
      <c r="ONN49" s="342"/>
      <c r="ONO49" s="1147"/>
      <c r="ONP49" s="1144"/>
      <c r="ONQ49" s="1145"/>
      <c r="ONR49" s="1145"/>
      <c r="ONS49" s="1145"/>
      <c r="ONT49" s="1146"/>
      <c r="ONU49" s="290"/>
      <c r="ONV49" s="288"/>
      <c r="ONW49" s="341"/>
      <c r="ONX49" s="342"/>
      <c r="ONY49" s="1147"/>
      <c r="ONZ49" s="1144"/>
      <c r="OOA49" s="1145"/>
      <c r="OOB49" s="1145"/>
      <c r="OOC49" s="1145"/>
      <c r="OOD49" s="1146"/>
      <c r="OOE49" s="290"/>
      <c r="OOF49" s="288"/>
      <c r="OOG49" s="341"/>
      <c r="OOH49" s="342"/>
      <c r="OOI49" s="1147"/>
      <c r="OOJ49" s="1144"/>
      <c r="OOK49" s="1145"/>
      <c r="OOL49" s="1145"/>
      <c r="OOM49" s="1145"/>
      <c r="OON49" s="1146"/>
      <c r="OOO49" s="290"/>
      <c r="OOP49" s="288"/>
      <c r="OOQ49" s="341"/>
      <c r="OOR49" s="342"/>
      <c r="OOS49" s="1147"/>
      <c r="OOT49" s="1144"/>
      <c r="OOU49" s="1145"/>
      <c r="OOV49" s="1145"/>
      <c r="OOW49" s="1145"/>
      <c r="OOX49" s="1146"/>
      <c r="OOY49" s="290"/>
      <c r="OOZ49" s="288"/>
      <c r="OPA49" s="341"/>
      <c r="OPB49" s="342"/>
      <c r="OPC49" s="1147"/>
      <c r="OPD49" s="1144"/>
      <c r="OPE49" s="1145"/>
      <c r="OPF49" s="1145"/>
      <c r="OPG49" s="1145"/>
      <c r="OPH49" s="1146"/>
      <c r="OPI49" s="290"/>
      <c r="OPJ49" s="288"/>
      <c r="OPK49" s="341"/>
      <c r="OPL49" s="342"/>
      <c r="OPM49" s="1147"/>
      <c r="OPN49" s="1144"/>
      <c r="OPO49" s="1145"/>
      <c r="OPP49" s="1145"/>
      <c r="OPQ49" s="1145"/>
      <c r="OPR49" s="1146"/>
      <c r="OPS49" s="290"/>
      <c r="OPT49" s="288"/>
      <c r="OPU49" s="341"/>
      <c r="OPV49" s="342"/>
      <c r="OPW49" s="1147"/>
      <c r="OPX49" s="1144"/>
      <c r="OPY49" s="1145"/>
      <c r="OPZ49" s="1145"/>
      <c r="OQA49" s="1145"/>
      <c r="OQB49" s="1146"/>
      <c r="OQC49" s="290"/>
      <c r="OQD49" s="288"/>
      <c r="OQE49" s="341"/>
      <c r="OQF49" s="342"/>
      <c r="OQG49" s="1147"/>
      <c r="OQH49" s="1144"/>
      <c r="OQI49" s="1145"/>
      <c r="OQJ49" s="1145"/>
      <c r="OQK49" s="1145"/>
      <c r="OQL49" s="1146"/>
      <c r="OQM49" s="290"/>
      <c r="OQN49" s="288"/>
      <c r="OQO49" s="341"/>
      <c r="OQP49" s="342"/>
      <c r="OQQ49" s="1147"/>
      <c r="OQR49" s="1144"/>
      <c r="OQS49" s="1145"/>
      <c r="OQT49" s="1145"/>
      <c r="OQU49" s="1145"/>
      <c r="OQV49" s="1146"/>
      <c r="OQW49" s="290"/>
      <c r="OQX49" s="288"/>
      <c r="OQY49" s="341"/>
      <c r="OQZ49" s="342"/>
      <c r="ORA49" s="1147"/>
      <c r="ORB49" s="1144"/>
      <c r="ORC49" s="1145"/>
      <c r="ORD49" s="1145"/>
      <c r="ORE49" s="1145"/>
      <c r="ORF49" s="1146"/>
      <c r="ORG49" s="290"/>
      <c r="ORH49" s="288"/>
      <c r="ORI49" s="341"/>
      <c r="ORJ49" s="342"/>
      <c r="ORK49" s="1147"/>
      <c r="ORL49" s="1144"/>
      <c r="ORM49" s="1145"/>
      <c r="ORN49" s="1145"/>
      <c r="ORO49" s="1145"/>
      <c r="ORP49" s="1146"/>
      <c r="ORQ49" s="290"/>
      <c r="ORR49" s="288"/>
      <c r="ORS49" s="341"/>
      <c r="ORT49" s="342"/>
      <c r="ORU49" s="1147"/>
      <c r="ORV49" s="1144"/>
      <c r="ORW49" s="1145"/>
      <c r="ORX49" s="1145"/>
      <c r="ORY49" s="1145"/>
      <c r="ORZ49" s="1146"/>
      <c r="OSA49" s="290"/>
      <c r="OSB49" s="288"/>
      <c r="OSC49" s="341"/>
      <c r="OSD49" s="342"/>
      <c r="OSE49" s="1147"/>
      <c r="OSF49" s="1144"/>
      <c r="OSG49" s="1145"/>
      <c r="OSH49" s="1145"/>
      <c r="OSI49" s="1145"/>
      <c r="OSJ49" s="1146"/>
      <c r="OSK49" s="290"/>
      <c r="OSL49" s="288"/>
      <c r="OSM49" s="341"/>
      <c r="OSN49" s="342"/>
      <c r="OSO49" s="1147"/>
      <c r="OSP49" s="1144"/>
      <c r="OSQ49" s="1145"/>
      <c r="OSR49" s="1145"/>
      <c r="OSS49" s="1145"/>
      <c r="OST49" s="1146"/>
      <c r="OSU49" s="290"/>
      <c r="OSV49" s="288"/>
      <c r="OSW49" s="341"/>
      <c r="OSX49" s="342"/>
      <c r="OSY49" s="1147"/>
      <c r="OSZ49" s="1144"/>
      <c r="OTA49" s="1145"/>
      <c r="OTB49" s="1145"/>
      <c r="OTC49" s="1145"/>
      <c r="OTD49" s="1146"/>
      <c r="OTE49" s="290"/>
      <c r="OTF49" s="288"/>
      <c r="OTG49" s="341"/>
      <c r="OTH49" s="342"/>
      <c r="OTI49" s="1147"/>
      <c r="OTJ49" s="1144"/>
      <c r="OTK49" s="1145"/>
      <c r="OTL49" s="1145"/>
      <c r="OTM49" s="1145"/>
      <c r="OTN49" s="1146"/>
      <c r="OTO49" s="290"/>
      <c r="OTP49" s="288"/>
      <c r="OTQ49" s="341"/>
      <c r="OTR49" s="342"/>
      <c r="OTS49" s="1147"/>
      <c r="OTT49" s="1144"/>
      <c r="OTU49" s="1145"/>
      <c r="OTV49" s="1145"/>
      <c r="OTW49" s="1145"/>
      <c r="OTX49" s="1146"/>
      <c r="OTY49" s="290"/>
      <c r="OTZ49" s="288"/>
      <c r="OUA49" s="341"/>
      <c r="OUB49" s="342"/>
      <c r="OUC49" s="1147"/>
      <c r="OUD49" s="1144"/>
      <c r="OUE49" s="1145"/>
      <c r="OUF49" s="1145"/>
      <c r="OUG49" s="1145"/>
      <c r="OUH49" s="1146"/>
      <c r="OUI49" s="290"/>
      <c r="OUJ49" s="288"/>
      <c r="OUK49" s="341"/>
      <c r="OUL49" s="342"/>
      <c r="OUM49" s="1147"/>
      <c r="OUN49" s="1144"/>
      <c r="OUO49" s="1145"/>
      <c r="OUP49" s="1145"/>
      <c r="OUQ49" s="1145"/>
      <c r="OUR49" s="1146"/>
      <c r="OUS49" s="290"/>
      <c r="OUT49" s="288"/>
      <c r="OUU49" s="341"/>
      <c r="OUV49" s="342"/>
      <c r="OUW49" s="1147"/>
      <c r="OUX49" s="1144"/>
      <c r="OUY49" s="1145"/>
      <c r="OUZ49" s="1145"/>
      <c r="OVA49" s="1145"/>
      <c r="OVB49" s="1146"/>
      <c r="OVC49" s="290"/>
      <c r="OVD49" s="288"/>
      <c r="OVE49" s="341"/>
      <c r="OVF49" s="342"/>
      <c r="OVG49" s="1147"/>
      <c r="OVH49" s="1144"/>
      <c r="OVI49" s="1145"/>
      <c r="OVJ49" s="1145"/>
      <c r="OVK49" s="1145"/>
      <c r="OVL49" s="1146"/>
      <c r="OVM49" s="290"/>
      <c r="OVN49" s="288"/>
      <c r="OVO49" s="341"/>
      <c r="OVP49" s="342"/>
      <c r="OVQ49" s="1147"/>
      <c r="OVR49" s="1144"/>
      <c r="OVS49" s="1145"/>
      <c r="OVT49" s="1145"/>
      <c r="OVU49" s="1145"/>
      <c r="OVV49" s="1146"/>
      <c r="OVW49" s="290"/>
      <c r="OVX49" s="288"/>
      <c r="OVY49" s="341"/>
      <c r="OVZ49" s="342"/>
      <c r="OWA49" s="1147"/>
      <c r="OWB49" s="1144"/>
      <c r="OWC49" s="1145"/>
      <c r="OWD49" s="1145"/>
      <c r="OWE49" s="1145"/>
      <c r="OWF49" s="1146"/>
      <c r="OWG49" s="290"/>
      <c r="OWH49" s="288"/>
      <c r="OWI49" s="341"/>
      <c r="OWJ49" s="342"/>
      <c r="OWK49" s="1147"/>
      <c r="OWL49" s="1144"/>
      <c r="OWM49" s="1145"/>
      <c r="OWN49" s="1145"/>
      <c r="OWO49" s="1145"/>
      <c r="OWP49" s="1146"/>
      <c r="OWQ49" s="290"/>
      <c r="OWR49" s="288"/>
      <c r="OWS49" s="341"/>
      <c r="OWT49" s="342"/>
      <c r="OWU49" s="1147"/>
      <c r="OWV49" s="1144"/>
      <c r="OWW49" s="1145"/>
      <c r="OWX49" s="1145"/>
      <c r="OWY49" s="1145"/>
      <c r="OWZ49" s="1146"/>
      <c r="OXA49" s="290"/>
      <c r="OXB49" s="288"/>
      <c r="OXC49" s="341"/>
      <c r="OXD49" s="342"/>
      <c r="OXE49" s="1147"/>
      <c r="OXF49" s="1144"/>
      <c r="OXG49" s="1145"/>
      <c r="OXH49" s="1145"/>
      <c r="OXI49" s="1145"/>
      <c r="OXJ49" s="1146"/>
      <c r="OXK49" s="290"/>
      <c r="OXL49" s="288"/>
      <c r="OXM49" s="341"/>
      <c r="OXN49" s="342"/>
      <c r="OXO49" s="1147"/>
      <c r="OXP49" s="1144"/>
      <c r="OXQ49" s="1145"/>
      <c r="OXR49" s="1145"/>
      <c r="OXS49" s="1145"/>
      <c r="OXT49" s="1146"/>
      <c r="OXU49" s="290"/>
      <c r="OXV49" s="288"/>
      <c r="OXW49" s="341"/>
      <c r="OXX49" s="342"/>
      <c r="OXY49" s="1147"/>
      <c r="OXZ49" s="1144"/>
      <c r="OYA49" s="1145"/>
      <c r="OYB49" s="1145"/>
      <c r="OYC49" s="1145"/>
      <c r="OYD49" s="1146"/>
      <c r="OYE49" s="290"/>
      <c r="OYF49" s="288"/>
      <c r="OYG49" s="341"/>
      <c r="OYH49" s="342"/>
      <c r="OYI49" s="1147"/>
      <c r="OYJ49" s="1144"/>
      <c r="OYK49" s="1145"/>
      <c r="OYL49" s="1145"/>
      <c r="OYM49" s="1145"/>
      <c r="OYN49" s="1146"/>
      <c r="OYO49" s="290"/>
      <c r="OYP49" s="288"/>
      <c r="OYQ49" s="341"/>
      <c r="OYR49" s="342"/>
      <c r="OYS49" s="1147"/>
      <c r="OYT49" s="1144"/>
      <c r="OYU49" s="1145"/>
      <c r="OYV49" s="1145"/>
      <c r="OYW49" s="1145"/>
      <c r="OYX49" s="1146"/>
      <c r="OYY49" s="290"/>
      <c r="OYZ49" s="288"/>
      <c r="OZA49" s="341"/>
      <c r="OZB49" s="342"/>
      <c r="OZC49" s="1147"/>
      <c r="OZD49" s="1144"/>
      <c r="OZE49" s="1145"/>
      <c r="OZF49" s="1145"/>
      <c r="OZG49" s="1145"/>
      <c r="OZH49" s="1146"/>
      <c r="OZI49" s="290"/>
      <c r="OZJ49" s="288"/>
      <c r="OZK49" s="341"/>
      <c r="OZL49" s="342"/>
      <c r="OZM49" s="1147"/>
      <c r="OZN49" s="1144"/>
      <c r="OZO49" s="1145"/>
      <c r="OZP49" s="1145"/>
      <c r="OZQ49" s="1145"/>
      <c r="OZR49" s="1146"/>
      <c r="OZS49" s="290"/>
      <c r="OZT49" s="288"/>
      <c r="OZU49" s="341"/>
      <c r="OZV49" s="342"/>
      <c r="OZW49" s="1147"/>
      <c r="OZX49" s="1144"/>
      <c r="OZY49" s="1145"/>
      <c r="OZZ49" s="1145"/>
      <c r="PAA49" s="1145"/>
      <c r="PAB49" s="1146"/>
      <c r="PAC49" s="290"/>
      <c r="PAD49" s="288"/>
      <c r="PAE49" s="341"/>
      <c r="PAF49" s="342"/>
      <c r="PAG49" s="1147"/>
      <c r="PAH49" s="1144"/>
      <c r="PAI49" s="1145"/>
      <c r="PAJ49" s="1145"/>
      <c r="PAK49" s="1145"/>
      <c r="PAL49" s="1146"/>
      <c r="PAM49" s="290"/>
      <c r="PAN49" s="288"/>
      <c r="PAO49" s="341"/>
      <c r="PAP49" s="342"/>
      <c r="PAQ49" s="1147"/>
      <c r="PAR49" s="1144"/>
      <c r="PAS49" s="1145"/>
      <c r="PAT49" s="1145"/>
      <c r="PAU49" s="1145"/>
      <c r="PAV49" s="1146"/>
      <c r="PAW49" s="290"/>
      <c r="PAX49" s="288"/>
      <c r="PAY49" s="341"/>
      <c r="PAZ49" s="342"/>
      <c r="PBA49" s="1147"/>
      <c r="PBB49" s="1144"/>
      <c r="PBC49" s="1145"/>
      <c r="PBD49" s="1145"/>
      <c r="PBE49" s="1145"/>
      <c r="PBF49" s="1146"/>
      <c r="PBG49" s="290"/>
      <c r="PBH49" s="288"/>
      <c r="PBI49" s="341"/>
      <c r="PBJ49" s="342"/>
      <c r="PBK49" s="1147"/>
      <c r="PBL49" s="1144"/>
      <c r="PBM49" s="1145"/>
      <c r="PBN49" s="1145"/>
      <c r="PBO49" s="1145"/>
      <c r="PBP49" s="1146"/>
      <c r="PBQ49" s="290"/>
      <c r="PBR49" s="288"/>
      <c r="PBS49" s="341"/>
      <c r="PBT49" s="342"/>
      <c r="PBU49" s="1147"/>
      <c r="PBV49" s="1144"/>
      <c r="PBW49" s="1145"/>
      <c r="PBX49" s="1145"/>
      <c r="PBY49" s="1145"/>
      <c r="PBZ49" s="1146"/>
      <c r="PCA49" s="290"/>
      <c r="PCB49" s="288"/>
      <c r="PCC49" s="341"/>
      <c r="PCD49" s="342"/>
      <c r="PCE49" s="1147"/>
      <c r="PCF49" s="1144"/>
      <c r="PCG49" s="1145"/>
      <c r="PCH49" s="1145"/>
      <c r="PCI49" s="1145"/>
      <c r="PCJ49" s="1146"/>
      <c r="PCK49" s="290"/>
      <c r="PCL49" s="288"/>
      <c r="PCM49" s="341"/>
      <c r="PCN49" s="342"/>
      <c r="PCO49" s="1147"/>
      <c r="PCP49" s="1144"/>
      <c r="PCQ49" s="1145"/>
      <c r="PCR49" s="1145"/>
      <c r="PCS49" s="1145"/>
      <c r="PCT49" s="1146"/>
      <c r="PCU49" s="290"/>
      <c r="PCV49" s="288"/>
      <c r="PCW49" s="341"/>
      <c r="PCX49" s="342"/>
      <c r="PCY49" s="1147"/>
      <c r="PCZ49" s="1144"/>
      <c r="PDA49" s="1145"/>
      <c r="PDB49" s="1145"/>
      <c r="PDC49" s="1145"/>
      <c r="PDD49" s="1146"/>
      <c r="PDE49" s="290"/>
      <c r="PDF49" s="288"/>
      <c r="PDG49" s="341"/>
      <c r="PDH49" s="342"/>
      <c r="PDI49" s="1147"/>
      <c r="PDJ49" s="1144"/>
      <c r="PDK49" s="1145"/>
      <c r="PDL49" s="1145"/>
      <c r="PDM49" s="1145"/>
      <c r="PDN49" s="1146"/>
      <c r="PDO49" s="290"/>
      <c r="PDP49" s="288"/>
      <c r="PDQ49" s="341"/>
      <c r="PDR49" s="342"/>
      <c r="PDS49" s="1147"/>
      <c r="PDT49" s="1144"/>
      <c r="PDU49" s="1145"/>
      <c r="PDV49" s="1145"/>
      <c r="PDW49" s="1145"/>
      <c r="PDX49" s="1146"/>
      <c r="PDY49" s="290"/>
      <c r="PDZ49" s="288"/>
      <c r="PEA49" s="341"/>
      <c r="PEB49" s="342"/>
      <c r="PEC49" s="1147"/>
      <c r="PED49" s="1144"/>
      <c r="PEE49" s="1145"/>
      <c r="PEF49" s="1145"/>
      <c r="PEG49" s="1145"/>
      <c r="PEH49" s="1146"/>
      <c r="PEI49" s="290"/>
      <c r="PEJ49" s="288"/>
      <c r="PEK49" s="341"/>
      <c r="PEL49" s="342"/>
      <c r="PEM49" s="1147"/>
      <c r="PEN49" s="1144"/>
      <c r="PEO49" s="1145"/>
      <c r="PEP49" s="1145"/>
      <c r="PEQ49" s="1145"/>
      <c r="PER49" s="1146"/>
      <c r="PES49" s="290"/>
      <c r="PET49" s="288"/>
      <c r="PEU49" s="341"/>
      <c r="PEV49" s="342"/>
      <c r="PEW49" s="1147"/>
      <c r="PEX49" s="1144"/>
      <c r="PEY49" s="1145"/>
      <c r="PEZ49" s="1145"/>
      <c r="PFA49" s="1145"/>
      <c r="PFB49" s="1146"/>
      <c r="PFC49" s="290"/>
      <c r="PFD49" s="288"/>
      <c r="PFE49" s="341"/>
      <c r="PFF49" s="342"/>
      <c r="PFG49" s="1147"/>
      <c r="PFH49" s="1144"/>
      <c r="PFI49" s="1145"/>
      <c r="PFJ49" s="1145"/>
      <c r="PFK49" s="1145"/>
      <c r="PFL49" s="1146"/>
      <c r="PFM49" s="290"/>
      <c r="PFN49" s="288"/>
      <c r="PFO49" s="341"/>
      <c r="PFP49" s="342"/>
      <c r="PFQ49" s="1147"/>
      <c r="PFR49" s="1144"/>
      <c r="PFS49" s="1145"/>
      <c r="PFT49" s="1145"/>
      <c r="PFU49" s="1145"/>
      <c r="PFV49" s="1146"/>
      <c r="PFW49" s="290"/>
      <c r="PFX49" s="288"/>
      <c r="PFY49" s="341"/>
      <c r="PFZ49" s="342"/>
      <c r="PGA49" s="1147"/>
      <c r="PGB49" s="1144"/>
      <c r="PGC49" s="1145"/>
      <c r="PGD49" s="1145"/>
      <c r="PGE49" s="1145"/>
      <c r="PGF49" s="1146"/>
      <c r="PGG49" s="290"/>
      <c r="PGH49" s="288"/>
      <c r="PGI49" s="341"/>
      <c r="PGJ49" s="342"/>
      <c r="PGK49" s="1147"/>
      <c r="PGL49" s="1144"/>
      <c r="PGM49" s="1145"/>
      <c r="PGN49" s="1145"/>
      <c r="PGO49" s="1145"/>
      <c r="PGP49" s="1146"/>
      <c r="PGQ49" s="290"/>
      <c r="PGR49" s="288"/>
      <c r="PGS49" s="341"/>
      <c r="PGT49" s="342"/>
      <c r="PGU49" s="1147"/>
      <c r="PGV49" s="1144"/>
      <c r="PGW49" s="1145"/>
      <c r="PGX49" s="1145"/>
      <c r="PGY49" s="1145"/>
      <c r="PGZ49" s="1146"/>
      <c r="PHA49" s="290"/>
      <c r="PHB49" s="288"/>
      <c r="PHC49" s="341"/>
      <c r="PHD49" s="342"/>
      <c r="PHE49" s="1147"/>
      <c r="PHF49" s="1144"/>
      <c r="PHG49" s="1145"/>
      <c r="PHH49" s="1145"/>
      <c r="PHI49" s="1145"/>
      <c r="PHJ49" s="1146"/>
      <c r="PHK49" s="290"/>
      <c r="PHL49" s="288"/>
      <c r="PHM49" s="341"/>
      <c r="PHN49" s="342"/>
      <c r="PHO49" s="1147"/>
      <c r="PHP49" s="1144"/>
      <c r="PHQ49" s="1145"/>
      <c r="PHR49" s="1145"/>
      <c r="PHS49" s="1145"/>
      <c r="PHT49" s="1146"/>
      <c r="PHU49" s="290"/>
      <c r="PHV49" s="288"/>
      <c r="PHW49" s="341"/>
      <c r="PHX49" s="342"/>
      <c r="PHY49" s="1147"/>
      <c r="PHZ49" s="1144"/>
      <c r="PIA49" s="1145"/>
      <c r="PIB49" s="1145"/>
      <c r="PIC49" s="1145"/>
      <c r="PID49" s="1146"/>
      <c r="PIE49" s="290"/>
      <c r="PIF49" s="288"/>
      <c r="PIG49" s="341"/>
      <c r="PIH49" s="342"/>
      <c r="PII49" s="1147"/>
      <c r="PIJ49" s="1144"/>
      <c r="PIK49" s="1145"/>
      <c r="PIL49" s="1145"/>
      <c r="PIM49" s="1145"/>
      <c r="PIN49" s="1146"/>
      <c r="PIO49" s="290"/>
      <c r="PIP49" s="288"/>
      <c r="PIQ49" s="341"/>
      <c r="PIR49" s="342"/>
      <c r="PIS49" s="1147"/>
      <c r="PIT49" s="1144"/>
      <c r="PIU49" s="1145"/>
      <c r="PIV49" s="1145"/>
      <c r="PIW49" s="1145"/>
      <c r="PIX49" s="1146"/>
      <c r="PIY49" s="290"/>
      <c r="PIZ49" s="288"/>
      <c r="PJA49" s="341"/>
      <c r="PJB49" s="342"/>
      <c r="PJC49" s="1147"/>
      <c r="PJD49" s="1144"/>
      <c r="PJE49" s="1145"/>
      <c r="PJF49" s="1145"/>
      <c r="PJG49" s="1145"/>
      <c r="PJH49" s="1146"/>
      <c r="PJI49" s="290"/>
      <c r="PJJ49" s="288"/>
      <c r="PJK49" s="341"/>
      <c r="PJL49" s="342"/>
      <c r="PJM49" s="1147"/>
      <c r="PJN49" s="1144"/>
      <c r="PJO49" s="1145"/>
      <c r="PJP49" s="1145"/>
      <c r="PJQ49" s="1145"/>
      <c r="PJR49" s="1146"/>
      <c r="PJS49" s="290"/>
      <c r="PJT49" s="288"/>
      <c r="PJU49" s="341"/>
      <c r="PJV49" s="342"/>
      <c r="PJW49" s="1147"/>
      <c r="PJX49" s="1144"/>
      <c r="PJY49" s="1145"/>
      <c r="PJZ49" s="1145"/>
      <c r="PKA49" s="1145"/>
      <c r="PKB49" s="1146"/>
      <c r="PKC49" s="290"/>
      <c r="PKD49" s="288"/>
      <c r="PKE49" s="341"/>
      <c r="PKF49" s="342"/>
      <c r="PKG49" s="1147"/>
      <c r="PKH49" s="1144"/>
      <c r="PKI49" s="1145"/>
      <c r="PKJ49" s="1145"/>
      <c r="PKK49" s="1145"/>
      <c r="PKL49" s="1146"/>
      <c r="PKM49" s="290"/>
      <c r="PKN49" s="288"/>
      <c r="PKO49" s="341"/>
      <c r="PKP49" s="342"/>
      <c r="PKQ49" s="1147"/>
      <c r="PKR49" s="1144"/>
      <c r="PKS49" s="1145"/>
      <c r="PKT49" s="1145"/>
      <c r="PKU49" s="1145"/>
      <c r="PKV49" s="1146"/>
      <c r="PKW49" s="290"/>
      <c r="PKX49" s="288"/>
      <c r="PKY49" s="341"/>
      <c r="PKZ49" s="342"/>
      <c r="PLA49" s="1147"/>
      <c r="PLB49" s="1144"/>
      <c r="PLC49" s="1145"/>
      <c r="PLD49" s="1145"/>
      <c r="PLE49" s="1145"/>
      <c r="PLF49" s="1146"/>
      <c r="PLG49" s="290"/>
      <c r="PLH49" s="288"/>
      <c r="PLI49" s="341"/>
      <c r="PLJ49" s="342"/>
      <c r="PLK49" s="1147"/>
      <c r="PLL49" s="1144"/>
      <c r="PLM49" s="1145"/>
      <c r="PLN49" s="1145"/>
      <c r="PLO49" s="1145"/>
      <c r="PLP49" s="1146"/>
      <c r="PLQ49" s="290"/>
      <c r="PLR49" s="288"/>
      <c r="PLS49" s="341"/>
      <c r="PLT49" s="342"/>
      <c r="PLU49" s="1147"/>
      <c r="PLV49" s="1144"/>
      <c r="PLW49" s="1145"/>
      <c r="PLX49" s="1145"/>
      <c r="PLY49" s="1145"/>
      <c r="PLZ49" s="1146"/>
      <c r="PMA49" s="290"/>
      <c r="PMB49" s="288"/>
      <c r="PMC49" s="341"/>
      <c r="PMD49" s="342"/>
      <c r="PME49" s="1147"/>
      <c r="PMF49" s="1144"/>
      <c r="PMG49" s="1145"/>
      <c r="PMH49" s="1145"/>
      <c r="PMI49" s="1145"/>
      <c r="PMJ49" s="1146"/>
      <c r="PMK49" s="290"/>
      <c r="PML49" s="288"/>
      <c r="PMM49" s="341"/>
      <c r="PMN49" s="342"/>
      <c r="PMO49" s="1147"/>
      <c r="PMP49" s="1144"/>
      <c r="PMQ49" s="1145"/>
      <c r="PMR49" s="1145"/>
      <c r="PMS49" s="1145"/>
      <c r="PMT49" s="1146"/>
      <c r="PMU49" s="290"/>
      <c r="PMV49" s="288"/>
      <c r="PMW49" s="341"/>
      <c r="PMX49" s="342"/>
      <c r="PMY49" s="1147"/>
      <c r="PMZ49" s="1144"/>
      <c r="PNA49" s="1145"/>
      <c r="PNB49" s="1145"/>
      <c r="PNC49" s="1145"/>
      <c r="PND49" s="1146"/>
      <c r="PNE49" s="290"/>
      <c r="PNF49" s="288"/>
      <c r="PNG49" s="341"/>
      <c r="PNH49" s="342"/>
      <c r="PNI49" s="1147"/>
      <c r="PNJ49" s="1144"/>
      <c r="PNK49" s="1145"/>
      <c r="PNL49" s="1145"/>
      <c r="PNM49" s="1145"/>
      <c r="PNN49" s="1146"/>
      <c r="PNO49" s="290"/>
      <c r="PNP49" s="288"/>
      <c r="PNQ49" s="341"/>
      <c r="PNR49" s="342"/>
      <c r="PNS49" s="1147"/>
      <c r="PNT49" s="1144"/>
      <c r="PNU49" s="1145"/>
      <c r="PNV49" s="1145"/>
      <c r="PNW49" s="1145"/>
      <c r="PNX49" s="1146"/>
      <c r="PNY49" s="290"/>
      <c r="PNZ49" s="288"/>
      <c r="POA49" s="341"/>
      <c r="POB49" s="342"/>
      <c r="POC49" s="1147"/>
      <c r="POD49" s="1144"/>
      <c r="POE49" s="1145"/>
      <c r="POF49" s="1145"/>
      <c r="POG49" s="1145"/>
      <c r="POH49" s="1146"/>
      <c r="POI49" s="290"/>
      <c r="POJ49" s="288"/>
      <c r="POK49" s="341"/>
      <c r="POL49" s="342"/>
      <c r="POM49" s="1147"/>
      <c r="PON49" s="1144"/>
      <c r="POO49" s="1145"/>
      <c r="POP49" s="1145"/>
      <c r="POQ49" s="1145"/>
      <c r="POR49" s="1146"/>
      <c r="POS49" s="290"/>
      <c r="POT49" s="288"/>
      <c r="POU49" s="341"/>
      <c r="POV49" s="342"/>
      <c r="POW49" s="1147"/>
      <c r="POX49" s="1144"/>
      <c r="POY49" s="1145"/>
      <c r="POZ49" s="1145"/>
      <c r="PPA49" s="1145"/>
      <c r="PPB49" s="1146"/>
      <c r="PPC49" s="290"/>
      <c r="PPD49" s="288"/>
      <c r="PPE49" s="341"/>
      <c r="PPF49" s="342"/>
      <c r="PPG49" s="1147"/>
      <c r="PPH49" s="1144"/>
      <c r="PPI49" s="1145"/>
      <c r="PPJ49" s="1145"/>
      <c r="PPK49" s="1145"/>
      <c r="PPL49" s="1146"/>
      <c r="PPM49" s="290"/>
      <c r="PPN49" s="288"/>
      <c r="PPO49" s="341"/>
      <c r="PPP49" s="342"/>
      <c r="PPQ49" s="1147"/>
      <c r="PPR49" s="1144"/>
      <c r="PPS49" s="1145"/>
      <c r="PPT49" s="1145"/>
      <c r="PPU49" s="1145"/>
      <c r="PPV49" s="1146"/>
      <c r="PPW49" s="290"/>
      <c r="PPX49" s="288"/>
      <c r="PPY49" s="341"/>
      <c r="PPZ49" s="342"/>
      <c r="PQA49" s="1147"/>
      <c r="PQB49" s="1144"/>
      <c r="PQC49" s="1145"/>
      <c r="PQD49" s="1145"/>
      <c r="PQE49" s="1145"/>
      <c r="PQF49" s="1146"/>
      <c r="PQG49" s="290"/>
      <c r="PQH49" s="288"/>
      <c r="PQI49" s="341"/>
      <c r="PQJ49" s="342"/>
      <c r="PQK49" s="1147"/>
      <c r="PQL49" s="1144"/>
      <c r="PQM49" s="1145"/>
      <c r="PQN49" s="1145"/>
      <c r="PQO49" s="1145"/>
      <c r="PQP49" s="1146"/>
      <c r="PQQ49" s="290"/>
      <c r="PQR49" s="288"/>
      <c r="PQS49" s="341"/>
      <c r="PQT49" s="342"/>
      <c r="PQU49" s="1147"/>
      <c r="PQV49" s="1144"/>
      <c r="PQW49" s="1145"/>
      <c r="PQX49" s="1145"/>
      <c r="PQY49" s="1145"/>
      <c r="PQZ49" s="1146"/>
      <c r="PRA49" s="290"/>
      <c r="PRB49" s="288"/>
      <c r="PRC49" s="341"/>
      <c r="PRD49" s="342"/>
      <c r="PRE49" s="1147"/>
      <c r="PRF49" s="1144"/>
      <c r="PRG49" s="1145"/>
      <c r="PRH49" s="1145"/>
      <c r="PRI49" s="1145"/>
      <c r="PRJ49" s="1146"/>
      <c r="PRK49" s="290"/>
      <c r="PRL49" s="288"/>
      <c r="PRM49" s="341"/>
      <c r="PRN49" s="342"/>
      <c r="PRO49" s="1147"/>
      <c r="PRP49" s="1144"/>
      <c r="PRQ49" s="1145"/>
      <c r="PRR49" s="1145"/>
      <c r="PRS49" s="1145"/>
      <c r="PRT49" s="1146"/>
      <c r="PRU49" s="290"/>
      <c r="PRV49" s="288"/>
      <c r="PRW49" s="341"/>
      <c r="PRX49" s="342"/>
      <c r="PRY49" s="1147"/>
      <c r="PRZ49" s="1144"/>
      <c r="PSA49" s="1145"/>
      <c r="PSB49" s="1145"/>
      <c r="PSC49" s="1145"/>
      <c r="PSD49" s="1146"/>
      <c r="PSE49" s="290"/>
      <c r="PSF49" s="288"/>
      <c r="PSG49" s="341"/>
      <c r="PSH49" s="342"/>
      <c r="PSI49" s="1147"/>
      <c r="PSJ49" s="1144"/>
      <c r="PSK49" s="1145"/>
      <c r="PSL49" s="1145"/>
      <c r="PSM49" s="1145"/>
      <c r="PSN49" s="1146"/>
      <c r="PSO49" s="290"/>
      <c r="PSP49" s="288"/>
      <c r="PSQ49" s="341"/>
      <c r="PSR49" s="342"/>
      <c r="PSS49" s="1147"/>
      <c r="PST49" s="1144"/>
      <c r="PSU49" s="1145"/>
      <c r="PSV49" s="1145"/>
      <c r="PSW49" s="1145"/>
      <c r="PSX49" s="1146"/>
      <c r="PSY49" s="290"/>
      <c r="PSZ49" s="288"/>
      <c r="PTA49" s="341"/>
      <c r="PTB49" s="342"/>
      <c r="PTC49" s="1147"/>
      <c r="PTD49" s="1144"/>
      <c r="PTE49" s="1145"/>
      <c r="PTF49" s="1145"/>
      <c r="PTG49" s="1145"/>
      <c r="PTH49" s="1146"/>
      <c r="PTI49" s="290"/>
      <c r="PTJ49" s="288"/>
      <c r="PTK49" s="341"/>
      <c r="PTL49" s="342"/>
      <c r="PTM49" s="1147"/>
      <c r="PTN49" s="1144"/>
      <c r="PTO49" s="1145"/>
      <c r="PTP49" s="1145"/>
      <c r="PTQ49" s="1145"/>
      <c r="PTR49" s="1146"/>
      <c r="PTS49" s="290"/>
      <c r="PTT49" s="288"/>
      <c r="PTU49" s="341"/>
      <c r="PTV49" s="342"/>
      <c r="PTW49" s="1147"/>
      <c r="PTX49" s="1144"/>
      <c r="PTY49" s="1145"/>
      <c r="PTZ49" s="1145"/>
      <c r="PUA49" s="1145"/>
      <c r="PUB49" s="1146"/>
      <c r="PUC49" s="290"/>
      <c r="PUD49" s="288"/>
      <c r="PUE49" s="341"/>
      <c r="PUF49" s="342"/>
      <c r="PUG49" s="1147"/>
      <c r="PUH49" s="1144"/>
      <c r="PUI49" s="1145"/>
      <c r="PUJ49" s="1145"/>
      <c r="PUK49" s="1145"/>
      <c r="PUL49" s="1146"/>
      <c r="PUM49" s="290"/>
      <c r="PUN49" s="288"/>
      <c r="PUO49" s="341"/>
      <c r="PUP49" s="342"/>
      <c r="PUQ49" s="1147"/>
      <c r="PUR49" s="1144"/>
      <c r="PUS49" s="1145"/>
      <c r="PUT49" s="1145"/>
      <c r="PUU49" s="1145"/>
      <c r="PUV49" s="1146"/>
      <c r="PUW49" s="290"/>
      <c r="PUX49" s="288"/>
      <c r="PUY49" s="341"/>
      <c r="PUZ49" s="342"/>
      <c r="PVA49" s="1147"/>
      <c r="PVB49" s="1144"/>
      <c r="PVC49" s="1145"/>
      <c r="PVD49" s="1145"/>
      <c r="PVE49" s="1145"/>
      <c r="PVF49" s="1146"/>
      <c r="PVG49" s="290"/>
      <c r="PVH49" s="288"/>
      <c r="PVI49" s="341"/>
      <c r="PVJ49" s="342"/>
      <c r="PVK49" s="1147"/>
      <c r="PVL49" s="1144"/>
      <c r="PVM49" s="1145"/>
      <c r="PVN49" s="1145"/>
      <c r="PVO49" s="1145"/>
      <c r="PVP49" s="1146"/>
      <c r="PVQ49" s="290"/>
      <c r="PVR49" s="288"/>
      <c r="PVS49" s="341"/>
      <c r="PVT49" s="342"/>
      <c r="PVU49" s="1147"/>
      <c r="PVV49" s="1144"/>
      <c r="PVW49" s="1145"/>
      <c r="PVX49" s="1145"/>
      <c r="PVY49" s="1145"/>
      <c r="PVZ49" s="1146"/>
      <c r="PWA49" s="290"/>
      <c r="PWB49" s="288"/>
      <c r="PWC49" s="341"/>
      <c r="PWD49" s="342"/>
      <c r="PWE49" s="1147"/>
      <c r="PWF49" s="1144"/>
      <c r="PWG49" s="1145"/>
      <c r="PWH49" s="1145"/>
      <c r="PWI49" s="1145"/>
      <c r="PWJ49" s="1146"/>
      <c r="PWK49" s="290"/>
      <c r="PWL49" s="288"/>
      <c r="PWM49" s="341"/>
      <c r="PWN49" s="342"/>
      <c r="PWO49" s="1147"/>
      <c r="PWP49" s="1144"/>
      <c r="PWQ49" s="1145"/>
      <c r="PWR49" s="1145"/>
      <c r="PWS49" s="1145"/>
      <c r="PWT49" s="1146"/>
      <c r="PWU49" s="290"/>
      <c r="PWV49" s="288"/>
      <c r="PWW49" s="341"/>
      <c r="PWX49" s="342"/>
      <c r="PWY49" s="1147"/>
      <c r="PWZ49" s="1144"/>
      <c r="PXA49" s="1145"/>
      <c r="PXB49" s="1145"/>
      <c r="PXC49" s="1145"/>
      <c r="PXD49" s="1146"/>
      <c r="PXE49" s="290"/>
      <c r="PXF49" s="288"/>
      <c r="PXG49" s="341"/>
      <c r="PXH49" s="342"/>
      <c r="PXI49" s="1147"/>
      <c r="PXJ49" s="1144"/>
      <c r="PXK49" s="1145"/>
      <c r="PXL49" s="1145"/>
      <c r="PXM49" s="1145"/>
      <c r="PXN49" s="1146"/>
      <c r="PXO49" s="290"/>
      <c r="PXP49" s="288"/>
      <c r="PXQ49" s="341"/>
      <c r="PXR49" s="342"/>
      <c r="PXS49" s="1147"/>
      <c r="PXT49" s="1144"/>
      <c r="PXU49" s="1145"/>
      <c r="PXV49" s="1145"/>
      <c r="PXW49" s="1145"/>
      <c r="PXX49" s="1146"/>
      <c r="PXY49" s="290"/>
      <c r="PXZ49" s="288"/>
      <c r="PYA49" s="341"/>
      <c r="PYB49" s="342"/>
      <c r="PYC49" s="1147"/>
      <c r="PYD49" s="1144"/>
      <c r="PYE49" s="1145"/>
      <c r="PYF49" s="1145"/>
      <c r="PYG49" s="1145"/>
      <c r="PYH49" s="1146"/>
      <c r="PYI49" s="290"/>
      <c r="PYJ49" s="288"/>
      <c r="PYK49" s="341"/>
      <c r="PYL49" s="342"/>
      <c r="PYM49" s="1147"/>
      <c r="PYN49" s="1144"/>
      <c r="PYO49" s="1145"/>
      <c r="PYP49" s="1145"/>
      <c r="PYQ49" s="1145"/>
      <c r="PYR49" s="1146"/>
      <c r="PYS49" s="290"/>
      <c r="PYT49" s="288"/>
      <c r="PYU49" s="341"/>
      <c r="PYV49" s="342"/>
      <c r="PYW49" s="1147"/>
      <c r="PYX49" s="1144"/>
      <c r="PYY49" s="1145"/>
      <c r="PYZ49" s="1145"/>
      <c r="PZA49" s="1145"/>
      <c r="PZB49" s="1146"/>
      <c r="PZC49" s="290"/>
      <c r="PZD49" s="288"/>
      <c r="PZE49" s="341"/>
      <c r="PZF49" s="342"/>
      <c r="PZG49" s="1147"/>
      <c r="PZH49" s="1144"/>
      <c r="PZI49" s="1145"/>
      <c r="PZJ49" s="1145"/>
      <c r="PZK49" s="1145"/>
      <c r="PZL49" s="1146"/>
      <c r="PZM49" s="290"/>
      <c r="PZN49" s="288"/>
      <c r="PZO49" s="341"/>
      <c r="PZP49" s="342"/>
      <c r="PZQ49" s="1147"/>
      <c r="PZR49" s="1144"/>
      <c r="PZS49" s="1145"/>
      <c r="PZT49" s="1145"/>
      <c r="PZU49" s="1145"/>
      <c r="PZV49" s="1146"/>
      <c r="PZW49" s="290"/>
      <c r="PZX49" s="288"/>
      <c r="PZY49" s="341"/>
      <c r="PZZ49" s="342"/>
      <c r="QAA49" s="1147"/>
      <c r="QAB49" s="1144"/>
      <c r="QAC49" s="1145"/>
      <c r="QAD49" s="1145"/>
      <c r="QAE49" s="1145"/>
      <c r="QAF49" s="1146"/>
      <c r="QAG49" s="290"/>
      <c r="QAH49" s="288"/>
      <c r="QAI49" s="341"/>
      <c r="QAJ49" s="342"/>
      <c r="QAK49" s="1147"/>
      <c r="QAL49" s="1144"/>
      <c r="QAM49" s="1145"/>
      <c r="QAN49" s="1145"/>
      <c r="QAO49" s="1145"/>
      <c r="QAP49" s="1146"/>
      <c r="QAQ49" s="290"/>
      <c r="QAR49" s="288"/>
      <c r="QAS49" s="341"/>
      <c r="QAT49" s="342"/>
      <c r="QAU49" s="1147"/>
      <c r="QAV49" s="1144"/>
      <c r="QAW49" s="1145"/>
      <c r="QAX49" s="1145"/>
      <c r="QAY49" s="1145"/>
      <c r="QAZ49" s="1146"/>
      <c r="QBA49" s="290"/>
      <c r="QBB49" s="288"/>
      <c r="QBC49" s="341"/>
      <c r="QBD49" s="342"/>
      <c r="QBE49" s="1147"/>
      <c r="QBF49" s="1144"/>
      <c r="QBG49" s="1145"/>
      <c r="QBH49" s="1145"/>
      <c r="QBI49" s="1145"/>
      <c r="QBJ49" s="1146"/>
      <c r="QBK49" s="290"/>
      <c r="QBL49" s="288"/>
      <c r="QBM49" s="341"/>
      <c r="QBN49" s="342"/>
      <c r="QBO49" s="1147"/>
      <c r="QBP49" s="1144"/>
      <c r="QBQ49" s="1145"/>
      <c r="QBR49" s="1145"/>
      <c r="QBS49" s="1145"/>
      <c r="QBT49" s="1146"/>
      <c r="QBU49" s="290"/>
      <c r="QBV49" s="288"/>
      <c r="QBW49" s="341"/>
      <c r="QBX49" s="342"/>
      <c r="QBY49" s="1147"/>
      <c r="QBZ49" s="1144"/>
      <c r="QCA49" s="1145"/>
      <c r="QCB49" s="1145"/>
      <c r="QCC49" s="1145"/>
      <c r="QCD49" s="1146"/>
      <c r="QCE49" s="290"/>
      <c r="QCF49" s="288"/>
      <c r="QCG49" s="341"/>
      <c r="QCH49" s="342"/>
      <c r="QCI49" s="1147"/>
      <c r="QCJ49" s="1144"/>
      <c r="QCK49" s="1145"/>
      <c r="QCL49" s="1145"/>
      <c r="QCM49" s="1145"/>
      <c r="QCN49" s="1146"/>
      <c r="QCO49" s="290"/>
      <c r="QCP49" s="288"/>
      <c r="QCQ49" s="341"/>
      <c r="QCR49" s="342"/>
      <c r="QCS49" s="1147"/>
      <c r="QCT49" s="1144"/>
      <c r="QCU49" s="1145"/>
      <c r="QCV49" s="1145"/>
      <c r="QCW49" s="1145"/>
      <c r="QCX49" s="1146"/>
      <c r="QCY49" s="290"/>
      <c r="QCZ49" s="288"/>
      <c r="QDA49" s="341"/>
      <c r="QDB49" s="342"/>
      <c r="QDC49" s="1147"/>
      <c r="QDD49" s="1144"/>
      <c r="QDE49" s="1145"/>
      <c r="QDF49" s="1145"/>
      <c r="QDG49" s="1145"/>
      <c r="QDH49" s="1146"/>
      <c r="QDI49" s="290"/>
      <c r="QDJ49" s="288"/>
      <c r="QDK49" s="341"/>
      <c r="QDL49" s="342"/>
      <c r="QDM49" s="1147"/>
      <c r="QDN49" s="1144"/>
      <c r="QDO49" s="1145"/>
      <c r="QDP49" s="1145"/>
      <c r="QDQ49" s="1145"/>
      <c r="QDR49" s="1146"/>
      <c r="QDS49" s="290"/>
      <c r="QDT49" s="288"/>
      <c r="QDU49" s="341"/>
      <c r="QDV49" s="342"/>
      <c r="QDW49" s="1147"/>
      <c r="QDX49" s="1144"/>
      <c r="QDY49" s="1145"/>
      <c r="QDZ49" s="1145"/>
      <c r="QEA49" s="1145"/>
      <c r="QEB49" s="1146"/>
      <c r="QEC49" s="290"/>
      <c r="QED49" s="288"/>
      <c r="QEE49" s="341"/>
      <c r="QEF49" s="342"/>
      <c r="QEG49" s="1147"/>
      <c r="QEH49" s="1144"/>
      <c r="QEI49" s="1145"/>
      <c r="QEJ49" s="1145"/>
      <c r="QEK49" s="1145"/>
      <c r="QEL49" s="1146"/>
      <c r="QEM49" s="290"/>
      <c r="QEN49" s="288"/>
      <c r="QEO49" s="341"/>
      <c r="QEP49" s="342"/>
      <c r="QEQ49" s="1147"/>
      <c r="QER49" s="1144"/>
      <c r="QES49" s="1145"/>
      <c r="QET49" s="1145"/>
      <c r="QEU49" s="1145"/>
      <c r="QEV49" s="1146"/>
      <c r="QEW49" s="290"/>
      <c r="QEX49" s="288"/>
      <c r="QEY49" s="341"/>
      <c r="QEZ49" s="342"/>
      <c r="QFA49" s="1147"/>
      <c r="QFB49" s="1144"/>
      <c r="QFC49" s="1145"/>
      <c r="QFD49" s="1145"/>
      <c r="QFE49" s="1145"/>
      <c r="QFF49" s="1146"/>
      <c r="QFG49" s="290"/>
      <c r="QFH49" s="288"/>
      <c r="QFI49" s="341"/>
      <c r="QFJ49" s="342"/>
      <c r="QFK49" s="1147"/>
      <c r="QFL49" s="1144"/>
      <c r="QFM49" s="1145"/>
      <c r="QFN49" s="1145"/>
      <c r="QFO49" s="1145"/>
      <c r="QFP49" s="1146"/>
      <c r="QFQ49" s="290"/>
      <c r="QFR49" s="288"/>
      <c r="QFS49" s="341"/>
      <c r="QFT49" s="342"/>
      <c r="QFU49" s="1147"/>
      <c r="QFV49" s="1144"/>
      <c r="QFW49" s="1145"/>
      <c r="QFX49" s="1145"/>
      <c r="QFY49" s="1145"/>
      <c r="QFZ49" s="1146"/>
      <c r="QGA49" s="290"/>
      <c r="QGB49" s="288"/>
      <c r="QGC49" s="341"/>
      <c r="QGD49" s="342"/>
      <c r="QGE49" s="1147"/>
      <c r="QGF49" s="1144"/>
      <c r="QGG49" s="1145"/>
      <c r="QGH49" s="1145"/>
      <c r="QGI49" s="1145"/>
      <c r="QGJ49" s="1146"/>
      <c r="QGK49" s="290"/>
      <c r="QGL49" s="288"/>
      <c r="QGM49" s="341"/>
      <c r="QGN49" s="342"/>
      <c r="QGO49" s="1147"/>
      <c r="QGP49" s="1144"/>
      <c r="QGQ49" s="1145"/>
      <c r="QGR49" s="1145"/>
      <c r="QGS49" s="1145"/>
      <c r="QGT49" s="1146"/>
      <c r="QGU49" s="290"/>
      <c r="QGV49" s="288"/>
      <c r="QGW49" s="341"/>
      <c r="QGX49" s="342"/>
      <c r="QGY49" s="1147"/>
      <c r="QGZ49" s="1144"/>
      <c r="QHA49" s="1145"/>
      <c r="QHB49" s="1145"/>
      <c r="QHC49" s="1145"/>
      <c r="QHD49" s="1146"/>
      <c r="QHE49" s="290"/>
      <c r="QHF49" s="288"/>
      <c r="QHG49" s="341"/>
      <c r="QHH49" s="342"/>
      <c r="QHI49" s="1147"/>
      <c r="QHJ49" s="1144"/>
      <c r="QHK49" s="1145"/>
      <c r="QHL49" s="1145"/>
      <c r="QHM49" s="1145"/>
      <c r="QHN49" s="1146"/>
      <c r="QHO49" s="290"/>
      <c r="QHP49" s="288"/>
      <c r="QHQ49" s="341"/>
      <c r="QHR49" s="342"/>
      <c r="QHS49" s="1147"/>
      <c r="QHT49" s="1144"/>
      <c r="QHU49" s="1145"/>
      <c r="QHV49" s="1145"/>
      <c r="QHW49" s="1145"/>
      <c r="QHX49" s="1146"/>
      <c r="QHY49" s="290"/>
      <c r="QHZ49" s="288"/>
      <c r="QIA49" s="341"/>
      <c r="QIB49" s="342"/>
      <c r="QIC49" s="1147"/>
      <c r="QID49" s="1144"/>
      <c r="QIE49" s="1145"/>
      <c r="QIF49" s="1145"/>
      <c r="QIG49" s="1145"/>
      <c r="QIH49" s="1146"/>
      <c r="QII49" s="290"/>
      <c r="QIJ49" s="288"/>
      <c r="QIK49" s="341"/>
      <c r="QIL49" s="342"/>
      <c r="QIM49" s="1147"/>
      <c r="QIN49" s="1144"/>
      <c r="QIO49" s="1145"/>
      <c r="QIP49" s="1145"/>
      <c r="QIQ49" s="1145"/>
      <c r="QIR49" s="1146"/>
      <c r="QIS49" s="290"/>
      <c r="QIT49" s="288"/>
      <c r="QIU49" s="341"/>
      <c r="QIV49" s="342"/>
      <c r="QIW49" s="1147"/>
      <c r="QIX49" s="1144"/>
      <c r="QIY49" s="1145"/>
      <c r="QIZ49" s="1145"/>
      <c r="QJA49" s="1145"/>
      <c r="QJB49" s="1146"/>
      <c r="QJC49" s="290"/>
      <c r="QJD49" s="288"/>
      <c r="QJE49" s="341"/>
      <c r="QJF49" s="342"/>
      <c r="QJG49" s="1147"/>
      <c r="QJH49" s="1144"/>
      <c r="QJI49" s="1145"/>
      <c r="QJJ49" s="1145"/>
      <c r="QJK49" s="1145"/>
      <c r="QJL49" s="1146"/>
      <c r="QJM49" s="290"/>
      <c r="QJN49" s="288"/>
      <c r="QJO49" s="341"/>
      <c r="QJP49" s="342"/>
      <c r="QJQ49" s="1147"/>
      <c r="QJR49" s="1144"/>
      <c r="QJS49" s="1145"/>
      <c r="QJT49" s="1145"/>
      <c r="QJU49" s="1145"/>
      <c r="QJV49" s="1146"/>
      <c r="QJW49" s="290"/>
      <c r="QJX49" s="288"/>
      <c r="QJY49" s="341"/>
      <c r="QJZ49" s="342"/>
      <c r="QKA49" s="1147"/>
      <c r="QKB49" s="1144"/>
      <c r="QKC49" s="1145"/>
      <c r="QKD49" s="1145"/>
      <c r="QKE49" s="1145"/>
      <c r="QKF49" s="1146"/>
      <c r="QKG49" s="290"/>
      <c r="QKH49" s="288"/>
      <c r="QKI49" s="341"/>
      <c r="QKJ49" s="342"/>
      <c r="QKK49" s="1147"/>
      <c r="QKL49" s="1144"/>
      <c r="QKM49" s="1145"/>
      <c r="QKN49" s="1145"/>
      <c r="QKO49" s="1145"/>
      <c r="QKP49" s="1146"/>
      <c r="QKQ49" s="290"/>
      <c r="QKR49" s="288"/>
      <c r="QKS49" s="341"/>
      <c r="QKT49" s="342"/>
      <c r="QKU49" s="1147"/>
      <c r="QKV49" s="1144"/>
      <c r="QKW49" s="1145"/>
      <c r="QKX49" s="1145"/>
      <c r="QKY49" s="1145"/>
      <c r="QKZ49" s="1146"/>
      <c r="QLA49" s="290"/>
      <c r="QLB49" s="288"/>
      <c r="QLC49" s="341"/>
      <c r="QLD49" s="342"/>
      <c r="QLE49" s="1147"/>
      <c r="QLF49" s="1144"/>
      <c r="QLG49" s="1145"/>
      <c r="QLH49" s="1145"/>
      <c r="QLI49" s="1145"/>
      <c r="QLJ49" s="1146"/>
      <c r="QLK49" s="290"/>
      <c r="QLL49" s="288"/>
      <c r="QLM49" s="341"/>
      <c r="QLN49" s="342"/>
      <c r="QLO49" s="1147"/>
      <c r="QLP49" s="1144"/>
      <c r="QLQ49" s="1145"/>
      <c r="QLR49" s="1145"/>
      <c r="QLS49" s="1145"/>
      <c r="QLT49" s="1146"/>
      <c r="QLU49" s="290"/>
      <c r="QLV49" s="288"/>
      <c r="QLW49" s="341"/>
      <c r="QLX49" s="342"/>
      <c r="QLY49" s="1147"/>
      <c r="QLZ49" s="1144"/>
      <c r="QMA49" s="1145"/>
      <c r="QMB49" s="1145"/>
      <c r="QMC49" s="1145"/>
      <c r="QMD49" s="1146"/>
      <c r="QME49" s="290"/>
      <c r="QMF49" s="288"/>
      <c r="QMG49" s="341"/>
      <c r="QMH49" s="342"/>
      <c r="QMI49" s="1147"/>
      <c r="QMJ49" s="1144"/>
      <c r="QMK49" s="1145"/>
      <c r="QML49" s="1145"/>
      <c r="QMM49" s="1145"/>
      <c r="QMN49" s="1146"/>
      <c r="QMO49" s="290"/>
      <c r="QMP49" s="288"/>
      <c r="QMQ49" s="341"/>
      <c r="QMR49" s="342"/>
      <c r="QMS49" s="1147"/>
      <c r="QMT49" s="1144"/>
      <c r="QMU49" s="1145"/>
      <c r="QMV49" s="1145"/>
      <c r="QMW49" s="1145"/>
      <c r="QMX49" s="1146"/>
      <c r="QMY49" s="290"/>
      <c r="QMZ49" s="288"/>
      <c r="QNA49" s="341"/>
      <c r="QNB49" s="342"/>
      <c r="QNC49" s="1147"/>
      <c r="QND49" s="1144"/>
      <c r="QNE49" s="1145"/>
      <c r="QNF49" s="1145"/>
      <c r="QNG49" s="1145"/>
      <c r="QNH49" s="1146"/>
      <c r="QNI49" s="290"/>
      <c r="QNJ49" s="288"/>
      <c r="QNK49" s="341"/>
      <c r="QNL49" s="342"/>
      <c r="QNM49" s="1147"/>
      <c r="QNN49" s="1144"/>
      <c r="QNO49" s="1145"/>
      <c r="QNP49" s="1145"/>
      <c r="QNQ49" s="1145"/>
      <c r="QNR49" s="1146"/>
      <c r="QNS49" s="290"/>
      <c r="QNT49" s="288"/>
      <c r="QNU49" s="341"/>
      <c r="QNV49" s="342"/>
      <c r="QNW49" s="1147"/>
      <c r="QNX49" s="1144"/>
      <c r="QNY49" s="1145"/>
      <c r="QNZ49" s="1145"/>
      <c r="QOA49" s="1145"/>
      <c r="QOB49" s="1146"/>
      <c r="QOC49" s="290"/>
      <c r="QOD49" s="288"/>
      <c r="QOE49" s="341"/>
      <c r="QOF49" s="342"/>
      <c r="QOG49" s="1147"/>
      <c r="QOH49" s="1144"/>
      <c r="QOI49" s="1145"/>
      <c r="QOJ49" s="1145"/>
      <c r="QOK49" s="1145"/>
      <c r="QOL49" s="1146"/>
      <c r="QOM49" s="290"/>
      <c r="QON49" s="288"/>
      <c r="QOO49" s="341"/>
      <c r="QOP49" s="342"/>
      <c r="QOQ49" s="1147"/>
      <c r="QOR49" s="1144"/>
      <c r="QOS49" s="1145"/>
      <c r="QOT49" s="1145"/>
      <c r="QOU49" s="1145"/>
      <c r="QOV49" s="1146"/>
      <c r="QOW49" s="290"/>
      <c r="QOX49" s="288"/>
      <c r="QOY49" s="341"/>
      <c r="QOZ49" s="342"/>
      <c r="QPA49" s="1147"/>
      <c r="QPB49" s="1144"/>
      <c r="QPC49" s="1145"/>
      <c r="QPD49" s="1145"/>
      <c r="QPE49" s="1145"/>
      <c r="QPF49" s="1146"/>
      <c r="QPG49" s="290"/>
      <c r="QPH49" s="288"/>
      <c r="QPI49" s="341"/>
      <c r="QPJ49" s="342"/>
      <c r="QPK49" s="1147"/>
      <c r="QPL49" s="1144"/>
      <c r="QPM49" s="1145"/>
      <c r="QPN49" s="1145"/>
      <c r="QPO49" s="1145"/>
      <c r="QPP49" s="1146"/>
      <c r="QPQ49" s="290"/>
      <c r="QPR49" s="288"/>
      <c r="QPS49" s="341"/>
      <c r="QPT49" s="342"/>
      <c r="QPU49" s="1147"/>
      <c r="QPV49" s="1144"/>
      <c r="QPW49" s="1145"/>
      <c r="QPX49" s="1145"/>
      <c r="QPY49" s="1145"/>
      <c r="QPZ49" s="1146"/>
      <c r="QQA49" s="290"/>
      <c r="QQB49" s="288"/>
      <c r="QQC49" s="341"/>
      <c r="QQD49" s="342"/>
      <c r="QQE49" s="1147"/>
      <c r="QQF49" s="1144"/>
      <c r="QQG49" s="1145"/>
      <c r="QQH49" s="1145"/>
      <c r="QQI49" s="1145"/>
      <c r="QQJ49" s="1146"/>
      <c r="QQK49" s="290"/>
      <c r="QQL49" s="288"/>
      <c r="QQM49" s="341"/>
      <c r="QQN49" s="342"/>
      <c r="QQO49" s="1147"/>
      <c r="QQP49" s="1144"/>
      <c r="QQQ49" s="1145"/>
      <c r="QQR49" s="1145"/>
      <c r="QQS49" s="1145"/>
      <c r="QQT49" s="1146"/>
      <c r="QQU49" s="290"/>
      <c r="QQV49" s="288"/>
      <c r="QQW49" s="341"/>
      <c r="QQX49" s="342"/>
      <c r="QQY49" s="1147"/>
      <c r="QQZ49" s="1144"/>
      <c r="QRA49" s="1145"/>
      <c r="QRB49" s="1145"/>
      <c r="QRC49" s="1145"/>
      <c r="QRD49" s="1146"/>
      <c r="QRE49" s="290"/>
      <c r="QRF49" s="288"/>
      <c r="QRG49" s="341"/>
      <c r="QRH49" s="342"/>
      <c r="QRI49" s="1147"/>
      <c r="QRJ49" s="1144"/>
      <c r="QRK49" s="1145"/>
      <c r="QRL49" s="1145"/>
      <c r="QRM49" s="1145"/>
      <c r="QRN49" s="1146"/>
      <c r="QRO49" s="290"/>
      <c r="QRP49" s="288"/>
      <c r="QRQ49" s="341"/>
      <c r="QRR49" s="342"/>
      <c r="QRS49" s="1147"/>
      <c r="QRT49" s="1144"/>
      <c r="QRU49" s="1145"/>
      <c r="QRV49" s="1145"/>
      <c r="QRW49" s="1145"/>
      <c r="QRX49" s="1146"/>
      <c r="QRY49" s="290"/>
      <c r="QRZ49" s="288"/>
      <c r="QSA49" s="341"/>
      <c r="QSB49" s="342"/>
      <c r="QSC49" s="1147"/>
      <c r="QSD49" s="1144"/>
      <c r="QSE49" s="1145"/>
      <c r="QSF49" s="1145"/>
      <c r="QSG49" s="1145"/>
      <c r="QSH49" s="1146"/>
      <c r="QSI49" s="290"/>
      <c r="QSJ49" s="288"/>
      <c r="QSK49" s="341"/>
      <c r="QSL49" s="342"/>
      <c r="QSM49" s="1147"/>
      <c r="QSN49" s="1144"/>
      <c r="QSO49" s="1145"/>
      <c r="QSP49" s="1145"/>
      <c r="QSQ49" s="1145"/>
      <c r="QSR49" s="1146"/>
      <c r="QSS49" s="290"/>
      <c r="QST49" s="288"/>
      <c r="QSU49" s="341"/>
      <c r="QSV49" s="342"/>
      <c r="QSW49" s="1147"/>
      <c r="QSX49" s="1144"/>
      <c r="QSY49" s="1145"/>
      <c r="QSZ49" s="1145"/>
      <c r="QTA49" s="1145"/>
      <c r="QTB49" s="1146"/>
      <c r="QTC49" s="290"/>
      <c r="QTD49" s="288"/>
      <c r="QTE49" s="341"/>
      <c r="QTF49" s="342"/>
      <c r="QTG49" s="1147"/>
      <c r="QTH49" s="1144"/>
      <c r="QTI49" s="1145"/>
      <c r="QTJ49" s="1145"/>
      <c r="QTK49" s="1145"/>
      <c r="QTL49" s="1146"/>
      <c r="QTM49" s="290"/>
      <c r="QTN49" s="288"/>
      <c r="QTO49" s="341"/>
      <c r="QTP49" s="342"/>
      <c r="QTQ49" s="1147"/>
      <c r="QTR49" s="1144"/>
      <c r="QTS49" s="1145"/>
      <c r="QTT49" s="1145"/>
      <c r="QTU49" s="1145"/>
      <c r="QTV49" s="1146"/>
      <c r="QTW49" s="290"/>
      <c r="QTX49" s="288"/>
      <c r="QTY49" s="341"/>
      <c r="QTZ49" s="342"/>
      <c r="QUA49" s="1147"/>
      <c r="QUB49" s="1144"/>
      <c r="QUC49" s="1145"/>
      <c r="QUD49" s="1145"/>
      <c r="QUE49" s="1145"/>
      <c r="QUF49" s="1146"/>
      <c r="QUG49" s="290"/>
      <c r="QUH49" s="288"/>
      <c r="QUI49" s="341"/>
      <c r="QUJ49" s="342"/>
      <c r="QUK49" s="1147"/>
      <c r="QUL49" s="1144"/>
      <c r="QUM49" s="1145"/>
      <c r="QUN49" s="1145"/>
      <c r="QUO49" s="1145"/>
      <c r="QUP49" s="1146"/>
      <c r="QUQ49" s="290"/>
      <c r="QUR49" s="288"/>
      <c r="QUS49" s="341"/>
      <c r="QUT49" s="342"/>
      <c r="QUU49" s="1147"/>
      <c r="QUV49" s="1144"/>
      <c r="QUW49" s="1145"/>
      <c r="QUX49" s="1145"/>
      <c r="QUY49" s="1145"/>
      <c r="QUZ49" s="1146"/>
      <c r="QVA49" s="290"/>
      <c r="QVB49" s="288"/>
      <c r="QVC49" s="341"/>
      <c r="QVD49" s="342"/>
      <c r="QVE49" s="1147"/>
      <c r="QVF49" s="1144"/>
      <c r="QVG49" s="1145"/>
      <c r="QVH49" s="1145"/>
      <c r="QVI49" s="1145"/>
      <c r="QVJ49" s="1146"/>
      <c r="QVK49" s="290"/>
      <c r="QVL49" s="288"/>
      <c r="QVM49" s="341"/>
      <c r="QVN49" s="342"/>
      <c r="QVO49" s="1147"/>
      <c r="QVP49" s="1144"/>
      <c r="QVQ49" s="1145"/>
      <c r="QVR49" s="1145"/>
      <c r="QVS49" s="1145"/>
      <c r="QVT49" s="1146"/>
      <c r="QVU49" s="290"/>
      <c r="QVV49" s="288"/>
      <c r="QVW49" s="341"/>
      <c r="QVX49" s="342"/>
      <c r="QVY49" s="1147"/>
      <c r="QVZ49" s="1144"/>
      <c r="QWA49" s="1145"/>
      <c r="QWB49" s="1145"/>
      <c r="QWC49" s="1145"/>
      <c r="QWD49" s="1146"/>
      <c r="QWE49" s="290"/>
      <c r="QWF49" s="288"/>
      <c r="QWG49" s="341"/>
      <c r="QWH49" s="342"/>
      <c r="QWI49" s="1147"/>
      <c r="QWJ49" s="1144"/>
      <c r="QWK49" s="1145"/>
      <c r="QWL49" s="1145"/>
      <c r="QWM49" s="1145"/>
      <c r="QWN49" s="1146"/>
      <c r="QWO49" s="290"/>
      <c r="QWP49" s="288"/>
      <c r="QWQ49" s="341"/>
      <c r="QWR49" s="342"/>
      <c r="QWS49" s="1147"/>
      <c r="QWT49" s="1144"/>
      <c r="QWU49" s="1145"/>
      <c r="QWV49" s="1145"/>
      <c r="QWW49" s="1145"/>
      <c r="QWX49" s="1146"/>
      <c r="QWY49" s="290"/>
      <c r="QWZ49" s="288"/>
      <c r="QXA49" s="341"/>
      <c r="QXB49" s="342"/>
      <c r="QXC49" s="1147"/>
      <c r="QXD49" s="1144"/>
      <c r="QXE49" s="1145"/>
      <c r="QXF49" s="1145"/>
      <c r="QXG49" s="1145"/>
      <c r="QXH49" s="1146"/>
      <c r="QXI49" s="290"/>
      <c r="QXJ49" s="288"/>
      <c r="QXK49" s="341"/>
      <c r="QXL49" s="342"/>
      <c r="QXM49" s="1147"/>
      <c r="QXN49" s="1144"/>
      <c r="QXO49" s="1145"/>
      <c r="QXP49" s="1145"/>
      <c r="QXQ49" s="1145"/>
      <c r="QXR49" s="1146"/>
      <c r="QXS49" s="290"/>
      <c r="QXT49" s="288"/>
      <c r="QXU49" s="341"/>
      <c r="QXV49" s="342"/>
      <c r="QXW49" s="1147"/>
      <c r="QXX49" s="1144"/>
      <c r="QXY49" s="1145"/>
      <c r="QXZ49" s="1145"/>
      <c r="QYA49" s="1145"/>
      <c r="QYB49" s="1146"/>
      <c r="QYC49" s="290"/>
      <c r="QYD49" s="288"/>
      <c r="QYE49" s="341"/>
      <c r="QYF49" s="342"/>
      <c r="QYG49" s="1147"/>
      <c r="QYH49" s="1144"/>
      <c r="QYI49" s="1145"/>
      <c r="QYJ49" s="1145"/>
      <c r="QYK49" s="1145"/>
      <c r="QYL49" s="1146"/>
      <c r="QYM49" s="290"/>
      <c r="QYN49" s="288"/>
      <c r="QYO49" s="341"/>
      <c r="QYP49" s="342"/>
      <c r="QYQ49" s="1147"/>
      <c r="QYR49" s="1144"/>
      <c r="QYS49" s="1145"/>
      <c r="QYT49" s="1145"/>
      <c r="QYU49" s="1145"/>
      <c r="QYV49" s="1146"/>
      <c r="QYW49" s="290"/>
      <c r="QYX49" s="288"/>
      <c r="QYY49" s="341"/>
      <c r="QYZ49" s="342"/>
      <c r="QZA49" s="1147"/>
      <c r="QZB49" s="1144"/>
      <c r="QZC49" s="1145"/>
      <c r="QZD49" s="1145"/>
      <c r="QZE49" s="1145"/>
      <c r="QZF49" s="1146"/>
      <c r="QZG49" s="290"/>
      <c r="QZH49" s="288"/>
      <c r="QZI49" s="341"/>
      <c r="QZJ49" s="342"/>
      <c r="QZK49" s="1147"/>
      <c r="QZL49" s="1144"/>
      <c r="QZM49" s="1145"/>
      <c r="QZN49" s="1145"/>
      <c r="QZO49" s="1145"/>
      <c r="QZP49" s="1146"/>
      <c r="QZQ49" s="290"/>
      <c r="QZR49" s="288"/>
      <c r="QZS49" s="341"/>
      <c r="QZT49" s="342"/>
      <c r="QZU49" s="1147"/>
      <c r="QZV49" s="1144"/>
      <c r="QZW49" s="1145"/>
      <c r="QZX49" s="1145"/>
      <c r="QZY49" s="1145"/>
      <c r="QZZ49" s="1146"/>
      <c r="RAA49" s="290"/>
      <c r="RAB49" s="288"/>
      <c r="RAC49" s="341"/>
      <c r="RAD49" s="342"/>
      <c r="RAE49" s="1147"/>
      <c r="RAF49" s="1144"/>
      <c r="RAG49" s="1145"/>
      <c r="RAH49" s="1145"/>
      <c r="RAI49" s="1145"/>
      <c r="RAJ49" s="1146"/>
      <c r="RAK49" s="290"/>
      <c r="RAL49" s="288"/>
      <c r="RAM49" s="341"/>
      <c r="RAN49" s="342"/>
      <c r="RAO49" s="1147"/>
      <c r="RAP49" s="1144"/>
      <c r="RAQ49" s="1145"/>
      <c r="RAR49" s="1145"/>
      <c r="RAS49" s="1145"/>
      <c r="RAT49" s="1146"/>
      <c r="RAU49" s="290"/>
      <c r="RAV49" s="288"/>
      <c r="RAW49" s="341"/>
      <c r="RAX49" s="342"/>
      <c r="RAY49" s="1147"/>
      <c r="RAZ49" s="1144"/>
      <c r="RBA49" s="1145"/>
      <c r="RBB49" s="1145"/>
      <c r="RBC49" s="1145"/>
      <c r="RBD49" s="1146"/>
      <c r="RBE49" s="290"/>
      <c r="RBF49" s="288"/>
      <c r="RBG49" s="341"/>
      <c r="RBH49" s="342"/>
      <c r="RBI49" s="1147"/>
      <c r="RBJ49" s="1144"/>
      <c r="RBK49" s="1145"/>
      <c r="RBL49" s="1145"/>
      <c r="RBM49" s="1145"/>
      <c r="RBN49" s="1146"/>
      <c r="RBO49" s="290"/>
      <c r="RBP49" s="288"/>
      <c r="RBQ49" s="341"/>
      <c r="RBR49" s="342"/>
      <c r="RBS49" s="1147"/>
      <c r="RBT49" s="1144"/>
      <c r="RBU49" s="1145"/>
      <c r="RBV49" s="1145"/>
      <c r="RBW49" s="1145"/>
      <c r="RBX49" s="1146"/>
      <c r="RBY49" s="290"/>
      <c r="RBZ49" s="288"/>
      <c r="RCA49" s="341"/>
      <c r="RCB49" s="342"/>
      <c r="RCC49" s="1147"/>
      <c r="RCD49" s="1144"/>
      <c r="RCE49" s="1145"/>
      <c r="RCF49" s="1145"/>
      <c r="RCG49" s="1145"/>
      <c r="RCH49" s="1146"/>
      <c r="RCI49" s="290"/>
      <c r="RCJ49" s="288"/>
      <c r="RCK49" s="341"/>
      <c r="RCL49" s="342"/>
      <c r="RCM49" s="1147"/>
      <c r="RCN49" s="1144"/>
      <c r="RCO49" s="1145"/>
      <c r="RCP49" s="1145"/>
      <c r="RCQ49" s="1145"/>
      <c r="RCR49" s="1146"/>
      <c r="RCS49" s="290"/>
      <c r="RCT49" s="288"/>
      <c r="RCU49" s="341"/>
      <c r="RCV49" s="342"/>
      <c r="RCW49" s="1147"/>
      <c r="RCX49" s="1144"/>
      <c r="RCY49" s="1145"/>
      <c r="RCZ49" s="1145"/>
      <c r="RDA49" s="1145"/>
      <c r="RDB49" s="1146"/>
      <c r="RDC49" s="290"/>
      <c r="RDD49" s="288"/>
      <c r="RDE49" s="341"/>
      <c r="RDF49" s="342"/>
      <c r="RDG49" s="1147"/>
      <c r="RDH49" s="1144"/>
      <c r="RDI49" s="1145"/>
      <c r="RDJ49" s="1145"/>
      <c r="RDK49" s="1145"/>
      <c r="RDL49" s="1146"/>
      <c r="RDM49" s="290"/>
      <c r="RDN49" s="288"/>
      <c r="RDO49" s="341"/>
      <c r="RDP49" s="342"/>
      <c r="RDQ49" s="1147"/>
      <c r="RDR49" s="1144"/>
      <c r="RDS49" s="1145"/>
      <c r="RDT49" s="1145"/>
      <c r="RDU49" s="1145"/>
      <c r="RDV49" s="1146"/>
      <c r="RDW49" s="290"/>
      <c r="RDX49" s="288"/>
      <c r="RDY49" s="341"/>
      <c r="RDZ49" s="342"/>
      <c r="REA49" s="1147"/>
      <c r="REB49" s="1144"/>
      <c r="REC49" s="1145"/>
      <c r="RED49" s="1145"/>
      <c r="REE49" s="1145"/>
      <c r="REF49" s="1146"/>
      <c r="REG49" s="290"/>
      <c r="REH49" s="288"/>
      <c r="REI49" s="341"/>
      <c r="REJ49" s="342"/>
      <c r="REK49" s="1147"/>
      <c r="REL49" s="1144"/>
      <c r="REM49" s="1145"/>
      <c r="REN49" s="1145"/>
      <c r="REO49" s="1145"/>
      <c r="REP49" s="1146"/>
      <c r="REQ49" s="290"/>
      <c r="RER49" s="288"/>
      <c r="RES49" s="341"/>
      <c r="RET49" s="342"/>
      <c r="REU49" s="1147"/>
      <c r="REV49" s="1144"/>
      <c r="REW49" s="1145"/>
      <c r="REX49" s="1145"/>
      <c r="REY49" s="1145"/>
      <c r="REZ49" s="1146"/>
      <c r="RFA49" s="290"/>
      <c r="RFB49" s="288"/>
      <c r="RFC49" s="341"/>
      <c r="RFD49" s="342"/>
      <c r="RFE49" s="1147"/>
      <c r="RFF49" s="1144"/>
      <c r="RFG49" s="1145"/>
      <c r="RFH49" s="1145"/>
      <c r="RFI49" s="1145"/>
      <c r="RFJ49" s="1146"/>
      <c r="RFK49" s="290"/>
      <c r="RFL49" s="288"/>
      <c r="RFM49" s="341"/>
      <c r="RFN49" s="342"/>
      <c r="RFO49" s="1147"/>
      <c r="RFP49" s="1144"/>
      <c r="RFQ49" s="1145"/>
      <c r="RFR49" s="1145"/>
      <c r="RFS49" s="1145"/>
      <c r="RFT49" s="1146"/>
      <c r="RFU49" s="290"/>
      <c r="RFV49" s="288"/>
      <c r="RFW49" s="341"/>
      <c r="RFX49" s="342"/>
      <c r="RFY49" s="1147"/>
      <c r="RFZ49" s="1144"/>
      <c r="RGA49" s="1145"/>
      <c r="RGB49" s="1145"/>
      <c r="RGC49" s="1145"/>
      <c r="RGD49" s="1146"/>
      <c r="RGE49" s="290"/>
      <c r="RGF49" s="288"/>
      <c r="RGG49" s="341"/>
      <c r="RGH49" s="342"/>
      <c r="RGI49" s="1147"/>
      <c r="RGJ49" s="1144"/>
      <c r="RGK49" s="1145"/>
      <c r="RGL49" s="1145"/>
      <c r="RGM49" s="1145"/>
      <c r="RGN49" s="1146"/>
      <c r="RGO49" s="290"/>
      <c r="RGP49" s="288"/>
      <c r="RGQ49" s="341"/>
      <c r="RGR49" s="342"/>
      <c r="RGS49" s="1147"/>
      <c r="RGT49" s="1144"/>
      <c r="RGU49" s="1145"/>
      <c r="RGV49" s="1145"/>
      <c r="RGW49" s="1145"/>
      <c r="RGX49" s="1146"/>
      <c r="RGY49" s="290"/>
      <c r="RGZ49" s="288"/>
      <c r="RHA49" s="341"/>
      <c r="RHB49" s="342"/>
      <c r="RHC49" s="1147"/>
      <c r="RHD49" s="1144"/>
      <c r="RHE49" s="1145"/>
      <c r="RHF49" s="1145"/>
      <c r="RHG49" s="1145"/>
      <c r="RHH49" s="1146"/>
      <c r="RHI49" s="290"/>
      <c r="RHJ49" s="288"/>
      <c r="RHK49" s="341"/>
      <c r="RHL49" s="342"/>
      <c r="RHM49" s="1147"/>
      <c r="RHN49" s="1144"/>
      <c r="RHO49" s="1145"/>
      <c r="RHP49" s="1145"/>
      <c r="RHQ49" s="1145"/>
      <c r="RHR49" s="1146"/>
      <c r="RHS49" s="290"/>
      <c r="RHT49" s="288"/>
      <c r="RHU49" s="341"/>
      <c r="RHV49" s="342"/>
      <c r="RHW49" s="1147"/>
      <c r="RHX49" s="1144"/>
      <c r="RHY49" s="1145"/>
      <c r="RHZ49" s="1145"/>
      <c r="RIA49" s="1145"/>
      <c r="RIB49" s="1146"/>
      <c r="RIC49" s="290"/>
      <c r="RID49" s="288"/>
      <c r="RIE49" s="341"/>
      <c r="RIF49" s="342"/>
      <c r="RIG49" s="1147"/>
      <c r="RIH49" s="1144"/>
      <c r="RII49" s="1145"/>
      <c r="RIJ49" s="1145"/>
      <c r="RIK49" s="1145"/>
      <c r="RIL49" s="1146"/>
      <c r="RIM49" s="290"/>
      <c r="RIN49" s="288"/>
      <c r="RIO49" s="341"/>
      <c r="RIP49" s="342"/>
      <c r="RIQ49" s="1147"/>
      <c r="RIR49" s="1144"/>
      <c r="RIS49" s="1145"/>
      <c r="RIT49" s="1145"/>
      <c r="RIU49" s="1145"/>
      <c r="RIV49" s="1146"/>
      <c r="RIW49" s="290"/>
      <c r="RIX49" s="288"/>
      <c r="RIY49" s="341"/>
      <c r="RIZ49" s="342"/>
      <c r="RJA49" s="1147"/>
      <c r="RJB49" s="1144"/>
      <c r="RJC49" s="1145"/>
      <c r="RJD49" s="1145"/>
      <c r="RJE49" s="1145"/>
      <c r="RJF49" s="1146"/>
      <c r="RJG49" s="290"/>
      <c r="RJH49" s="288"/>
      <c r="RJI49" s="341"/>
      <c r="RJJ49" s="342"/>
      <c r="RJK49" s="1147"/>
      <c r="RJL49" s="1144"/>
      <c r="RJM49" s="1145"/>
      <c r="RJN49" s="1145"/>
      <c r="RJO49" s="1145"/>
      <c r="RJP49" s="1146"/>
      <c r="RJQ49" s="290"/>
      <c r="RJR49" s="288"/>
      <c r="RJS49" s="341"/>
      <c r="RJT49" s="342"/>
      <c r="RJU49" s="1147"/>
      <c r="RJV49" s="1144"/>
      <c r="RJW49" s="1145"/>
      <c r="RJX49" s="1145"/>
      <c r="RJY49" s="1145"/>
      <c r="RJZ49" s="1146"/>
      <c r="RKA49" s="290"/>
      <c r="RKB49" s="288"/>
      <c r="RKC49" s="341"/>
      <c r="RKD49" s="342"/>
      <c r="RKE49" s="1147"/>
      <c r="RKF49" s="1144"/>
      <c r="RKG49" s="1145"/>
      <c r="RKH49" s="1145"/>
      <c r="RKI49" s="1145"/>
      <c r="RKJ49" s="1146"/>
      <c r="RKK49" s="290"/>
      <c r="RKL49" s="288"/>
      <c r="RKM49" s="341"/>
      <c r="RKN49" s="342"/>
      <c r="RKO49" s="1147"/>
      <c r="RKP49" s="1144"/>
      <c r="RKQ49" s="1145"/>
      <c r="RKR49" s="1145"/>
      <c r="RKS49" s="1145"/>
      <c r="RKT49" s="1146"/>
      <c r="RKU49" s="290"/>
      <c r="RKV49" s="288"/>
      <c r="RKW49" s="341"/>
      <c r="RKX49" s="342"/>
      <c r="RKY49" s="1147"/>
      <c r="RKZ49" s="1144"/>
      <c r="RLA49" s="1145"/>
      <c r="RLB49" s="1145"/>
      <c r="RLC49" s="1145"/>
      <c r="RLD49" s="1146"/>
      <c r="RLE49" s="290"/>
      <c r="RLF49" s="288"/>
      <c r="RLG49" s="341"/>
      <c r="RLH49" s="342"/>
      <c r="RLI49" s="1147"/>
      <c r="RLJ49" s="1144"/>
      <c r="RLK49" s="1145"/>
      <c r="RLL49" s="1145"/>
      <c r="RLM49" s="1145"/>
      <c r="RLN49" s="1146"/>
      <c r="RLO49" s="290"/>
      <c r="RLP49" s="288"/>
      <c r="RLQ49" s="341"/>
      <c r="RLR49" s="342"/>
      <c r="RLS49" s="1147"/>
      <c r="RLT49" s="1144"/>
      <c r="RLU49" s="1145"/>
      <c r="RLV49" s="1145"/>
      <c r="RLW49" s="1145"/>
      <c r="RLX49" s="1146"/>
      <c r="RLY49" s="290"/>
      <c r="RLZ49" s="288"/>
      <c r="RMA49" s="341"/>
      <c r="RMB49" s="342"/>
      <c r="RMC49" s="1147"/>
      <c r="RMD49" s="1144"/>
      <c r="RME49" s="1145"/>
      <c r="RMF49" s="1145"/>
      <c r="RMG49" s="1145"/>
      <c r="RMH49" s="1146"/>
      <c r="RMI49" s="290"/>
      <c r="RMJ49" s="288"/>
      <c r="RMK49" s="341"/>
      <c r="RML49" s="342"/>
      <c r="RMM49" s="1147"/>
      <c r="RMN49" s="1144"/>
      <c r="RMO49" s="1145"/>
      <c r="RMP49" s="1145"/>
      <c r="RMQ49" s="1145"/>
      <c r="RMR49" s="1146"/>
      <c r="RMS49" s="290"/>
      <c r="RMT49" s="288"/>
      <c r="RMU49" s="341"/>
      <c r="RMV49" s="342"/>
      <c r="RMW49" s="1147"/>
      <c r="RMX49" s="1144"/>
      <c r="RMY49" s="1145"/>
      <c r="RMZ49" s="1145"/>
      <c r="RNA49" s="1145"/>
      <c r="RNB49" s="1146"/>
      <c r="RNC49" s="290"/>
      <c r="RND49" s="288"/>
      <c r="RNE49" s="341"/>
      <c r="RNF49" s="342"/>
      <c r="RNG49" s="1147"/>
      <c r="RNH49" s="1144"/>
      <c r="RNI49" s="1145"/>
      <c r="RNJ49" s="1145"/>
      <c r="RNK49" s="1145"/>
      <c r="RNL49" s="1146"/>
      <c r="RNM49" s="290"/>
      <c r="RNN49" s="288"/>
      <c r="RNO49" s="341"/>
      <c r="RNP49" s="342"/>
      <c r="RNQ49" s="1147"/>
      <c r="RNR49" s="1144"/>
      <c r="RNS49" s="1145"/>
      <c r="RNT49" s="1145"/>
      <c r="RNU49" s="1145"/>
      <c r="RNV49" s="1146"/>
      <c r="RNW49" s="290"/>
      <c r="RNX49" s="288"/>
      <c r="RNY49" s="341"/>
      <c r="RNZ49" s="342"/>
      <c r="ROA49" s="1147"/>
      <c r="ROB49" s="1144"/>
      <c r="ROC49" s="1145"/>
      <c r="ROD49" s="1145"/>
      <c r="ROE49" s="1145"/>
      <c r="ROF49" s="1146"/>
      <c r="ROG49" s="290"/>
      <c r="ROH49" s="288"/>
      <c r="ROI49" s="341"/>
      <c r="ROJ49" s="342"/>
      <c r="ROK49" s="1147"/>
      <c r="ROL49" s="1144"/>
      <c r="ROM49" s="1145"/>
      <c r="RON49" s="1145"/>
      <c r="ROO49" s="1145"/>
      <c r="ROP49" s="1146"/>
      <c r="ROQ49" s="290"/>
      <c r="ROR49" s="288"/>
      <c r="ROS49" s="341"/>
      <c r="ROT49" s="342"/>
      <c r="ROU49" s="1147"/>
      <c r="ROV49" s="1144"/>
      <c r="ROW49" s="1145"/>
      <c r="ROX49" s="1145"/>
      <c r="ROY49" s="1145"/>
      <c r="ROZ49" s="1146"/>
      <c r="RPA49" s="290"/>
      <c r="RPB49" s="288"/>
      <c r="RPC49" s="341"/>
      <c r="RPD49" s="342"/>
      <c r="RPE49" s="1147"/>
      <c r="RPF49" s="1144"/>
      <c r="RPG49" s="1145"/>
      <c r="RPH49" s="1145"/>
      <c r="RPI49" s="1145"/>
      <c r="RPJ49" s="1146"/>
      <c r="RPK49" s="290"/>
      <c r="RPL49" s="288"/>
      <c r="RPM49" s="341"/>
      <c r="RPN49" s="342"/>
      <c r="RPO49" s="1147"/>
      <c r="RPP49" s="1144"/>
      <c r="RPQ49" s="1145"/>
      <c r="RPR49" s="1145"/>
      <c r="RPS49" s="1145"/>
      <c r="RPT49" s="1146"/>
      <c r="RPU49" s="290"/>
      <c r="RPV49" s="288"/>
      <c r="RPW49" s="341"/>
      <c r="RPX49" s="342"/>
      <c r="RPY49" s="1147"/>
      <c r="RPZ49" s="1144"/>
      <c r="RQA49" s="1145"/>
      <c r="RQB49" s="1145"/>
      <c r="RQC49" s="1145"/>
      <c r="RQD49" s="1146"/>
      <c r="RQE49" s="290"/>
      <c r="RQF49" s="288"/>
      <c r="RQG49" s="341"/>
      <c r="RQH49" s="342"/>
      <c r="RQI49" s="1147"/>
      <c r="RQJ49" s="1144"/>
      <c r="RQK49" s="1145"/>
      <c r="RQL49" s="1145"/>
      <c r="RQM49" s="1145"/>
      <c r="RQN49" s="1146"/>
      <c r="RQO49" s="290"/>
      <c r="RQP49" s="288"/>
      <c r="RQQ49" s="341"/>
      <c r="RQR49" s="342"/>
      <c r="RQS49" s="1147"/>
      <c r="RQT49" s="1144"/>
      <c r="RQU49" s="1145"/>
      <c r="RQV49" s="1145"/>
      <c r="RQW49" s="1145"/>
      <c r="RQX49" s="1146"/>
      <c r="RQY49" s="290"/>
      <c r="RQZ49" s="288"/>
      <c r="RRA49" s="341"/>
      <c r="RRB49" s="342"/>
      <c r="RRC49" s="1147"/>
      <c r="RRD49" s="1144"/>
      <c r="RRE49" s="1145"/>
      <c r="RRF49" s="1145"/>
      <c r="RRG49" s="1145"/>
      <c r="RRH49" s="1146"/>
      <c r="RRI49" s="290"/>
      <c r="RRJ49" s="288"/>
      <c r="RRK49" s="341"/>
      <c r="RRL49" s="342"/>
      <c r="RRM49" s="1147"/>
      <c r="RRN49" s="1144"/>
      <c r="RRO49" s="1145"/>
      <c r="RRP49" s="1145"/>
      <c r="RRQ49" s="1145"/>
      <c r="RRR49" s="1146"/>
      <c r="RRS49" s="290"/>
      <c r="RRT49" s="288"/>
      <c r="RRU49" s="341"/>
      <c r="RRV49" s="342"/>
      <c r="RRW49" s="1147"/>
      <c r="RRX49" s="1144"/>
      <c r="RRY49" s="1145"/>
      <c r="RRZ49" s="1145"/>
      <c r="RSA49" s="1145"/>
      <c r="RSB49" s="1146"/>
      <c r="RSC49" s="290"/>
      <c r="RSD49" s="288"/>
      <c r="RSE49" s="341"/>
      <c r="RSF49" s="342"/>
      <c r="RSG49" s="1147"/>
      <c r="RSH49" s="1144"/>
      <c r="RSI49" s="1145"/>
      <c r="RSJ49" s="1145"/>
      <c r="RSK49" s="1145"/>
      <c r="RSL49" s="1146"/>
      <c r="RSM49" s="290"/>
      <c r="RSN49" s="288"/>
      <c r="RSO49" s="341"/>
      <c r="RSP49" s="342"/>
      <c r="RSQ49" s="1147"/>
      <c r="RSR49" s="1144"/>
      <c r="RSS49" s="1145"/>
      <c r="RST49" s="1145"/>
      <c r="RSU49" s="1145"/>
      <c r="RSV49" s="1146"/>
      <c r="RSW49" s="290"/>
      <c r="RSX49" s="288"/>
      <c r="RSY49" s="341"/>
      <c r="RSZ49" s="342"/>
      <c r="RTA49" s="1147"/>
      <c r="RTB49" s="1144"/>
      <c r="RTC49" s="1145"/>
      <c r="RTD49" s="1145"/>
      <c r="RTE49" s="1145"/>
      <c r="RTF49" s="1146"/>
      <c r="RTG49" s="290"/>
      <c r="RTH49" s="288"/>
      <c r="RTI49" s="341"/>
      <c r="RTJ49" s="342"/>
      <c r="RTK49" s="1147"/>
      <c r="RTL49" s="1144"/>
      <c r="RTM49" s="1145"/>
      <c r="RTN49" s="1145"/>
      <c r="RTO49" s="1145"/>
      <c r="RTP49" s="1146"/>
      <c r="RTQ49" s="290"/>
      <c r="RTR49" s="288"/>
      <c r="RTS49" s="341"/>
      <c r="RTT49" s="342"/>
      <c r="RTU49" s="1147"/>
      <c r="RTV49" s="1144"/>
      <c r="RTW49" s="1145"/>
      <c r="RTX49" s="1145"/>
      <c r="RTY49" s="1145"/>
      <c r="RTZ49" s="1146"/>
      <c r="RUA49" s="290"/>
      <c r="RUB49" s="288"/>
      <c r="RUC49" s="341"/>
      <c r="RUD49" s="342"/>
      <c r="RUE49" s="1147"/>
      <c r="RUF49" s="1144"/>
      <c r="RUG49" s="1145"/>
      <c r="RUH49" s="1145"/>
      <c r="RUI49" s="1145"/>
      <c r="RUJ49" s="1146"/>
      <c r="RUK49" s="290"/>
      <c r="RUL49" s="288"/>
      <c r="RUM49" s="341"/>
      <c r="RUN49" s="342"/>
      <c r="RUO49" s="1147"/>
      <c r="RUP49" s="1144"/>
      <c r="RUQ49" s="1145"/>
      <c r="RUR49" s="1145"/>
      <c r="RUS49" s="1145"/>
      <c r="RUT49" s="1146"/>
      <c r="RUU49" s="290"/>
      <c r="RUV49" s="288"/>
      <c r="RUW49" s="341"/>
      <c r="RUX49" s="342"/>
      <c r="RUY49" s="1147"/>
      <c r="RUZ49" s="1144"/>
      <c r="RVA49" s="1145"/>
      <c r="RVB49" s="1145"/>
      <c r="RVC49" s="1145"/>
      <c r="RVD49" s="1146"/>
      <c r="RVE49" s="290"/>
      <c r="RVF49" s="288"/>
      <c r="RVG49" s="341"/>
      <c r="RVH49" s="342"/>
      <c r="RVI49" s="1147"/>
      <c r="RVJ49" s="1144"/>
      <c r="RVK49" s="1145"/>
      <c r="RVL49" s="1145"/>
      <c r="RVM49" s="1145"/>
      <c r="RVN49" s="1146"/>
      <c r="RVO49" s="290"/>
      <c r="RVP49" s="288"/>
      <c r="RVQ49" s="341"/>
      <c r="RVR49" s="342"/>
      <c r="RVS49" s="1147"/>
      <c r="RVT49" s="1144"/>
      <c r="RVU49" s="1145"/>
      <c r="RVV49" s="1145"/>
      <c r="RVW49" s="1145"/>
      <c r="RVX49" s="1146"/>
      <c r="RVY49" s="290"/>
      <c r="RVZ49" s="288"/>
      <c r="RWA49" s="341"/>
      <c r="RWB49" s="342"/>
      <c r="RWC49" s="1147"/>
      <c r="RWD49" s="1144"/>
      <c r="RWE49" s="1145"/>
      <c r="RWF49" s="1145"/>
      <c r="RWG49" s="1145"/>
      <c r="RWH49" s="1146"/>
      <c r="RWI49" s="290"/>
      <c r="RWJ49" s="288"/>
      <c r="RWK49" s="341"/>
      <c r="RWL49" s="342"/>
      <c r="RWM49" s="1147"/>
      <c r="RWN49" s="1144"/>
      <c r="RWO49" s="1145"/>
      <c r="RWP49" s="1145"/>
      <c r="RWQ49" s="1145"/>
      <c r="RWR49" s="1146"/>
      <c r="RWS49" s="290"/>
      <c r="RWT49" s="288"/>
      <c r="RWU49" s="341"/>
      <c r="RWV49" s="342"/>
      <c r="RWW49" s="1147"/>
      <c r="RWX49" s="1144"/>
      <c r="RWY49" s="1145"/>
      <c r="RWZ49" s="1145"/>
      <c r="RXA49" s="1145"/>
      <c r="RXB49" s="1146"/>
      <c r="RXC49" s="290"/>
      <c r="RXD49" s="288"/>
      <c r="RXE49" s="341"/>
      <c r="RXF49" s="342"/>
      <c r="RXG49" s="1147"/>
      <c r="RXH49" s="1144"/>
      <c r="RXI49" s="1145"/>
      <c r="RXJ49" s="1145"/>
      <c r="RXK49" s="1145"/>
      <c r="RXL49" s="1146"/>
      <c r="RXM49" s="290"/>
      <c r="RXN49" s="288"/>
      <c r="RXO49" s="341"/>
      <c r="RXP49" s="342"/>
      <c r="RXQ49" s="1147"/>
      <c r="RXR49" s="1144"/>
      <c r="RXS49" s="1145"/>
      <c r="RXT49" s="1145"/>
      <c r="RXU49" s="1145"/>
      <c r="RXV49" s="1146"/>
      <c r="RXW49" s="290"/>
      <c r="RXX49" s="288"/>
      <c r="RXY49" s="341"/>
      <c r="RXZ49" s="342"/>
      <c r="RYA49" s="1147"/>
      <c r="RYB49" s="1144"/>
      <c r="RYC49" s="1145"/>
      <c r="RYD49" s="1145"/>
      <c r="RYE49" s="1145"/>
      <c r="RYF49" s="1146"/>
      <c r="RYG49" s="290"/>
      <c r="RYH49" s="288"/>
      <c r="RYI49" s="341"/>
      <c r="RYJ49" s="342"/>
      <c r="RYK49" s="1147"/>
      <c r="RYL49" s="1144"/>
      <c r="RYM49" s="1145"/>
      <c r="RYN49" s="1145"/>
      <c r="RYO49" s="1145"/>
      <c r="RYP49" s="1146"/>
      <c r="RYQ49" s="290"/>
      <c r="RYR49" s="288"/>
      <c r="RYS49" s="341"/>
      <c r="RYT49" s="342"/>
      <c r="RYU49" s="1147"/>
      <c r="RYV49" s="1144"/>
      <c r="RYW49" s="1145"/>
      <c r="RYX49" s="1145"/>
      <c r="RYY49" s="1145"/>
      <c r="RYZ49" s="1146"/>
      <c r="RZA49" s="290"/>
      <c r="RZB49" s="288"/>
      <c r="RZC49" s="341"/>
      <c r="RZD49" s="342"/>
      <c r="RZE49" s="1147"/>
      <c r="RZF49" s="1144"/>
      <c r="RZG49" s="1145"/>
      <c r="RZH49" s="1145"/>
      <c r="RZI49" s="1145"/>
      <c r="RZJ49" s="1146"/>
      <c r="RZK49" s="290"/>
      <c r="RZL49" s="288"/>
      <c r="RZM49" s="341"/>
      <c r="RZN49" s="342"/>
      <c r="RZO49" s="1147"/>
      <c r="RZP49" s="1144"/>
      <c r="RZQ49" s="1145"/>
      <c r="RZR49" s="1145"/>
      <c r="RZS49" s="1145"/>
      <c r="RZT49" s="1146"/>
      <c r="RZU49" s="290"/>
      <c r="RZV49" s="288"/>
      <c r="RZW49" s="341"/>
      <c r="RZX49" s="342"/>
      <c r="RZY49" s="1147"/>
      <c r="RZZ49" s="1144"/>
      <c r="SAA49" s="1145"/>
      <c r="SAB49" s="1145"/>
      <c r="SAC49" s="1145"/>
      <c r="SAD49" s="1146"/>
      <c r="SAE49" s="290"/>
      <c r="SAF49" s="288"/>
      <c r="SAG49" s="341"/>
      <c r="SAH49" s="342"/>
      <c r="SAI49" s="1147"/>
      <c r="SAJ49" s="1144"/>
      <c r="SAK49" s="1145"/>
      <c r="SAL49" s="1145"/>
      <c r="SAM49" s="1145"/>
      <c r="SAN49" s="1146"/>
      <c r="SAO49" s="290"/>
      <c r="SAP49" s="288"/>
      <c r="SAQ49" s="341"/>
      <c r="SAR49" s="342"/>
      <c r="SAS49" s="1147"/>
      <c r="SAT49" s="1144"/>
      <c r="SAU49" s="1145"/>
      <c r="SAV49" s="1145"/>
      <c r="SAW49" s="1145"/>
      <c r="SAX49" s="1146"/>
      <c r="SAY49" s="290"/>
      <c r="SAZ49" s="288"/>
      <c r="SBA49" s="341"/>
      <c r="SBB49" s="342"/>
      <c r="SBC49" s="1147"/>
      <c r="SBD49" s="1144"/>
      <c r="SBE49" s="1145"/>
      <c r="SBF49" s="1145"/>
      <c r="SBG49" s="1145"/>
      <c r="SBH49" s="1146"/>
      <c r="SBI49" s="290"/>
      <c r="SBJ49" s="288"/>
      <c r="SBK49" s="341"/>
      <c r="SBL49" s="342"/>
      <c r="SBM49" s="1147"/>
      <c r="SBN49" s="1144"/>
      <c r="SBO49" s="1145"/>
      <c r="SBP49" s="1145"/>
      <c r="SBQ49" s="1145"/>
      <c r="SBR49" s="1146"/>
      <c r="SBS49" s="290"/>
      <c r="SBT49" s="288"/>
      <c r="SBU49" s="341"/>
      <c r="SBV49" s="342"/>
      <c r="SBW49" s="1147"/>
      <c r="SBX49" s="1144"/>
      <c r="SBY49" s="1145"/>
      <c r="SBZ49" s="1145"/>
      <c r="SCA49" s="1145"/>
      <c r="SCB49" s="1146"/>
      <c r="SCC49" s="290"/>
      <c r="SCD49" s="288"/>
      <c r="SCE49" s="341"/>
      <c r="SCF49" s="342"/>
      <c r="SCG49" s="1147"/>
      <c r="SCH49" s="1144"/>
      <c r="SCI49" s="1145"/>
      <c r="SCJ49" s="1145"/>
      <c r="SCK49" s="1145"/>
      <c r="SCL49" s="1146"/>
      <c r="SCM49" s="290"/>
      <c r="SCN49" s="288"/>
      <c r="SCO49" s="341"/>
      <c r="SCP49" s="342"/>
      <c r="SCQ49" s="1147"/>
      <c r="SCR49" s="1144"/>
      <c r="SCS49" s="1145"/>
      <c r="SCT49" s="1145"/>
      <c r="SCU49" s="1145"/>
      <c r="SCV49" s="1146"/>
      <c r="SCW49" s="290"/>
      <c r="SCX49" s="288"/>
      <c r="SCY49" s="341"/>
      <c r="SCZ49" s="342"/>
      <c r="SDA49" s="1147"/>
      <c r="SDB49" s="1144"/>
      <c r="SDC49" s="1145"/>
      <c r="SDD49" s="1145"/>
      <c r="SDE49" s="1145"/>
      <c r="SDF49" s="1146"/>
      <c r="SDG49" s="290"/>
      <c r="SDH49" s="288"/>
      <c r="SDI49" s="341"/>
      <c r="SDJ49" s="342"/>
      <c r="SDK49" s="1147"/>
      <c r="SDL49" s="1144"/>
      <c r="SDM49" s="1145"/>
      <c r="SDN49" s="1145"/>
      <c r="SDO49" s="1145"/>
      <c r="SDP49" s="1146"/>
      <c r="SDQ49" s="290"/>
      <c r="SDR49" s="288"/>
      <c r="SDS49" s="341"/>
      <c r="SDT49" s="342"/>
      <c r="SDU49" s="1147"/>
      <c r="SDV49" s="1144"/>
      <c r="SDW49" s="1145"/>
      <c r="SDX49" s="1145"/>
      <c r="SDY49" s="1145"/>
      <c r="SDZ49" s="1146"/>
      <c r="SEA49" s="290"/>
      <c r="SEB49" s="288"/>
      <c r="SEC49" s="341"/>
      <c r="SED49" s="342"/>
      <c r="SEE49" s="1147"/>
      <c r="SEF49" s="1144"/>
      <c r="SEG49" s="1145"/>
      <c r="SEH49" s="1145"/>
      <c r="SEI49" s="1145"/>
      <c r="SEJ49" s="1146"/>
      <c r="SEK49" s="290"/>
      <c r="SEL49" s="288"/>
      <c r="SEM49" s="341"/>
      <c r="SEN49" s="342"/>
      <c r="SEO49" s="1147"/>
      <c r="SEP49" s="1144"/>
      <c r="SEQ49" s="1145"/>
      <c r="SER49" s="1145"/>
      <c r="SES49" s="1145"/>
      <c r="SET49" s="1146"/>
      <c r="SEU49" s="290"/>
      <c r="SEV49" s="288"/>
      <c r="SEW49" s="341"/>
      <c r="SEX49" s="342"/>
      <c r="SEY49" s="1147"/>
      <c r="SEZ49" s="1144"/>
      <c r="SFA49" s="1145"/>
      <c r="SFB49" s="1145"/>
      <c r="SFC49" s="1145"/>
      <c r="SFD49" s="1146"/>
      <c r="SFE49" s="290"/>
      <c r="SFF49" s="288"/>
      <c r="SFG49" s="341"/>
      <c r="SFH49" s="342"/>
      <c r="SFI49" s="1147"/>
      <c r="SFJ49" s="1144"/>
      <c r="SFK49" s="1145"/>
      <c r="SFL49" s="1145"/>
      <c r="SFM49" s="1145"/>
      <c r="SFN49" s="1146"/>
      <c r="SFO49" s="290"/>
      <c r="SFP49" s="288"/>
      <c r="SFQ49" s="341"/>
      <c r="SFR49" s="342"/>
      <c r="SFS49" s="1147"/>
      <c r="SFT49" s="1144"/>
      <c r="SFU49" s="1145"/>
      <c r="SFV49" s="1145"/>
      <c r="SFW49" s="1145"/>
      <c r="SFX49" s="1146"/>
      <c r="SFY49" s="290"/>
      <c r="SFZ49" s="288"/>
      <c r="SGA49" s="341"/>
      <c r="SGB49" s="342"/>
      <c r="SGC49" s="1147"/>
      <c r="SGD49" s="1144"/>
      <c r="SGE49" s="1145"/>
      <c r="SGF49" s="1145"/>
      <c r="SGG49" s="1145"/>
      <c r="SGH49" s="1146"/>
      <c r="SGI49" s="290"/>
      <c r="SGJ49" s="288"/>
      <c r="SGK49" s="341"/>
      <c r="SGL49" s="342"/>
      <c r="SGM49" s="1147"/>
      <c r="SGN49" s="1144"/>
      <c r="SGO49" s="1145"/>
      <c r="SGP49" s="1145"/>
      <c r="SGQ49" s="1145"/>
      <c r="SGR49" s="1146"/>
      <c r="SGS49" s="290"/>
      <c r="SGT49" s="288"/>
      <c r="SGU49" s="341"/>
      <c r="SGV49" s="342"/>
      <c r="SGW49" s="1147"/>
      <c r="SGX49" s="1144"/>
      <c r="SGY49" s="1145"/>
      <c r="SGZ49" s="1145"/>
      <c r="SHA49" s="1145"/>
      <c r="SHB49" s="1146"/>
      <c r="SHC49" s="290"/>
      <c r="SHD49" s="288"/>
      <c r="SHE49" s="341"/>
      <c r="SHF49" s="342"/>
      <c r="SHG49" s="1147"/>
      <c r="SHH49" s="1144"/>
      <c r="SHI49" s="1145"/>
      <c r="SHJ49" s="1145"/>
      <c r="SHK49" s="1145"/>
      <c r="SHL49" s="1146"/>
      <c r="SHM49" s="290"/>
      <c r="SHN49" s="288"/>
      <c r="SHO49" s="341"/>
      <c r="SHP49" s="342"/>
      <c r="SHQ49" s="1147"/>
      <c r="SHR49" s="1144"/>
      <c r="SHS49" s="1145"/>
      <c r="SHT49" s="1145"/>
      <c r="SHU49" s="1145"/>
      <c r="SHV49" s="1146"/>
      <c r="SHW49" s="290"/>
      <c r="SHX49" s="288"/>
      <c r="SHY49" s="341"/>
      <c r="SHZ49" s="342"/>
      <c r="SIA49" s="1147"/>
      <c r="SIB49" s="1144"/>
      <c r="SIC49" s="1145"/>
      <c r="SID49" s="1145"/>
      <c r="SIE49" s="1145"/>
      <c r="SIF49" s="1146"/>
      <c r="SIG49" s="290"/>
      <c r="SIH49" s="288"/>
      <c r="SII49" s="341"/>
      <c r="SIJ49" s="342"/>
      <c r="SIK49" s="1147"/>
      <c r="SIL49" s="1144"/>
      <c r="SIM49" s="1145"/>
      <c r="SIN49" s="1145"/>
      <c r="SIO49" s="1145"/>
      <c r="SIP49" s="1146"/>
      <c r="SIQ49" s="290"/>
      <c r="SIR49" s="288"/>
      <c r="SIS49" s="341"/>
      <c r="SIT49" s="342"/>
      <c r="SIU49" s="1147"/>
      <c r="SIV49" s="1144"/>
      <c r="SIW49" s="1145"/>
      <c r="SIX49" s="1145"/>
      <c r="SIY49" s="1145"/>
      <c r="SIZ49" s="1146"/>
      <c r="SJA49" s="290"/>
      <c r="SJB49" s="288"/>
      <c r="SJC49" s="341"/>
      <c r="SJD49" s="342"/>
      <c r="SJE49" s="1147"/>
      <c r="SJF49" s="1144"/>
      <c r="SJG49" s="1145"/>
      <c r="SJH49" s="1145"/>
      <c r="SJI49" s="1145"/>
      <c r="SJJ49" s="1146"/>
      <c r="SJK49" s="290"/>
      <c r="SJL49" s="288"/>
      <c r="SJM49" s="341"/>
      <c r="SJN49" s="342"/>
      <c r="SJO49" s="1147"/>
      <c r="SJP49" s="1144"/>
      <c r="SJQ49" s="1145"/>
      <c r="SJR49" s="1145"/>
      <c r="SJS49" s="1145"/>
      <c r="SJT49" s="1146"/>
      <c r="SJU49" s="290"/>
      <c r="SJV49" s="288"/>
      <c r="SJW49" s="341"/>
      <c r="SJX49" s="342"/>
      <c r="SJY49" s="1147"/>
      <c r="SJZ49" s="1144"/>
      <c r="SKA49" s="1145"/>
      <c r="SKB49" s="1145"/>
      <c r="SKC49" s="1145"/>
      <c r="SKD49" s="1146"/>
      <c r="SKE49" s="290"/>
      <c r="SKF49" s="288"/>
      <c r="SKG49" s="341"/>
      <c r="SKH49" s="342"/>
      <c r="SKI49" s="1147"/>
      <c r="SKJ49" s="1144"/>
      <c r="SKK49" s="1145"/>
      <c r="SKL49" s="1145"/>
      <c r="SKM49" s="1145"/>
      <c r="SKN49" s="1146"/>
      <c r="SKO49" s="290"/>
      <c r="SKP49" s="288"/>
      <c r="SKQ49" s="341"/>
      <c r="SKR49" s="342"/>
      <c r="SKS49" s="1147"/>
      <c r="SKT49" s="1144"/>
      <c r="SKU49" s="1145"/>
      <c r="SKV49" s="1145"/>
      <c r="SKW49" s="1145"/>
      <c r="SKX49" s="1146"/>
      <c r="SKY49" s="290"/>
      <c r="SKZ49" s="288"/>
      <c r="SLA49" s="341"/>
      <c r="SLB49" s="342"/>
      <c r="SLC49" s="1147"/>
      <c r="SLD49" s="1144"/>
      <c r="SLE49" s="1145"/>
      <c r="SLF49" s="1145"/>
      <c r="SLG49" s="1145"/>
      <c r="SLH49" s="1146"/>
      <c r="SLI49" s="290"/>
      <c r="SLJ49" s="288"/>
      <c r="SLK49" s="341"/>
      <c r="SLL49" s="342"/>
      <c r="SLM49" s="1147"/>
      <c r="SLN49" s="1144"/>
      <c r="SLO49" s="1145"/>
      <c r="SLP49" s="1145"/>
      <c r="SLQ49" s="1145"/>
      <c r="SLR49" s="1146"/>
      <c r="SLS49" s="290"/>
      <c r="SLT49" s="288"/>
      <c r="SLU49" s="341"/>
      <c r="SLV49" s="342"/>
      <c r="SLW49" s="1147"/>
      <c r="SLX49" s="1144"/>
      <c r="SLY49" s="1145"/>
      <c r="SLZ49" s="1145"/>
      <c r="SMA49" s="1145"/>
      <c r="SMB49" s="1146"/>
      <c r="SMC49" s="290"/>
      <c r="SMD49" s="288"/>
      <c r="SME49" s="341"/>
      <c r="SMF49" s="342"/>
      <c r="SMG49" s="1147"/>
      <c r="SMH49" s="1144"/>
      <c r="SMI49" s="1145"/>
      <c r="SMJ49" s="1145"/>
      <c r="SMK49" s="1145"/>
      <c r="SML49" s="1146"/>
      <c r="SMM49" s="290"/>
      <c r="SMN49" s="288"/>
      <c r="SMO49" s="341"/>
      <c r="SMP49" s="342"/>
      <c r="SMQ49" s="1147"/>
      <c r="SMR49" s="1144"/>
      <c r="SMS49" s="1145"/>
      <c r="SMT49" s="1145"/>
      <c r="SMU49" s="1145"/>
      <c r="SMV49" s="1146"/>
      <c r="SMW49" s="290"/>
      <c r="SMX49" s="288"/>
      <c r="SMY49" s="341"/>
      <c r="SMZ49" s="342"/>
      <c r="SNA49" s="1147"/>
      <c r="SNB49" s="1144"/>
      <c r="SNC49" s="1145"/>
      <c r="SND49" s="1145"/>
      <c r="SNE49" s="1145"/>
      <c r="SNF49" s="1146"/>
      <c r="SNG49" s="290"/>
      <c r="SNH49" s="288"/>
      <c r="SNI49" s="341"/>
      <c r="SNJ49" s="342"/>
      <c r="SNK49" s="1147"/>
      <c r="SNL49" s="1144"/>
      <c r="SNM49" s="1145"/>
      <c r="SNN49" s="1145"/>
      <c r="SNO49" s="1145"/>
      <c r="SNP49" s="1146"/>
      <c r="SNQ49" s="290"/>
      <c r="SNR49" s="288"/>
      <c r="SNS49" s="341"/>
      <c r="SNT49" s="342"/>
      <c r="SNU49" s="1147"/>
      <c r="SNV49" s="1144"/>
      <c r="SNW49" s="1145"/>
      <c r="SNX49" s="1145"/>
      <c r="SNY49" s="1145"/>
      <c r="SNZ49" s="1146"/>
      <c r="SOA49" s="290"/>
      <c r="SOB49" s="288"/>
      <c r="SOC49" s="341"/>
      <c r="SOD49" s="342"/>
      <c r="SOE49" s="1147"/>
      <c r="SOF49" s="1144"/>
      <c r="SOG49" s="1145"/>
      <c r="SOH49" s="1145"/>
      <c r="SOI49" s="1145"/>
      <c r="SOJ49" s="1146"/>
      <c r="SOK49" s="290"/>
      <c r="SOL49" s="288"/>
      <c r="SOM49" s="341"/>
      <c r="SON49" s="342"/>
      <c r="SOO49" s="1147"/>
      <c r="SOP49" s="1144"/>
      <c r="SOQ49" s="1145"/>
      <c r="SOR49" s="1145"/>
      <c r="SOS49" s="1145"/>
      <c r="SOT49" s="1146"/>
      <c r="SOU49" s="290"/>
      <c r="SOV49" s="288"/>
      <c r="SOW49" s="341"/>
      <c r="SOX49" s="342"/>
      <c r="SOY49" s="1147"/>
      <c r="SOZ49" s="1144"/>
      <c r="SPA49" s="1145"/>
      <c r="SPB49" s="1145"/>
      <c r="SPC49" s="1145"/>
      <c r="SPD49" s="1146"/>
      <c r="SPE49" s="290"/>
      <c r="SPF49" s="288"/>
      <c r="SPG49" s="341"/>
      <c r="SPH49" s="342"/>
      <c r="SPI49" s="1147"/>
      <c r="SPJ49" s="1144"/>
      <c r="SPK49" s="1145"/>
      <c r="SPL49" s="1145"/>
      <c r="SPM49" s="1145"/>
      <c r="SPN49" s="1146"/>
      <c r="SPO49" s="290"/>
      <c r="SPP49" s="288"/>
      <c r="SPQ49" s="341"/>
      <c r="SPR49" s="342"/>
      <c r="SPS49" s="1147"/>
      <c r="SPT49" s="1144"/>
      <c r="SPU49" s="1145"/>
      <c r="SPV49" s="1145"/>
      <c r="SPW49" s="1145"/>
      <c r="SPX49" s="1146"/>
      <c r="SPY49" s="290"/>
      <c r="SPZ49" s="288"/>
      <c r="SQA49" s="341"/>
      <c r="SQB49" s="342"/>
      <c r="SQC49" s="1147"/>
      <c r="SQD49" s="1144"/>
      <c r="SQE49" s="1145"/>
      <c r="SQF49" s="1145"/>
      <c r="SQG49" s="1145"/>
      <c r="SQH49" s="1146"/>
      <c r="SQI49" s="290"/>
      <c r="SQJ49" s="288"/>
      <c r="SQK49" s="341"/>
      <c r="SQL49" s="342"/>
      <c r="SQM49" s="1147"/>
      <c r="SQN49" s="1144"/>
      <c r="SQO49" s="1145"/>
      <c r="SQP49" s="1145"/>
      <c r="SQQ49" s="1145"/>
      <c r="SQR49" s="1146"/>
      <c r="SQS49" s="290"/>
      <c r="SQT49" s="288"/>
      <c r="SQU49" s="341"/>
      <c r="SQV49" s="342"/>
      <c r="SQW49" s="1147"/>
      <c r="SQX49" s="1144"/>
      <c r="SQY49" s="1145"/>
      <c r="SQZ49" s="1145"/>
      <c r="SRA49" s="1145"/>
      <c r="SRB49" s="1146"/>
      <c r="SRC49" s="290"/>
      <c r="SRD49" s="288"/>
      <c r="SRE49" s="341"/>
      <c r="SRF49" s="342"/>
      <c r="SRG49" s="1147"/>
      <c r="SRH49" s="1144"/>
      <c r="SRI49" s="1145"/>
      <c r="SRJ49" s="1145"/>
      <c r="SRK49" s="1145"/>
      <c r="SRL49" s="1146"/>
      <c r="SRM49" s="290"/>
      <c r="SRN49" s="288"/>
      <c r="SRO49" s="341"/>
      <c r="SRP49" s="342"/>
      <c r="SRQ49" s="1147"/>
      <c r="SRR49" s="1144"/>
      <c r="SRS49" s="1145"/>
      <c r="SRT49" s="1145"/>
      <c r="SRU49" s="1145"/>
      <c r="SRV49" s="1146"/>
      <c r="SRW49" s="290"/>
      <c r="SRX49" s="288"/>
      <c r="SRY49" s="341"/>
      <c r="SRZ49" s="342"/>
      <c r="SSA49" s="1147"/>
      <c r="SSB49" s="1144"/>
      <c r="SSC49" s="1145"/>
      <c r="SSD49" s="1145"/>
      <c r="SSE49" s="1145"/>
      <c r="SSF49" s="1146"/>
      <c r="SSG49" s="290"/>
      <c r="SSH49" s="288"/>
      <c r="SSI49" s="341"/>
      <c r="SSJ49" s="342"/>
      <c r="SSK49" s="1147"/>
      <c r="SSL49" s="1144"/>
      <c r="SSM49" s="1145"/>
      <c r="SSN49" s="1145"/>
      <c r="SSO49" s="1145"/>
      <c r="SSP49" s="1146"/>
      <c r="SSQ49" s="290"/>
      <c r="SSR49" s="288"/>
      <c r="SSS49" s="341"/>
      <c r="SST49" s="342"/>
      <c r="SSU49" s="1147"/>
      <c r="SSV49" s="1144"/>
      <c r="SSW49" s="1145"/>
      <c r="SSX49" s="1145"/>
      <c r="SSY49" s="1145"/>
      <c r="SSZ49" s="1146"/>
      <c r="STA49" s="290"/>
      <c r="STB49" s="288"/>
      <c r="STC49" s="341"/>
      <c r="STD49" s="342"/>
      <c r="STE49" s="1147"/>
      <c r="STF49" s="1144"/>
      <c r="STG49" s="1145"/>
      <c r="STH49" s="1145"/>
      <c r="STI49" s="1145"/>
      <c r="STJ49" s="1146"/>
      <c r="STK49" s="290"/>
      <c r="STL49" s="288"/>
      <c r="STM49" s="341"/>
      <c r="STN49" s="342"/>
      <c r="STO49" s="1147"/>
      <c r="STP49" s="1144"/>
      <c r="STQ49" s="1145"/>
      <c r="STR49" s="1145"/>
      <c r="STS49" s="1145"/>
      <c r="STT49" s="1146"/>
      <c r="STU49" s="290"/>
      <c r="STV49" s="288"/>
      <c r="STW49" s="341"/>
      <c r="STX49" s="342"/>
      <c r="STY49" s="1147"/>
      <c r="STZ49" s="1144"/>
      <c r="SUA49" s="1145"/>
      <c r="SUB49" s="1145"/>
      <c r="SUC49" s="1145"/>
      <c r="SUD49" s="1146"/>
      <c r="SUE49" s="290"/>
      <c r="SUF49" s="288"/>
      <c r="SUG49" s="341"/>
      <c r="SUH49" s="342"/>
      <c r="SUI49" s="1147"/>
      <c r="SUJ49" s="1144"/>
      <c r="SUK49" s="1145"/>
      <c r="SUL49" s="1145"/>
      <c r="SUM49" s="1145"/>
      <c r="SUN49" s="1146"/>
      <c r="SUO49" s="290"/>
      <c r="SUP49" s="288"/>
      <c r="SUQ49" s="341"/>
      <c r="SUR49" s="342"/>
      <c r="SUS49" s="1147"/>
      <c r="SUT49" s="1144"/>
      <c r="SUU49" s="1145"/>
      <c r="SUV49" s="1145"/>
      <c r="SUW49" s="1145"/>
      <c r="SUX49" s="1146"/>
      <c r="SUY49" s="290"/>
      <c r="SUZ49" s="288"/>
      <c r="SVA49" s="341"/>
      <c r="SVB49" s="342"/>
      <c r="SVC49" s="1147"/>
      <c r="SVD49" s="1144"/>
      <c r="SVE49" s="1145"/>
      <c r="SVF49" s="1145"/>
      <c r="SVG49" s="1145"/>
      <c r="SVH49" s="1146"/>
      <c r="SVI49" s="290"/>
      <c r="SVJ49" s="288"/>
      <c r="SVK49" s="341"/>
      <c r="SVL49" s="342"/>
      <c r="SVM49" s="1147"/>
      <c r="SVN49" s="1144"/>
      <c r="SVO49" s="1145"/>
      <c r="SVP49" s="1145"/>
      <c r="SVQ49" s="1145"/>
      <c r="SVR49" s="1146"/>
      <c r="SVS49" s="290"/>
      <c r="SVT49" s="288"/>
      <c r="SVU49" s="341"/>
      <c r="SVV49" s="342"/>
      <c r="SVW49" s="1147"/>
      <c r="SVX49" s="1144"/>
      <c r="SVY49" s="1145"/>
      <c r="SVZ49" s="1145"/>
      <c r="SWA49" s="1145"/>
      <c r="SWB49" s="1146"/>
      <c r="SWC49" s="290"/>
      <c r="SWD49" s="288"/>
      <c r="SWE49" s="341"/>
      <c r="SWF49" s="342"/>
      <c r="SWG49" s="1147"/>
      <c r="SWH49" s="1144"/>
      <c r="SWI49" s="1145"/>
      <c r="SWJ49" s="1145"/>
      <c r="SWK49" s="1145"/>
      <c r="SWL49" s="1146"/>
      <c r="SWM49" s="290"/>
      <c r="SWN49" s="288"/>
      <c r="SWO49" s="341"/>
      <c r="SWP49" s="342"/>
      <c r="SWQ49" s="1147"/>
      <c r="SWR49" s="1144"/>
      <c r="SWS49" s="1145"/>
      <c r="SWT49" s="1145"/>
      <c r="SWU49" s="1145"/>
      <c r="SWV49" s="1146"/>
      <c r="SWW49" s="290"/>
      <c r="SWX49" s="288"/>
      <c r="SWY49" s="341"/>
      <c r="SWZ49" s="342"/>
      <c r="SXA49" s="1147"/>
      <c r="SXB49" s="1144"/>
      <c r="SXC49" s="1145"/>
      <c r="SXD49" s="1145"/>
      <c r="SXE49" s="1145"/>
      <c r="SXF49" s="1146"/>
      <c r="SXG49" s="290"/>
      <c r="SXH49" s="288"/>
      <c r="SXI49" s="341"/>
      <c r="SXJ49" s="342"/>
      <c r="SXK49" s="1147"/>
      <c r="SXL49" s="1144"/>
      <c r="SXM49" s="1145"/>
      <c r="SXN49" s="1145"/>
      <c r="SXO49" s="1145"/>
      <c r="SXP49" s="1146"/>
      <c r="SXQ49" s="290"/>
      <c r="SXR49" s="288"/>
      <c r="SXS49" s="341"/>
      <c r="SXT49" s="342"/>
      <c r="SXU49" s="1147"/>
      <c r="SXV49" s="1144"/>
      <c r="SXW49" s="1145"/>
      <c r="SXX49" s="1145"/>
      <c r="SXY49" s="1145"/>
      <c r="SXZ49" s="1146"/>
      <c r="SYA49" s="290"/>
      <c r="SYB49" s="288"/>
      <c r="SYC49" s="341"/>
      <c r="SYD49" s="342"/>
      <c r="SYE49" s="1147"/>
      <c r="SYF49" s="1144"/>
      <c r="SYG49" s="1145"/>
      <c r="SYH49" s="1145"/>
      <c r="SYI49" s="1145"/>
      <c r="SYJ49" s="1146"/>
      <c r="SYK49" s="290"/>
      <c r="SYL49" s="288"/>
      <c r="SYM49" s="341"/>
      <c r="SYN49" s="342"/>
      <c r="SYO49" s="1147"/>
      <c r="SYP49" s="1144"/>
      <c r="SYQ49" s="1145"/>
      <c r="SYR49" s="1145"/>
      <c r="SYS49" s="1145"/>
      <c r="SYT49" s="1146"/>
      <c r="SYU49" s="290"/>
      <c r="SYV49" s="288"/>
      <c r="SYW49" s="341"/>
      <c r="SYX49" s="342"/>
      <c r="SYY49" s="1147"/>
      <c r="SYZ49" s="1144"/>
      <c r="SZA49" s="1145"/>
      <c r="SZB49" s="1145"/>
      <c r="SZC49" s="1145"/>
      <c r="SZD49" s="1146"/>
      <c r="SZE49" s="290"/>
      <c r="SZF49" s="288"/>
      <c r="SZG49" s="341"/>
      <c r="SZH49" s="342"/>
      <c r="SZI49" s="1147"/>
      <c r="SZJ49" s="1144"/>
      <c r="SZK49" s="1145"/>
      <c r="SZL49" s="1145"/>
      <c r="SZM49" s="1145"/>
      <c r="SZN49" s="1146"/>
      <c r="SZO49" s="290"/>
      <c r="SZP49" s="288"/>
      <c r="SZQ49" s="341"/>
      <c r="SZR49" s="342"/>
      <c r="SZS49" s="1147"/>
      <c r="SZT49" s="1144"/>
      <c r="SZU49" s="1145"/>
      <c r="SZV49" s="1145"/>
      <c r="SZW49" s="1145"/>
      <c r="SZX49" s="1146"/>
      <c r="SZY49" s="290"/>
      <c r="SZZ49" s="288"/>
      <c r="TAA49" s="341"/>
      <c r="TAB49" s="342"/>
      <c r="TAC49" s="1147"/>
      <c r="TAD49" s="1144"/>
      <c r="TAE49" s="1145"/>
      <c r="TAF49" s="1145"/>
      <c r="TAG49" s="1145"/>
      <c r="TAH49" s="1146"/>
      <c r="TAI49" s="290"/>
      <c r="TAJ49" s="288"/>
      <c r="TAK49" s="341"/>
      <c r="TAL49" s="342"/>
      <c r="TAM49" s="1147"/>
      <c r="TAN49" s="1144"/>
      <c r="TAO49" s="1145"/>
      <c r="TAP49" s="1145"/>
      <c r="TAQ49" s="1145"/>
      <c r="TAR49" s="1146"/>
      <c r="TAS49" s="290"/>
      <c r="TAT49" s="288"/>
      <c r="TAU49" s="341"/>
      <c r="TAV49" s="342"/>
      <c r="TAW49" s="1147"/>
      <c r="TAX49" s="1144"/>
      <c r="TAY49" s="1145"/>
      <c r="TAZ49" s="1145"/>
      <c r="TBA49" s="1145"/>
      <c r="TBB49" s="1146"/>
      <c r="TBC49" s="290"/>
      <c r="TBD49" s="288"/>
      <c r="TBE49" s="341"/>
      <c r="TBF49" s="342"/>
      <c r="TBG49" s="1147"/>
      <c r="TBH49" s="1144"/>
      <c r="TBI49" s="1145"/>
      <c r="TBJ49" s="1145"/>
      <c r="TBK49" s="1145"/>
      <c r="TBL49" s="1146"/>
      <c r="TBM49" s="290"/>
      <c r="TBN49" s="288"/>
      <c r="TBO49" s="341"/>
      <c r="TBP49" s="342"/>
      <c r="TBQ49" s="1147"/>
      <c r="TBR49" s="1144"/>
      <c r="TBS49" s="1145"/>
      <c r="TBT49" s="1145"/>
      <c r="TBU49" s="1145"/>
      <c r="TBV49" s="1146"/>
      <c r="TBW49" s="290"/>
      <c r="TBX49" s="288"/>
      <c r="TBY49" s="341"/>
      <c r="TBZ49" s="342"/>
      <c r="TCA49" s="1147"/>
      <c r="TCB49" s="1144"/>
      <c r="TCC49" s="1145"/>
      <c r="TCD49" s="1145"/>
      <c r="TCE49" s="1145"/>
      <c r="TCF49" s="1146"/>
      <c r="TCG49" s="290"/>
      <c r="TCH49" s="288"/>
      <c r="TCI49" s="341"/>
      <c r="TCJ49" s="342"/>
      <c r="TCK49" s="1147"/>
      <c r="TCL49" s="1144"/>
      <c r="TCM49" s="1145"/>
      <c r="TCN49" s="1145"/>
      <c r="TCO49" s="1145"/>
      <c r="TCP49" s="1146"/>
      <c r="TCQ49" s="290"/>
      <c r="TCR49" s="288"/>
      <c r="TCS49" s="341"/>
      <c r="TCT49" s="342"/>
      <c r="TCU49" s="1147"/>
      <c r="TCV49" s="1144"/>
      <c r="TCW49" s="1145"/>
      <c r="TCX49" s="1145"/>
      <c r="TCY49" s="1145"/>
      <c r="TCZ49" s="1146"/>
      <c r="TDA49" s="290"/>
      <c r="TDB49" s="288"/>
      <c r="TDC49" s="341"/>
      <c r="TDD49" s="342"/>
      <c r="TDE49" s="1147"/>
      <c r="TDF49" s="1144"/>
      <c r="TDG49" s="1145"/>
      <c r="TDH49" s="1145"/>
      <c r="TDI49" s="1145"/>
      <c r="TDJ49" s="1146"/>
      <c r="TDK49" s="290"/>
      <c r="TDL49" s="288"/>
      <c r="TDM49" s="341"/>
      <c r="TDN49" s="342"/>
      <c r="TDO49" s="1147"/>
      <c r="TDP49" s="1144"/>
      <c r="TDQ49" s="1145"/>
      <c r="TDR49" s="1145"/>
      <c r="TDS49" s="1145"/>
      <c r="TDT49" s="1146"/>
      <c r="TDU49" s="290"/>
      <c r="TDV49" s="288"/>
      <c r="TDW49" s="341"/>
      <c r="TDX49" s="342"/>
      <c r="TDY49" s="1147"/>
      <c r="TDZ49" s="1144"/>
      <c r="TEA49" s="1145"/>
      <c r="TEB49" s="1145"/>
      <c r="TEC49" s="1145"/>
      <c r="TED49" s="1146"/>
      <c r="TEE49" s="290"/>
      <c r="TEF49" s="288"/>
      <c r="TEG49" s="341"/>
      <c r="TEH49" s="342"/>
      <c r="TEI49" s="1147"/>
      <c r="TEJ49" s="1144"/>
      <c r="TEK49" s="1145"/>
      <c r="TEL49" s="1145"/>
      <c r="TEM49" s="1145"/>
      <c r="TEN49" s="1146"/>
      <c r="TEO49" s="290"/>
      <c r="TEP49" s="288"/>
      <c r="TEQ49" s="341"/>
      <c r="TER49" s="342"/>
      <c r="TES49" s="1147"/>
      <c r="TET49" s="1144"/>
      <c r="TEU49" s="1145"/>
      <c r="TEV49" s="1145"/>
      <c r="TEW49" s="1145"/>
      <c r="TEX49" s="1146"/>
      <c r="TEY49" s="290"/>
      <c r="TEZ49" s="288"/>
      <c r="TFA49" s="341"/>
      <c r="TFB49" s="342"/>
      <c r="TFC49" s="1147"/>
      <c r="TFD49" s="1144"/>
      <c r="TFE49" s="1145"/>
      <c r="TFF49" s="1145"/>
      <c r="TFG49" s="1145"/>
      <c r="TFH49" s="1146"/>
      <c r="TFI49" s="290"/>
      <c r="TFJ49" s="288"/>
      <c r="TFK49" s="341"/>
      <c r="TFL49" s="342"/>
      <c r="TFM49" s="1147"/>
      <c r="TFN49" s="1144"/>
      <c r="TFO49" s="1145"/>
      <c r="TFP49" s="1145"/>
      <c r="TFQ49" s="1145"/>
      <c r="TFR49" s="1146"/>
      <c r="TFS49" s="290"/>
      <c r="TFT49" s="288"/>
      <c r="TFU49" s="341"/>
      <c r="TFV49" s="342"/>
      <c r="TFW49" s="1147"/>
      <c r="TFX49" s="1144"/>
      <c r="TFY49" s="1145"/>
      <c r="TFZ49" s="1145"/>
      <c r="TGA49" s="1145"/>
      <c r="TGB49" s="1146"/>
      <c r="TGC49" s="290"/>
      <c r="TGD49" s="288"/>
      <c r="TGE49" s="341"/>
      <c r="TGF49" s="342"/>
      <c r="TGG49" s="1147"/>
      <c r="TGH49" s="1144"/>
      <c r="TGI49" s="1145"/>
      <c r="TGJ49" s="1145"/>
      <c r="TGK49" s="1145"/>
      <c r="TGL49" s="1146"/>
      <c r="TGM49" s="290"/>
      <c r="TGN49" s="288"/>
      <c r="TGO49" s="341"/>
      <c r="TGP49" s="342"/>
      <c r="TGQ49" s="1147"/>
      <c r="TGR49" s="1144"/>
      <c r="TGS49" s="1145"/>
      <c r="TGT49" s="1145"/>
      <c r="TGU49" s="1145"/>
      <c r="TGV49" s="1146"/>
      <c r="TGW49" s="290"/>
      <c r="TGX49" s="288"/>
      <c r="TGY49" s="341"/>
      <c r="TGZ49" s="342"/>
      <c r="THA49" s="1147"/>
      <c r="THB49" s="1144"/>
      <c r="THC49" s="1145"/>
      <c r="THD49" s="1145"/>
      <c r="THE49" s="1145"/>
      <c r="THF49" s="1146"/>
      <c r="THG49" s="290"/>
      <c r="THH49" s="288"/>
      <c r="THI49" s="341"/>
      <c r="THJ49" s="342"/>
      <c r="THK49" s="1147"/>
      <c r="THL49" s="1144"/>
      <c r="THM49" s="1145"/>
      <c r="THN49" s="1145"/>
      <c r="THO49" s="1145"/>
      <c r="THP49" s="1146"/>
      <c r="THQ49" s="290"/>
      <c r="THR49" s="288"/>
      <c r="THS49" s="341"/>
      <c r="THT49" s="342"/>
      <c r="THU49" s="1147"/>
      <c r="THV49" s="1144"/>
      <c r="THW49" s="1145"/>
      <c r="THX49" s="1145"/>
      <c r="THY49" s="1145"/>
      <c r="THZ49" s="1146"/>
      <c r="TIA49" s="290"/>
      <c r="TIB49" s="288"/>
      <c r="TIC49" s="341"/>
      <c r="TID49" s="342"/>
      <c r="TIE49" s="1147"/>
      <c r="TIF49" s="1144"/>
      <c r="TIG49" s="1145"/>
      <c r="TIH49" s="1145"/>
      <c r="TII49" s="1145"/>
      <c r="TIJ49" s="1146"/>
      <c r="TIK49" s="290"/>
      <c r="TIL49" s="288"/>
      <c r="TIM49" s="341"/>
      <c r="TIN49" s="342"/>
      <c r="TIO49" s="1147"/>
      <c r="TIP49" s="1144"/>
      <c r="TIQ49" s="1145"/>
      <c r="TIR49" s="1145"/>
      <c r="TIS49" s="1145"/>
      <c r="TIT49" s="1146"/>
      <c r="TIU49" s="290"/>
      <c r="TIV49" s="288"/>
      <c r="TIW49" s="341"/>
      <c r="TIX49" s="342"/>
      <c r="TIY49" s="1147"/>
      <c r="TIZ49" s="1144"/>
      <c r="TJA49" s="1145"/>
      <c r="TJB49" s="1145"/>
      <c r="TJC49" s="1145"/>
      <c r="TJD49" s="1146"/>
      <c r="TJE49" s="290"/>
      <c r="TJF49" s="288"/>
      <c r="TJG49" s="341"/>
      <c r="TJH49" s="342"/>
      <c r="TJI49" s="1147"/>
      <c r="TJJ49" s="1144"/>
      <c r="TJK49" s="1145"/>
      <c r="TJL49" s="1145"/>
      <c r="TJM49" s="1145"/>
      <c r="TJN49" s="1146"/>
      <c r="TJO49" s="290"/>
      <c r="TJP49" s="288"/>
      <c r="TJQ49" s="341"/>
      <c r="TJR49" s="342"/>
      <c r="TJS49" s="1147"/>
      <c r="TJT49" s="1144"/>
      <c r="TJU49" s="1145"/>
      <c r="TJV49" s="1145"/>
      <c r="TJW49" s="1145"/>
      <c r="TJX49" s="1146"/>
      <c r="TJY49" s="290"/>
      <c r="TJZ49" s="288"/>
      <c r="TKA49" s="341"/>
      <c r="TKB49" s="342"/>
      <c r="TKC49" s="1147"/>
      <c r="TKD49" s="1144"/>
      <c r="TKE49" s="1145"/>
      <c r="TKF49" s="1145"/>
      <c r="TKG49" s="1145"/>
      <c r="TKH49" s="1146"/>
      <c r="TKI49" s="290"/>
      <c r="TKJ49" s="288"/>
      <c r="TKK49" s="341"/>
      <c r="TKL49" s="342"/>
      <c r="TKM49" s="1147"/>
      <c r="TKN49" s="1144"/>
      <c r="TKO49" s="1145"/>
      <c r="TKP49" s="1145"/>
      <c r="TKQ49" s="1145"/>
      <c r="TKR49" s="1146"/>
      <c r="TKS49" s="290"/>
      <c r="TKT49" s="288"/>
      <c r="TKU49" s="341"/>
      <c r="TKV49" s="342"/>
      <c r="TKW49" s="1147"/>
      <c r="TKX49" s="1144"/>
      <c r="TKY49" s="1145"/>
      <c r="TKZ49" s="1145"/>
      <c r="TLA49" s="1145"/>
      <c r="TLB49" s="1146"/>
      <c r="TLC49" s="290"/>
      <c r="TLD49" s="288"/>
      <c r="TLE49" s="341"/>
      <c r="TLF49" s="342"/>
      <c r="TLG49" s="1147"/>
      <c r="TLH49" s="1144"/>
      <c r="TLI49" s="1145"/>
      <c r="TLJ49" s="1145"/>
      <c r="TLK49" s="1145"/>
      <c r="TLL49" s="1146"/>
      <c r="TLM49" s="290"/>
      <c r="TLN49" s="288"/>
      <c r="TLO49" s="341"/>
      <c r="TLP49" s="342"/>
      <c r="TLQ49" s="1147"/>
      <c r="TLR49" s="1144"/>
      <c r="TLS49" s="1145"/>
      <c r="TLT49" s="1145"/>
      <c r="TLU49" s="1145"/>
      <c r="TLV49" s="1146"/>
      <c r="TLW49" s="290"/>
      <c r="TLX49" s="288"/>
      <c r="TLY49" s="341"/>
      <c r="TLZ49" s="342"/>
      <c r="TMA49" s="1147"/>
      <c r="TMB49" s="1144"/>
      <c r="TMC49" s="1145"/>
      <c r="TMD49" s="1145"/>
      <c r="TME49" s="1145"/>
      <c r="TMF49" s="1146"/>
      <c r="TMG49" s="290"/>
      <c r="TMH49" s="288"/>
      <c r="TMI49" s="341"/>
      <c r="TMJ49" s="342"/>
      <c r="TMK49" s="1147"/>
      <c r="TML49" s="1144"/>
      <c r="TMM49" s="1145"/>
      <c r="TMN49" s="1145"/>
      <c r="TMO49" s="1145"/>
      <c r="TMP49" s="1146"/>
      <c r="TMQ49" s="290"/>
      <c r="TMR49" s="288"/>
      <c r="TMS49" s="341"/>
      <c r="TMT49" s="342"/>
      <c r="TMU49" s="1147"/>
      <c r="TMV49" s="1144"/>
      <c r="TMW49" s="1145"/>
      <c r="TMX49" s="1145"/>
      <c r="TMY49" s="1145"/>
      <c r="TMZ49" s="1146"/>
      <c r="TNA49" s="290"/>
      <c r="TNB49" s="288"/>
      <c r="TNC49" s="341"/>
      <c r="TND49" s="342"/>
      <c r="TNE49" s="1147"/>
      <c r="TNF49" s="1144"/>
      <c r="TNG49" s="1145"/>
      <c r="TNH49" s="1145"/>
      <c r="TNI49" s="1145"/>
      <c r="TNJ49" s="1146"/>
      <c r="TNK49" s="290"/>
      <c r="TNL49" s="288"/>
      <c r="TNM49" s="341"/>
      <c r="TNN49" s="342"/>
      <c r="TNO49" s="1147"/>
      <c r="TNP49" s="1144"/>
      <c r="TNQ49" s="1145"/>
      <c r="TNR49" s="1145"/>
      <c r="TNS49" s="1145"/>
      <c r="TNT49" s="1146"/>
      <c r="TNU49" s="290"/>
      <c r="TNV49" s="288"/>
      <c r="TNW49" s="341"/>
      <c r="TNX49" s="342"/>
      <c r="TNY49" s="1147"/>
      <c r="TNZ49" s="1144"/>
      <c r="TOA49" s="1145"/>
      <c r="TOB49" s="1145"/>
      <c r="TOC49" s="1145"/>
      <c r="TOD49" s="1146"/>
      <c r="TOE49" s="290"/>
      <c r="TOF49" s="288"/>
      <c r="TOG49" s="341"/>
      <c r="TOH49" s="342"/>
      <c r="TOI49" s="1147"/>
      <c r="TOJ49" s="1144"/>
      <c r="TOK49" s="1145"/>
      <c r="TOL49" s="1145"/>
      <c r="TOM49" s="1145"/>
      <c r="TON49" s="1146"/>
      <c r="TOO49" s="290"/>
      <c r="TOP49" s="288"/>
      <c r="TOQ49" s="341"/>
      <c r="TOR49" s="342"/>
      <c r="TOS49" s="1147"/>
      <c r="TOT49" s="1144"/>
      <c r="TOU49" s="1145"/>
      <c r="TOV49" s="1145"/>
      <c r="TOW49" s="1145"/>
      <c r="TOX49" s="1146"/>
      <c r="TOY49" s="290"/>
      <c r="TOZ49" s="288"/>
      <c r="TPA49" s="341"/>
      <c r="TPB49" s="342"/>
      <c r="TPC49" s="1147"/>
      <c r="TPD49" s="1144"/>
      <c r="TPE49" s="1145"/>
      <c r="TPF49" s="1145"/>
      <c r="TPG49" s="1145"/>
      <c r="TPH49" s="1146"/>
      <c r="TPI49" s="290"/>
      <c r="TPJ49" s="288"/>
      <c r="TPK49" s="341"/>
      <c r="TPL49" s="342"/>
      <c r="TPM49" s="1147"/>
      <c r="TPN49" s="1144"/>
      <c r="TPO49" s="1145"/>
      <c r="TPP49" s="1145"/>
      <c r="TPQ49" s="1145"/>
      <c r="TPR49" s="1146"/>
      <c r="TPS49" s="290"/>
      <c r="TPT49" s="288"/>
      <c r="TPU49" s="341"/>
      <c r="TPV49" s="342"/>
      <c r="TPW49" s="1147"/>
      <c r="TPX49" s="1144"/>
      <c r="TPY49" s="1145"/>
      <c r="TPZ49" s="1145"/>
      <c r="TQA49" s="1145"/>
      <c r="TQB49" s="1146"/>
      <c r="TQC49" s="290"/>
      <c r="TQD49" s="288"/>
      <c r="TQE49" s="341"/>
      <c r="TQF49" s="342"/>
      <c r="TQG49" s="1147"/>
      <c r="TQH49" s="1144"/>
      <c r="TQI49" s="1145"/>
      <c r="TQJ49" s="1145"/>
      <c r="TQK49" s="1145"/>
      <c r="TQL49" s="1146"/>
      <c r="TQM49" s="290"/>
      <c r="TQN49" s="288"/>
      <c r="TQO49" s="341"/>
      <c r="TQP49" s="342"/>
      <c r="TQQ49" s="1147"/>
      <c r="TQR49" s="1144"/>
      <c r="TQS49" s="1145"/>
      <c r="TQT49" s="1145"/>
      <c r="TQU49" s="1145"/>
      <c r="TQV49" s="1146"/>
      <c r="TQW49" s="290"/>
      <c r="TQX49" s="288"/>
      <c r="TQY49" s="341"/>
      <c r="TQZ49" s="342"/>
      <c r="TRA49" s="1147"/>
      <c r="TRB49" s="1144"/>
      <c r="TRC49" s="1145"/>
      <c r="TRD49" s="1145"/>
      <c r="TRE49" s="1145"/>
      <c r="TRF49" s="1146"/>
      <c r="TRG49" s="290"/>
      <c r="TRH49" s="288"/>
      <c r="TRI49" s="341"/>
      <c r="TRJ49" s="342"/>
      <c r="TRK49" s="1147"/>
      <c r="TRL49" s="1144"/>
      <c r="TRM49" s="1145"/>
      <c r="TRN49" s="1145"/>
      <c r="TRO49" s="1145"/>
      <c r="TRP49" s="1146"/>
      <c r="TRQ49" s="290"/>
      <c r="TRR49" s="288"/>
      <c r="TRS49" s="341"/>
      <c r="TRT49" s="342"/>
      <c r="TRU49" s="1147"/>
      <c r="TRV49" s="1144"/>
      <c r="TRW49" s="1145"/>
      <c r="TRX49" s="1145"/>
      <c r="TRY49" s="1145"/>
      <c r="TRZ49" s="1146"/>
      <c r="TSA49" s="290"/>
      <c r="TSB49" s="288"/>
      <c r="TSC49" s="341"/>
      <c r="TSD49" s="342"/>
      <c r="TSE49" s="1147"/>
      <c r="TSF49" s="1144"/>
      <c r="TSG49" s="1145"/>
      <c r="TSH49" s="1145"/>
      <c r="TSI49" s="1145"/>
      <c r="TSJ49" s="1146"/>
      <c r="TSK49" s="290"/>
      <c r="TSL49" s="288"/>
      <c r="TSM49" s="341"/>
      <c r="TSN49" s="342"/>
      <c r="TSO49" s="1147"/>
      <c r="TSP49" s="1144"/>
      <c r="TSQ49" s="1145"/>
      <c r="TSR49" s="1145"/>
      <c r="TSS49" s="1145"/>
      <c r="TST49" s="1146"/>
      <c r="TSU49" s="290"/>
      <c r="TSV49" s="288"/>
      <c r="TSW49" s="341"/>
      <c r="TSX49" s="342"/>
      <c r="TSY49" s="1147"/>
      <c r="TSZ49" s="1144"/>
      <c r="TTA49" s="1145"/>
      <c r="TTB49" s="1145"/>
      <c r="TTC49" s="1145"/>
      <c r="TTD49" s="1146"/>
      <c r="TTE49" s="290"/>
      <c r="TTF49" s="288"/>
      <c r="TTG49" s="341"/>
      <c r="TTH49" s="342"/>
      <c r="TTI49" s="1147"/>
      <c r="TTJ49" s="1144"/>
      <c r="TTK49" s="1145"/>
      <c r="TTL49" s="1145"/>
      <c r="TTM49" s="1145"/>
      <c r="TTN49" s="1146"/>
      <c r="TTO49" s="290"/>
      <c r="TTP49" s="288"/>
      <c r="TTQ49" s="341"/>
      <c r="TTR49" s="342"/>
      <c r="TTS49" s="1147"/>
      <c r="TTT49" s="1144"/>
      <c r="TTU49" s="1145"/>
      <c r="TTV49" s="1145"/>
      <c r="TTW49" s="1145"/>
      <c r="TTX49" s="1146"/>
      <c r="TTY49" s="290"/>
      <c r="TTZ49" s="288"/>
      <c r="TUA49" s="341"/>
      <c r="TUB49" s="342"/>
      <c r="TUC49" s="1147"/>
      <c r="TUD49" s="1144"/>
      <c r="TUE49" s="1145"/>
      <c r="TUF49" s="1145"/>
      <c r="TUG49" s="1145"/>
      <c r="TUH49" s="1146"/>
      <c r="TUI49" s="290"/>
      <c r="TUJ49" s="288"/>
      <c r="TUK49" s="341"/>
      <c r="TUL49" s="342"/>
      <c r="TUM49" s="1147"/>
      <c r="TUN49" s="1144"/>
      <c r="TUO49" s="1145"/>
      <c r="TUP49" s="1145"/>
      <c r="TUQ49" s="1145"/>
      <c r="TUR49" s="1146"/>
      <c r="TUS49" s="290"/>
      <c r="TUT49" s="288"/>
      <c r="TUU49" s="341"/>
      <c r="TUV49" s="342"/>
      <c r="TUW49" s="1147"/>
      <c r="TUX49" s="1144"/>
      <c r="TUY49" s="1145"/>
      <c r="TUZ49" s="1145"/>
      <c r="TVA49" s="1145"/>
      <c r="TVB49" s="1146"/>
      <c r="TVC49" s="290"/>
      <c r="TVD49" s="288"/>
      <c r="TVE49" s="341"/>
      <c r="TVF49" s="342"/>
      <c r="TVG49" s="1147"/>
      <c r="TVH49" s="1144"/>
      <c r="TVI49" s="1145"/>
      <c r="TVJ49" s="1145"/>
      <c r="TVK49" s="1145"/>
      <c r="TVL49" s="1146"/>
      <c r="TVM49" s="290"/>
      <c r="TVN49" s="288"/>
      <c r="TVO49" s="341"/>
      <c r="TVP49" s="342"/>
      <c r="TVQ49" s="1147"/>
      <c r="TVR49" s="1144"/>
      <c r="TVS49" s="1145"/>
      <c r="TVT49" s="1145"/>
      <c r="TVU49" s="1145"/>
      <c r="TVV49" s="1146"/>
      <c r="TVW49" s="290"/>
      <c r="TVX49" s="288"/>
      <c r="TVY49" s="341"/>
      <c r="TVZ49" s="342"/>
      <c r="TWA49" s="1147"/>
      <c r="TWB49" s="1144"/>
      <c r="TWC49" s="1145"/>
      <c r="TWD49" s="1145"/>
      <c r="TWE49" s="1145"/>
      <c r="TWF49" s="1146"/>
      <c r="TWG49" s="290"/>
      <c r="TWH49" s="288"/>
      <c r="TWI49" s="341"/>
      <c r="TWJ49" s="342"/>
      <c r="TWK49" s="1147"/>
      <c r="TWL49" s="1144"/>
      <c r="TWM49" s="1145"/>
      <c r="TWN49" s="1145"/>
      <c r="TWO49" s="1145"/>
      <c r="TWP49" s="1146"/>
      <c r="TWQ49" s="290"/>
      <c r="TWR49" s="288"/>
      <c r="TWS49" s="341"/>
      <c r="TWT49" s="342"/>
      <c r="TWU49" s="1147"/>
      <c r="TWV49" s="1144"/>
      <c r="TWW49" s="1145"/>
      <c r="TWX49" s="1145"/>
      <c r="TWY49" s="1145"/>
      <c r="TWZ49" s="1146"/>
      <c r="TXA49" s="290"/>
      <c r="TXB49" s="288"/>
      <c r="TXC49" s="341"/>
      <c r="TXD49" s="342"/>
      <c r="TXE49" s="1147"/>
      <c r="TXF49" s="1144"/>
      <c r="TXG49" s="1145"/>
      <c r="TXH49" s="1145"/>
      <c r="TXI49" s="1145"/>
      <c r="TXJ49" s="1146"/>
      <c r="TXK49" s="290"/>
      <c r="TXL49" s="288"/>
      <c r="TXM49" s="341"/>
      <c r="TXN49" s="342"/>
      <c r="TXO49" s="1147"/>
      <c r="TXP49" s="1144"/>
      <c r="TXQ49" s="1145"/>
      <c r="TXR49" s="1145"/>
      <c r="TXS49" s="1145"/>
      <c r="TXT49" s="1146"/>
      <c r="TXU49" s="290"/>
      <c r="TXV49" s="288"/>
      <c r="TXW49" s="341"/>
      <c r="TXX49" s="342"/>
      <c r="TXY49" s="1147"/>
      <c r="TXZ49" s="1144"/>
      <c r="TYA49" s="1145"/>
      <c r="TYB49" s="1145"/>
      <c r="TYC49" s="1145"/>
      <c r="TYD49" s="1146"/>
      <c r="TYE49" s="290"/>
      <c r="TYF49" s="288"/>
      <c r="TYG49" s="341"/>
      <c r="TYH49" s="342"/>
      <c r="TYI49" s="1147"/>
      <c r="TYJ49" s="1144"/>
      <c r="TYK49" s="1145"/>
      <c r="TYL49" s="1145"/>
      <c r="TYM49" s="1145"/>
      <c r="TYN49" s="1146"/>
      <c r="TYO49" s="290"/>
      <c r="TYP49" s="288"/>
      <c r="TYQ49" s="341"/>
      <c r="TYR49" s="342"/>
      <c r="TYS49" s="1147"/>
      <c r="TYT49" s="1144"/>
      <c r="TYU49" s="1145"/>
      <c r="TYV49" s="1145"/>
      <c r="TYW49" s="1145"/>
      <c r="TYX49" s="1146"/>
      <c r="TYY49" s="290"/>
      <c r="TYZ49" s="288"/>
      <c r="TZA49" s="341"/>
      <c r="TZB49" s="342"/>
      <c r="TZC49" s="1147"/>
      <c r="TZD49" s="1144"/>
      <c r="TZE49" s="1145"/>
      <c r="TZF49" s="1145"/>
      <c r="TZG49" s="1145"/>
      <c r="TZH49" s="1146"/>
      <c r="TZI49" s="290"/>
      <c r="TZJ49" s="288"/>
      <c r="TZK49" s="341"/>
      <c r="TZL49" s="342"/>
      <c r="TZM49" s="1147"/>
      <c r="TZN49" s="1144"/>
      <c r="TZO49" s="1145"/>
      <c r="TZP49" s="1145"/>
      <c r="TZQ49" s="1145"/>
      <c r="TZR49" s="1146"/>
      <c r="TZS49" s="290"/>
      <c r="TZT49" s="288"/>
      <c r="TZU49" s="341"/>
      <c r="TZV49" s="342"/>
      <c r="TZW49" s="1147"/>
      <c r="TZX49" s="1144"/>
      <c r="TZY49" s="1145"/>
      <c r="TZZ49" s="1145"/>
      <c r="UAA49" s="1145"/>
      <c r="UAB49" s="1146"/>
      <c r="UAC49" s="290"/>
      <c r="UAD49" s="288"/>
      <c r="UAE49" s="341"/>
      <c r="UAF49" s="342"/>
      <c r="UAG49" s="1147"/>
      <c r="UAH49" s="1144"/>
      <c r="UAI49" s="1145"/>
      <c r="UAJ49" s="1145"/>
      <c r="UAK49" s="1145"/>
      <c r="UAL49" s="1146"/>
      <c r="UAM49" s="290"/>
      <c r="UAN49" s="288"/>
      <c r="UAO49" s="341"/>
      <c r="UAP49" s="342"/>
      <c r="UAQ49" s="1147"/>
      <c r="UAR49" s="1144"/>
      <c r="UAS49" s="1145"/>
      <c r="UAT49" s="1145"/>
      <c r="UAU49" s="1145"/>
      <c r="UAV49" s="1146"/>
      <c r="UAW49" s="290"/>
      <c r="UAX49" s="288"/>
      <c r="UAY49" s="341"/>
      <c r="UAZ49" s="342"/>
      <c r="UBA49" s="1147"/>
      <c r="UBB49" s="1144"/>
      <c r="UBC49" s="1145"/>
      <c r="UBD49" s="1145"/>
      <c r="UBE49" s="1145"/>
      <c r="UBF49" s="1146"/>
      <c r="UBG49" s="290"/>
      <c r="UBH49" s="288"/>
      <c r="UBI49" s="341"/>
      <c r="UBJ49" s="342"/>
      <c r="UBK49" s="1147"/>
      <c r="UBL49" s="1144"/>
      <c r="UBM49" s="1145"/>
      <c r="UBN49" s="1145"/>
      <c r="UBO49" s="1145"/>
      <c r="UBP49" s="1146"/>
      <c r="UBQ49" s="290"/>
      <c r="UBR49" s="288"/>
      <c r="UBS49" s="341"/>
      <c r="UBT49" s="342"/>
      <c r="UBU49" s="1147"/>
      <c r="UBV49" s="1144"/>
      <c r="UBW49" s="1145"/>
      <c r="UBX49" s="1145"/>
      <c r="UBY49" s="1145"/>
      <c r="UBZ49" s="1146"/>
      <c r="UCA49" s="290"/>
      <c r="UCB49" s="288"/>
      <c r="UCC49" s="341"/>
      <c r="UCD49" s="342"/>
      <c r="UCE49" s="1147"/>
      <c r="UCF49" s="1144"/>
      <c r="UCG49" s="1145"/>
      <c r="UCH49" s="1145"/>
      <c r="UCI49" s="1145"/>
      <c r="UCJ49" s="1146"/>
      <c r="UCK49" s="290"/>
      <c r="UCL49" s="288"/>
      <c r="UCM49" s="341"/>
      <c r="UCN49" s="342"/>
      <c r="UCO49" s="1147"/>
      <c r="UCP49" s="1144"/>
      <c r="UCQ49" s="1145"/>
      <c r="UCR49" s="1145"/>
      <c r="UCS49" s="1145"/>
      <c r="UCT49" s="1146"/>
      <c r="UCU49" s="290"/>
      <c r="UCV49" s="288"/>
      <c r="UCW49" s="341"/>
      <c r="UCX49" s="342"/>
      <c r="UCY49" s="1147"/>
      <c r="UCZ49" s="1144"/>
      <c r="UDA49" s="1145"/>
      <c r="UDB49" s="1145"/>
      <c r="UDC49" s="1145"/>
      <c r="UDD49" s="1146"/>
      <c r="UDE49" s="290"/>
      <c r="UDF49" s="288"/>
      <c r="UDG49" s="341"/>
      <c r="UDH49" s="342"/>
      <c r="UDI49" s="1147"/>
      <c r="UDJ49" s="1144"/>
      <c r="UDK49" s="1145"/>
      <c r="UDL49" s="1145"/>
      <c r="UDM49" s="1145"/>
      <c r="UDN49" s="1146"/>
      <c r="UDO49" s="290"/>
      <c r="UDP49" s="288"/>
      <c r="UDQ49" s="341"/>
      <c r="UDR49" s="342"/>
      <c r="UDS49" s="1147"/>
      <c r="UDT49" s="1144"/>
      <c r="UDU49" s="1145"/>
      <c r="UDV49" s="1145"/>
      <c r="UDW49" s="1145"/>
      <c r="UDX49" s="1146"/>
      <c r="UDY49" s="290"/>
      <c r="UDZ49" s="288"/>
      <c r="UEA49" s="341"/>
      <c r="UEB49" s="342"/>
      <c r="UEC49" s="1147"/>
      <c r="UED49" s="1144"/>
      <c r="UEE49" s="1145"/>
      <c r="UEF49" s="1145"/>
      <c r="UEG49" s="1145"/>
      <c r="UEH49" s="1146"/>
      <c r="UEI49" s="290"/>
      <c r="UEJ49" s="288"/>
      <c r="UEK49" s="341"/>
      <c r="UEL49" s="342"/>
      <c r="UEM49" s="1147"/>
      <c r="UEN49" s="1144"/>
      <c r="UEO49" s="1145"/>
      <c r="UEP49" s="1145"/>
      <c r="UEQ49" s="1145"/>
      <c r="UER49" s="1146"/>
      <c r="UES49" s="290"/>
      <c r="UET49" s="288"/>
      <c r="UEU49" s="341"/>
      <c r="UEV49" s="342"/>
      <c r="UEW49" s="1147"/>
      <c r="UEX49" s="1144"/>
      <c r="UEY49" s="1145"/>
      <c r="UEZ49" s="1145"/>
      <c r="UFA49" s="1145"/>
      <c r="UFB49" s="1146"/>
      <c r="UFC49" s="290"/>
      <c r="UFD49" s="288"/>
      <c r="UFE49" s="341"/>
      <c r="UFF49" s="342"/>
      <c r="UFG49" s="1147"/>
      <c r="UFH49" s="1144"/>
      <c r="UFI49" s="1145"/>
      <c r="UFJ49" s="1145"/>
      <c r="UFK49" s="1145"/>
      <c r="UFL49" s="1146"/>
      <c r="UFM49" s="290"/>
      <c r="UFN49" s="288"/>
      <c r="UFO49" s="341"/>
      <c r="UFP49" s="342"/>
      <c r="UFQ49" s="1147"/>
      <c r="UFR49" s="1144"/>
      <c r="UFS49" s="1145"/>
      <c r="UFT49" s="1145"/>
      <c r="UFU49" s="1145"/>
      <c r="UFV49" s="1146"/>
      <c r="UFW49" s="290"/>
      <c r="UFX49" s="288"/>
      <c r="UFY49" s="341"/>
      <c r="UFZ49" s="342"/>
      <c r="UGA49" s="1147"/>
      <c r="UGB49" s="1144"/>
      <c r="UGC49" s="1145"/>
      <c r="UGD49" s="1145"/>
      <c r="UGE49" s="1145"/>
      <c r="UGF49" s="1146"/>
      <c r="UGG49" s="290"/>
      <c r="UGH49" s="288"/>
      <c r="UGI49" s="341"/>
      <c r="UGJ49" s="342"/>
      <c r="UGK49" s="1147"/>
      <c r="UGL49" s="1144"/>
      <c r="UGM49" s="1145"/>
      <c r="UGN49" s="1145"/>
      <c r="UGO49" s="1145"/>
      <c r="UGP49" s="1146"/>
      <c r="UGQ49" s="290"/>
      <c r="UGR49" s="288"/>
      <c r="UGS49" s="341"/>
      <c r="UGT49" s="342"/>
      <c r="UGU49" s="1147"/>
      <c r="UGV49" s="1144"/>
      <c r="UGW49" s="1145"/>
      <c r="UGX49" s="1145"/>
      <c r="UGY49" s="1145"/>
      <c r="UGZ49" s="1146"/>
      <c r="UHA49" s="290"/>
      <c r="UHB49" s="288"/>
      <c r="UHC49" s="341"/>
      <c r="UHD49" s="342"/>
      <c r="UHE49" s="1147"/>
      <c r="UHF49" s="1144"/>
      <c r="UHG49" s="1145"/>
      <c r="UHH49" s="1145"/>
      <c r="UHI49" s="1145"/>
      <c r="UHJ49" s="1146"/>
      <c r="UHK49" s="290"/>
      <c r="UHL49" s="288"/>
      <c r="UHM49" s="341"/>
      <c r="UHN49" s="342"/>
      <c r="UHO49" s="1147"/>
      <c r="UHP49" s="1144"/>
      <c r="UHQ49" s="1145"/>
      <c r="UHR49" s="1145"/>
      <c r="UHS49" s="1145"/>
      <c r="UHT49" s="1146"/>
      <c r="UHU49" s="290"/>
      <c r="UHV49" s="288"/>
      <c r="UHW49" s="341"/>
      <c r="UHX49" s="342"/>
      <c r="UHY49" s="1147"/>
      <c r="UHZ49" s="1144"/>
      <c r="UIA49" s="1145"/>
      <c r="UIB49" s="1145"/>
      <c r="UIC49" s="1145"/>
      <c r="UID49" s="1146"/>
      <c r="UIE49" s="290"/>
      <c r="UIF49" s="288"/>
      <c r="UIG49" s="341"/>
      <c r="UIH49" s="342"/>
      <c r="UII49" s="1147"/>
      <c r="UIJ49" s="1144"/>
      <c r="UIK49" s="1145"/>
      <c r="UIL49" s="1145"/>
      <c r="UIM49" s="1145"/>
      <c r="UIN49" s="1146"/>
      <c r="UIO49" s="290"/>
      <c r="UIP49" s="288"/>
      <c r="UIQ49" s="341"/>
      <c r="UIR49" s="342"/>
      <c r="UIS49" s="1147"/>
      <c r="UIT49" s="1144"/>
      <c r="UIU49" s="1145"/>
      <c r="UIV49" s="1145"/>
      <c r="UIW49" s="1145"/>
      <c r="UIX49" s="1146"/>
      <c r="UIY49" s="290"/>
      <c r="UIZ49" s="288"/>
      <c r="UJA49" s="341"/>
      <c r="UJB49" s="342"/>
      <c r="UJC49" s="1147"/>
      <c r="UJD49" s="1144"/>
      <c r="UJE49" s="1145"/>
      <c r="UJF49" s="1145"/>
      <c r="UJG49" s="1145"/>
      <c r="UJH49" s="1146"/>
      <c r="UJI49" s="290"/>
      <c r="UJJ49" s="288"/>
      <c r="UJK49" s="341"/>
      <c r="UJL49" s="342"/>
      <c r="UJM49" s="1147"/>
      <c r="UJN49" s="1144"/>
      <c r="UJO49" s="1145"/>
      <c r="UJP49" s="1145"/>
      <c r="UJQ49" s="1145"/>
      <c r="UJR49" s="1146"/>
      <c r="UJS49" s="290"/>
      <c r="UJT49" s="288"/>
      <c r="UJU49" s="341"/>
      <c r="UJV49" s="342"/>
      <c r="UJW49" s="1147"/>
      <c r="UJX49" s="1144"/>
      <c r="UJY49" s="1145"/>
      <c r="UJZ49" s="1145"/>
      <c r="UKA49" s="1145"/>
      <c r="UKB49" s="1146"/>
      <c r="UKC49" s="290"/>
      <c r="UKD49" s="288"/>
      <c r="UKE49" s="341"/>
      <c r="UKF49" s="342"/>
      <c r="UKG49" s="1147"/>
      <c r="UKH49" s="1144"/>
      <c r="UKI49" s="1145"/>
      <c r="UKJ49" s="1145"/>
      <c r="UKK49" s="1145"/>
      <c r="UKL49" s="1146"/>
      <c r="UKM49" s="290"/>
      <c r="UKN49" s="288"/>
      <c r="UKO49" s="341"/>
      <c r="UKP49" s="342"/>
      <c r="UKQ49" s="1147"/>
      <c r="UKR49" s="1144"/>
      <c r="UKS49" s="1145"/>
      <c r="UKT49" s="1145"/>
      <c r="UKU49" s="1145"/>
      <c r="UKV49" s="1146"/>
      <c r="UKW49" s="290"/>
      <c r="UKX49" s="288"/>
      <c r="UKY49" s="341"/>
      <c r="UKZ49" s="342"/>
      <c r="ULA49" s="1147"/>
      <c r="ULB49" s="1144"/>
      <c r="ULC49" s="1145"/>
      <c r="ULD49" s="1145"/>
      <c r="ULE49" s="1145"/>
      <c r="ULF49" s="1146"/>
      <c r="ULG49" s="290"/>
      <c r="ULH49" s="288"/>
      <c r="ULI49" s="341"/>
      <c r="ULJ49" s="342"/>
      <c r="ULK49" s="1147"/>
      <c r="ULL49" s="1144"/>
      <c r="ULM49" s="1145"/>
      <c r="ULN49" s="1145"/>
      <c r="ULO49" s="1145"/>
      <c r="ULP49" s="1146"/>
      <c r="ULQ49" s="290"/>
      <c r="ULR49" s="288"/>
      <c r="ULS49" s="341"/>
      <c r="ULT49" s="342"/>
      <c r="ULU49" s="1147"/>
      <c r="ULV49" s="1144"/>
      <c r="ULW49" s="1145"/>
      <c r="ULX49" s="1145"/>
      <c r="ULY49" s="1145"/>
      <c r="ULZ49" s="1146"/>
      <c r="UMA49" s="290"/>
      <c r="UMB49" s="288"/>
      <c r="UMC49" s="341"/>
      <c r="UMD49" s="342"/>
      <c r="UME49" s="1147"/>
      <c r="UMF49" s="1144"/>
      <c r="UMG49" s="1145"/>
      <c r="UMH49" s="1145"/>
      <c r="UMI49" s="1145"/>
      <c r="UMJ49" s="1146"/>
      <c r="UMK49" s="290"/>
      <c r="UML49" s="288"/>
      <c r="UMM49" s="341"/>
      <c r="UMN49" s="342"/>
      <c r="UMO49" s="1147"/>
      <c r="UMP49" s="1144"/>
      <c r="UMQ49" s="1145"/>
      <c r="UMR49" s="1145"/>
      <c r="UMS49" s="1145"/>
      <c r="UMT49" s="1146"/>
      <c r="UMU49" s="290"/>
      <c r="UMV49" s="288"/>
      <c r="UMW49" s="341"/>
      <c r="UMX49" s="342"/>
      <c r="UMY49" s="1147"/>
      <c r="UMZ49" s="1144"/>
      <c r="UNA49" s="1145"/>
      <c r="UNB49" s="1145"/>
      <c r="UNC49" s="1145"/>
      <c r="UND49" s="1146"/>
      <c r="UNE49" s="290"/>
      <c r="UNF49" s="288"/>
      <c r="UNG49" s="341"/>
      <c r="UNH49" s="342"/>
      <c r="UNI49" s="1147"/>
      <c r="UNJ49" s="1144"/>
      <c r="UNK49" s="1145"/>
      <c r="UNL49" s="1145"/>
      <c r="UNM49" s="1145"/>
      <c r="UNN49" s="1146"/>
      <c r="UNO49" s="290"/>
      <c r="UNP49" s="288"/>
      <c r="UNQ49" s="341"/>
      <c r="UNR49" s="342"/>
      <c r="UNS49" s="1147"/>
      <c r="UNT49" s="1144"/>
      <c r="UNU49" s="1145"/>
      <c r="UNV49" s="1145"/>
      <c r="UNW49" s="1145"/>
      <c r="UNX49" s="1146"/>
      <c r="UNY49" s="290"/>
      <c r="UNZ49" s="288"/>
      <c r="UOA49" s="341"/>
      <c r="UOB49" s="342"/>
      <c r="UOC49" s="1147"/>
      <c r="UOD49" s="1144"/>
      <c r="UOE49" s="1145"/>
      <c r="UOF49" s="1145"/>
      <c r="UOG49" s="1145"/>
      <c r="UOH49" s="1146"/>
      <c r="UOI49" s="290"/>
      <c r="UOJ49" s="288"/>
      <c r="UOK49" s="341"/>
      <c r="UOL49" s="342"/>
      <c r="UOM49" s="1147"/>
      <c r="UON49" s="1144"/>
      <c r="UOO49" s="1145"/>
      <c r="UOP49" s="1145"/>
      <c r="UOQ49" s="1145"/>
      <c r="UOR49" s="1146"/>
      <c r="UOS49" s="290"/>
      <c r="UOT49" s="288"/>
      <c r="UOU49" s="341"/>
      <c r="UOV49" s="342"/>
      <c r="UOW49" s="1147"/>
      <c r="UOX49" s="1144"/>
      <c r="UOY49" s="1145"/>
      <c r="UOZ49" s="1145"/>
      <c r="UPA49" s="1145"/>
      <c r="UPB49" s="1146"/>
      <c r="UPC49" s="290"/>
      <c r="UPD49" s="288"/>
      <c r="UPE49" s="341"/>
      <c r="UPF49" s="342"/>
      <c r="UPG49" s="1147"/>
      <c r="UPH49" s="1144"/>
      <c r="UPI49" s="1145"/>
      <c r="UPJ49" s="1145"/>
      <c r="UPK49" s="1145"/>
      <c r="UPL49" s="1146"/>
      <c r="UPM49" s="290"/>
      <c r="UPN49" s="288"/>
      <c r="UPO49" s="341"/>
      <c r="UPP49" s="342"/>
      <c r="UPQ49" s="1147"/>
      <c r="UPR49" s="1144"/>
      <c r="UPS49" s="1145"/>
      <c r="UPT49" s="1145"/>
      <c r="UPU49" s="1145"/>
      <c r="UPV49" s="1146"/>
      <c r="UPW49" s="290"/>
      <c r="UPX49" s="288"/>
      <c r="UPY49" s="341"/>
      <c r="UPZ49" s="342"/>
      <c r="UQA49" s="1147"/>
      <c r="UQB49" s="1144"/>
      <c r="UQC49" s="1145"/>
      <c r="UQD49" s="1145"/>
      <c r="UQE49" s="1145"/>
      <c r="UQF49" s="1146"/>
      <c r="UQG49" s="290"/>
      <c r="UQH49" s="288"/>
      <c r="UQI49" s="341"/>
      <c r="UQJ49" s="342"/>
      <c r="UQK49" s="1147"/>
      <c r="UQL49" s="1144"/>
      <c r="UQM49" s="1145"/>
      <c r="UQN49" s="1145"/>
      <c r="UQO49" s="1145"/>
      <c r="UQP49" s="1146"/>
      <c r="UQQ49" s="290"/>
      <c r="UQR49" s="288"/>
      <c r="UQS49" s="341"/>
      <c r="UQT49" s="342"/>
      <c r="UQU49" s="1147"/>
      <c r="UQV49" s="1144"/>
      <c r="UQW49" s="1145"/>
      <c r="UQX49" s="1145"/>
      <c r="UQY49" s="1145"/>
      <c r="UQZ49" s="1146"/>
      <c r="URA49" s="290"/>
      <c r="URB49" s="288"/>
      <c r="URC49" s="341"/>
      <c r="URD49" s="342"/>
      <c r="URE49" s="1147"/>
      <c r="URF49" s="1144"/>
      <c r="URG49" s="1145"/>
      <c r="URH49" s="1145"/>
      <c r="URI49" s="1145"/>
      <c r="URJ49" s="1146"/>
      <c r="URK49" s="290"/>
      <c r="URL49" s="288"/>
      <c r="URM49" s="341"/>
      <c r="URN49" s="342"/>
      <c r="URO49" s="1147"/>
      <c r="URP49" s="1144"/>
      <c r="URQ49" s="1145"/>
      <c r="URR49" s="1145"/>
      <c r="URS49" s="1145"/>
      <c r="URT49" s="1146"/>
      <c r="URU49" s="290"/>
      <c r="URV49" s="288"/>
      <c r="URW49" s="341"/>
      <c r="URX49" s="342"/>
      <c r="URY49" s="1147"/>
      <c r="URZ49" s="1144"/>
      <c r="USA49" s="1145"/>
      <c r="USB49" s="1145"/>
      <c r="USC49" s="1145"/>
      <c r="USD49" s="1146"/>
      <c r="USE49" s="290"/>
      <c r="USF49" s="288"/>
      <c r="USG49" s="341"/>
      <c r="USH49" s="342"/>
      <c r="USI49" s="1147"/>
      <c r="USJ49" s="1144"/>
      <c r="USK49" s="1145"/>
      <c r="USL49" s="1145"/>
      <c r="USM49" s="1145"/>
      <c r="USN49" s="1146"/>
      <c r="USO49" s="290"/>
      <c r="USP49" s="288"/>
      <c r="USQ49" s="341"/>
      <c r="USR49" s="342"/>
      <c r="USS49" s="1147"/>
      <c r="UST49" s="1144"/>
      <c r="USU49" s="1145"/>
      <c r="USV49" s="1145"/>
      <c r="USW49" s="1145"/>
      <c r="USX49" s="1146"/>
      <c r="USY49" s="290"/>
      <c r="USZ49" s="288"/>
      <c r="UTA49" s="341"/>
      <c r="UTB49" s="342"/>
      <c r="UTC49" s="1147"/>
      <c r="UTD49" s="1144"/>
      <c r="UTE49" s="1145"/>
      <c r="UTF49" s="1145"/>
      <c r="UTG49" s="1145"/>
      <c r="UTH49" s="1146"/>
      <c r="UTI49" s="290"/>
      <c r="UTJ49" s="288"/>
      <c r="UTK49" s="341"/>
      <c r="UTL49" s="342"/>
      <c r="UTM49" s="1147"/>
      <c r="UTN49" s="1144"/>
      <c r="UTO49" s="1145"/>
      <c r="UTP49" s="1145"/>
      <c r="UTQ49" s="1145"/>
      <c r="UTR49" s="1146"/>
      <c r="UTS49" s="290"/>
      <c r="UTT49" s="288"/>
      <c r="UTU49" s="341"/>
      <c r="UTV49" s="342"/>
      <c r="UTW49" s="1147"/>
      <c r="UTX49" s="1144"/>
      <c r="UTY49" s="1145"/>
      <c r="UTZ49" s="1145"/>
      <c r="UUA49" s="1145"/>
      <c r="UUB49" s="1146"/>
      <c r="UUC49" s="290"/>
      <c r="UUD49" s="288"/>
      <c r="UUE49" s="341"/>
      <c r="UUF49" s="342"/>
      <c r="UUG49" s="1147"/>
      <c r="UUH49" s="1144"/>
      <c r="UUI49" s="1145"/>
      <c r="UUJ49" s="1145"/>
      <c r="UUK49" s="1145"/>
      <c r="UUL49" s="1146"/>
      <c r="UUM49" s="290"/>
      <c r="UUN49" s="288"/>
      <c r="UUO49" s="341"/>
      <c r="UUP49" s="342"/>
      <c r="UUQ49" s="1147"/>
      <c r="UUR49" s="1144"/>
      <c r="UUS49" s="1145"/>
      <c r="UUT49" s="1145"/>
      <c r="UUU49" s="1145"/>
      <c r="UUV49" s="1146"/>
      <c r="UUW49" s="290"/>
      <c r="UUX49" s="288"/>
      <c r="UUY49" s="341"/>
      <c r="UUZ49" s="342"/>
      <c r="UVA49" s="1147"/>
      <c r="UVB49" s="1144"/>
      <c r="UVC49" s="1145"/>
      <c r="UVD49" s="1145"/>
      <c r="UVE49" s="1145"/>
      <c r="UVF49" s="1146"/>
      <c r="UVG49" s="290"/>
      <c r="UVH49" s="288"/>
      <c r="UVI49" s="341"/>
      <c r="UVJ49" s="342"/>
      <c r="UVK49" s="1147"/>
      <c r="UVL49" s="1144"/>
      <c r="UVM49" s="1145"/>
      <c r="UVN49" s="1145"/>
      <c r="UVO49" s="1145"/>
      <c r="UVP49" s="1146"/>
      <c r="UVQ49" s="290"/>
      <c r="UVR49" s="288"/>
      <c r="UVS49" s="341"/>
      <c r="UVT49" s="342"/>
      <c r="UVU49" s="1147"/>
      <c r="UVV49" s="1144"/>
      <c r="UVW49" s="1145"/>
      <c r="UVX49" s="1145"/>
      <c r="UVY49" s="1145"/>
      <c r="UVZ49" s="1146"/>
      <c r="UWA49" s="290"/>
      <c r="UWB49" s="288"/>
      <c r="UWC49" s="341"/>
      <c r="UWD49" s="342"/>
      <c r="UWE49" s="1147"/>
      <c r="UWF49" s="1144"/>
      <c r="UWG49" s="1145"/>
      <c r="UWH49" s="1145"/>
      <c r="UWI49" s="1145"/>
      <c r="UWJ49" s="1146"/>
      <c r="UWK49" s="290"/>
      <c r="UWL49" s="288"/>
      <c r="UWM49" s="341"/>
      <c r="UWN49" s="342"/>
      <c r="UWO49" s="1147"/>
      <c r="UWP49" s="1144"/>
      <c r="UWQ49" s="1145"/>
      <c r="UWR49" s="1145"/>
      <c r="UWS49" s="1145"/>
      <c r="UWT49" s="1146"/>
      <c r="UWU49" s="290"/>
      <c r="UWV49" s="288"/>
      <c r="UWW49" s="341"/>
      <c r="UWX49" s="342"/>
      <c r="UWY49" s="1147"/>
      <c r="UWZ49" s="1144"/>
      <c r="UXA49" s="1145"/>
      <c r="UXB49" s="1145"/>
      <c r="UXC49" s="1145"/>
      <c r="UXD49" s="1146"/>
      <c r="UXE49" s="290"/>
      <c r="UXF49" s="288"/>
      <c r="UXG49" s="341"/>
      <c r="UXH49" s="342"/>
      <c r="UXI49" s="1147"/>
      <c r="UXJ49" s="1144"/>
      <c r="UXK49" s="1145"/>
      <c r="UXL49" s="1145"/>
      <c r="UXM49" s="1145"/>
      <c r="UXN49" s="1146"/>
      <c r="UXO49" s="290"/>
      <c r="UXP49" s="288"/>
      <c r="UXQ49" s="341"/>
      <c r="UXR49" s="342"/>
      <c r="UXS49" s="1147"/>
      <c r="UXT49" s="1144"/>
      <c r="UXU49" s="1145"/>
      <c r="UXV49" s="1145"/>
      <c r="UXW49" s="1145"/>
      <c r="UXX49" s="1146"/>
      <c r="UXY49" s="290"/>
      <c r="UXZ49" s="288"/>
      <c r="UYA49" s="341"/>
      <c r="UYB49" s="342"/>
      <c r="UYC49" s="1147"/>
      <c r="UYD49" s="1144"/>
      <c r="UYE49" s="1145"/>
      <c r="UYF49" s="1145"/>
      <c r="UYG49" s="1145"/>
      <c r="UYH49" s="1146"/>
      <c r="UYI49" s="290"/>
      <c r="UYJ49" s="288"/>
      <c r="UYK49" s="341"/>
      <c r="UYL49" s="342"/>
      <c r="UYM49" s="1147"/>
      <c r="UYN49" s="1144"/>
      <c r="UYO49" s="1145"/>
      <c r="UYP49" s="1145"/>
      <c r="UYQ49" s="1145"/>
      <c r="UYR49" s="1146"/>
      <c r="UYS49" s="290"/>
      <c r="UYT49" s="288"/>
      <c r="UYU49" s="341"/>
      <c r="UYV49" s="342"/>
      <c r="UYW49" s="1147"/>
      <c r="UYX49" s="1144"/>
      <c r="UYY49" s="1145"/>
      <c r="UYZ49" s="1145"/>
      <c r="UZA49" s="1145"/>
      <c r="UZB49" s="1146"/>
      <c r="UZC49" s="290"/>
      <c r="UZD49" s="288"/>
      <c r="UZE49" s="341"/>
      <c r="UZF49" s="342"/>
      <c r="UZG49" s="1147"/>
      <c r="UZH49" s="1144"/>
      <c r="UZI49" s="1145"/>
      <c r="UZJ49" s="1145"/>
      <c r="UZK49" s="1145"/>
      <c r="UZL49" s="1146"/>
      <c r="UZM49" s="290"/>
      <c r="UZN49" s="288"/>
      <c r="UZO49" s="341"/>
      <c r="UZP49" s="342"/>
      <c r="UZQ49" s="1147"/>
      <c r="UZR49" s="1144"/>
      <c r="UZS49" s="1145"/>
      <c r="UZT49" s="1145"/>
      <c r="UZU49" s="1145"/>
      <c r="UZV49" s="1146"/>
      <c r="UZW49" s="290"/>
      <c r="UZX49" s="288"/>
      <c r="UZY49" s="341"/>
      <c r="UZZ49" s="342"/>
      <c r="VAA49" s="1147"/>
      <c r="VAB49" s="1144"/>
      <c r="VAC49" s="1145"/>
      <c r="VAD49" s="1145"/>
      <c r="VAE49" s="1145"/>
      <c r="VAF49" s="1146"/>
      <c r="VAG49" s="290"/>
      <c r="VAH49" s="288"/>
      <c r="VAI49" s="341"/>
      <c r="VAJ49" s="342"/>
      <c r="VAK49" s="1147"/>
      <c r="VAL49" s="1144"/>
      <c r="VAM49" s="1145"/>
      <c r="VAN49" s="1145"/>
      <c r="VAO49" s="1145"/>
      <c r="VAP49" s="1146"/>
      <c r="VAQ49" s="290"/>
      <c r="VAR49" s="288"/>
      <c r="VAS49" s="341"/>
      <c r="VAT49" s="342"/>
      <c r="VAU49" s="1147"/>
      <c r="VAV49" s="1144"/>
      <c r="VAW49" s="1145"/>
      <c r="VAX49" s="1145"/>
      <c r="VAY49" s="1145"/>
      <c r="VAZ49" s="1146"/>
      <c r="VBA49" s="290"/>
      <c r="VBB49" s="288"/>
      <c r="VBC49" s="341"/>
      <c r="VBD49" s="342"/>
      <c r="VBE49" s="1147"/>
      <c r="VBF49" s="1144"/>
      <c r="VBG49" s="1145"/>
      <c r="VBH49" s="1145"/>
      <c r="VBI49" s="1145"/>
      <c r="VBJ49" s="1146"/>
      <c r="VBK49" s="290"/>
      <c r="VBL49" s="288"/>
      <c r="VBM49" s="341"/>
      <c r="VBN49" s="342"/>
      <c r="VBO49" s="1147"/>
      <c r="VBP49" s="1144"/>
      <c r="VBQ49" s="1145"/>
      <c r="VBR49" s="1145"/>
      <c r="VBS49" s="1145"/>
      <c r="VBT49" s="1146"/>
      <c r="VBU49" s="290"/>
      <c r="VBV49" s="288"/>
      <c r="VBW49" s="341"/>
      <c r="VBX49" s="342"/>
      <c r="VBY49" s="1147"/>
      <c r="VBZ49" s="1144"/>
      <c r="VCA49" s="1145"/>
      <c r="VCB49" s="1145"/>
      <c r="VCC49" s="1145"/>
      <c r="VCD49" s="1146"/>
      <c r="VCE49" s="290"/>
      <c r="VCF49" s="288"/>
      <c r="VCG49" s="341"/>
      <c r="VCH49" s="342"/>
      <c r="VCI49" s="1147"/>
      <c r="VCJ49" s="1144"/>
      <c r="VCK49" s="1145"/>
      <c r="VCL49" s="1145"/>
      <c r="VCM49" s="1145"/>
      <c r="VCN49" s="1146"/>
      <c r="VCO49" s="290"/>
      <c r="VCP49" s="288"/>
      <c r="VCQ49" s="341"/>
      <c r="VCR49" s="342"/>
      <c r="VCS49" s="1147"/>
      <c r="VCT49" s="1144"/>
      <c r="VCU49" s="1145"/>
      <c r="VCV49" s="1145"/>
      <c r="VCW49" s="1145"/>
      <c r="VCX49" s="1146"/>
      <c r="VCY49" s="290"/>
      <c r="VCZ49" s="288"/>
      <c r="VDA49" s="341"/>
      <c r="VDB49" s="342"/>
      <c r="VDC49" s="1147"/>
      <c r="VDD49" s="1144"/>
      <c r="VDE49" s="1145"/>
      <c r="VDF49" s="1145"/>
      <c r="VDG49" s="1145"/>
      <c r="VDH49" s="1146"/>
      <c r="VDI49" s="290"/>
      <c r="VDJ49" s="288"/>
      <c r="VDK49" s="341"/>
      <c r="VDL49" s="342"/>
      <c r="VDM49" s="1147"/>
      <c r="VDN49" s="1144"/>
      <c r="VDO49" s="1145"/>
      <c r="VDP49" s="1145"/>
      <c r="VDQ49" s="1145"/>
      <c r="VDR49" s="1146"/>
      <c r="VDS49" s="290"/>
      <c r="VDT49" s="288"/>
      <c r="VDU49" s="341"/>
      <c r="VDV49" s="342"/>
      <c r="VDW49" s="1147"/>
      <c r="VDX49" s="1144"/>
      <c r="VDY49" s="1145"/>
      <c r="VDZ49" s="1145"/>
      <c r="VEA49" s="1145"/>
      <c r="VEB49" s="1146"/>
      <c r="VEC49" s="290"/>
      <c r="VED49" s="288"/>
      <c r="VEE49" s="341"/>
      <c r="VEF49" s="342"/>
      <c r="VEG49" s="1147"/>
      <c r="VEH49" s="1144"/>
      <c r="VEI49" s="1145"/>
      <c r="VEJ49" s="1145"/>
      <c r="VEK49" s="1145"/>
      <c r="VEL49" s="1146"/>
      <c r="VEM49" s="290"/>
      <c r="VEN49" s="288"/>
      <c r="VEO49" s="341"/>
      <c r="VEP49" s="342"/>
      <c r="VEQ49" s="1147"/>
      <c r="VER49" s="1144"/>
      <c r="VES49" s="1145"/>
      <c r="VET49" s="1145"/>
      <c r="VEU49" s="1145"/>
      <c r="VEV49" s="1146"/>
      <c r="VEW49" s="290"/>
      <c r="VEX49" s="288"/>
      <c r="VEY49" s="341"/>
      <c r="VEZ49" s="342"/>
      <c r="VFA49" s="1147"/>
      <c r="VFB49" s="1144"/>
      <c r="VFC49" s="1145"/>
      <c r="VFD49" s="1145"/>
      <c r="VFE49" s="1145"/>
      <c r="VFF49" s="1146"/>
      <c r="VFG49" s="290"/>
      <c r="VFH49" s="288"/>
      <c r="VFI49" s="341"/>
      <c r="VFJ49" s="342"/>
      <c r="VFK49" s="1147"/>
      <c r="VFL49" s="1144"/>
      <c r="VFM49" s="1145"/>
      <c r="VFN49" s="1145"/>
      <c r="VFO49" s="1145"/>
      <c r="VFP49" s="1146"/>
      <c r="VFQ49" s="290"/>
      <c r="VFR49" s="288"/>
      <c r="VFS49" s="341"/>
      <c r="VFT49" s="342"/>
      <c r="VFU49" s="1147"/>
      <c r="VFV49" s="1144"/>
      <c r="VFW49" s="1145"/>
      <c r="VFX49" s="1145"/>
      <c r="VFY49" s="1145"/>
      <c r="VFZ49" s="1146"/>
      <c r="VGA49" s="290"/>
      <c r="VGB49" s="288"/>
      <c r="VGC49" s="341"/>
      <c r="VGD49" s="342"/>
      <c r="VGE49" s="1147"/>
      <c r="VGF49" s="1144"/>
      <c r="VGG49" s="1145"/>
      <c r="VGH49" s="1145"/>
      <c r="VGI49" s="1145"/>
      <c r="VGJ49" s="1146"/>
      <c r="VGK49" s="290"/>
      <c r="VGL49" s="288"/>
      <c r="VGM49" s="341"/>
      <c r="VGN49" s="342"/>
      <c r="VGO49" s="1147"/>
      <c r="VGP49" s="1144"/>
      <c r="VGQ49" s="1145"/>
      <c r="VGR49" s="1145"/>
      <c r="VGS49" s="1145"/>
      <c r="VGT49" s="1146"/>
      <c r="VGU49" s="290"/>
      <c r="VGV49" s="288"/>
      <c r="VGW49" s="341"/>
      <c r="VGX49" s="342"/>
      <c r="VGY49" s="1147"/>
      <c r="VGZ49" s="1144"/>
      <c r="VHA49" s="1145"/>
      <c r="VHB49" s="1145"/>
      <c r="VHC49" s="1145"/>
      <c r="VHD49" s="1146"/>
      <c r="VHE49" s="290"/>
      <c r="VHF49" s="288"/>
      <c r="VHG49" s="341"/>
      <c r="VHH49" s="342"/>
      <c r="VHI49" s="1147"/>
      <c r="VHJ49" s="1144"/>
      <c r="VHK49" s="1145"/>
      <c r="VHL49" s="1145"/>
      <c r="VHM49" s="1145"/>
      <c r="VHN49" s="1146"/>
      <c r="VHO49" s="290"/>
      <c r="VHP49" s="288"/>
      <c r="VHQ49" s="341"/>
      <c r="VHR49" s="342"/>
      <c r="VHS49" s="1147"/>
      <c r="VHT49" s="1144"/>
      <c r="VHU49" s="1145"/>
      <c r="VHV49" s="1145"/>
      <c r="VHW49" s="1145"/>
      <c r="VHX49" s="1146"/>
      <c r="VHY49" s="290"/>
      <c r="VHZ49" s="288"/>
      <c r="VIA49" s="341"/>
      <c r="VIB49" s="342"/>
      <c r="VIC49" s="1147"/>
      <c r="VID49" s="1144"/>
      <c r="VIE49" s="1145"/>
      <c r="VIF49" s="1145"/>
      <c r="VIG49" s="1145"/>
      <c r="VIH49" s="1146"/>
      <c r="VII49" s="290"/>
      <c r="VIJ49" s="288"/>
      <c r="VIK49" s="341"/>
      <c r="VIL49" s="342"/>
      <c r="VIM49" s="1147"/>
      <c r="VIN49" s="1144"/>
      <c r="VIO49" s="1145"/>
      <c r="VIP49" s="1145"/>
      <c r="VIQ49" s="1145"/>
      <c r="VIR49" s="1146"/>
      <c r="VIS49" s="290"/>
      <c r="VIT49" s="288"/>
      <c r="VIU49" s="341"/>
      <c r="VIV49" s="342"/>
      <c r="VIW49" s="1147"/>
      <c r="VIX49" s="1144"/>
      <c r="VIY49" s="1145"/>
      <c r="VIZ49" s="1145"/>
      <c r="VJA49" s="1145"/>
      <c r="VJB49" s="1146"/>
      <c r="VJC49" s="290"/>
      <c r="VJD49" s="288"/>
      <c r="VJE49" s="341"/>
      <c r="VJF49" s="342"/>
      <c r="VJG49" s="1147"/>
      <c r="VJH49" s="1144"/>
      <c r="VJI49" s="1145"/>
      <c r="VJJ49" s="1145"/>
      <c r="VJK49" s="1145"/>
      <c r="VJL49" s="1146"/>
      <c r="VJM49" s="290"/>
      <c r="VJN49" s="288"/>
      <c r="VJO49" s="341"/>
      <c r="VJP49" s="342"/>
      <c r="VJQ49" s="1147"/>
      <c r="VJR49" s="1144"/>
      <c r="VJS49" s="1145"/>
      <c r="VJT49" s="1145"/>
      <c r="VJU49" s="1145"/>
      <c r="VJV49" s="1146"/>
      <c r="VJW49" s="290"/>
      <c r="VJX49" s="288"/>
      <c r="VJY49" s="341"/>
      <c r="VJZ49" s="342"/>
      <c r="VKA49" s="1147"/>
      <c r="VKB49" s="1144"/>
      <c r="VKC49" s="1145"/>
      <c r="VKD49" s="1145"/>
      <c r="VKE49" s="1145"/>
      <c r="VKF49" s="1146"/>
      <c r="VKG49" s="290"/>
      <c r="VKH49" s="288"/>
      <c r="VKI49" s="341"/>
      <c r="VKJ49" s="342"/>
      <c r="VKK49" s="1147"/>
      <c r="VKL49" s="1144"/>
      <c r="VKM49" s="1145"/>
      <c r="VKN49" s="1145"/>
      <c r="VKO49" s="1145"/>
      <c r="VKP49" s="1146"/>
      <c r="VKQ49" s="290"/>
      <c r="VKR49" s="288"/>
      <c r="VKS49" s="341"/>
      <c r="VKT49" s="342"/>
      <c r="VKU49" s="1147"/>
      <c r="VKV49" s="1144"/>
      <c r="VKW49" s="1145"/>
      <c r="VKX49" s="1145"/>
      <c r="VKY49" s="1145"/>
      <c r="VKZ49" s="1146"/>
      <c r="VLA49" s="290"/>
      <c r="VLB49" s="288"/>
      <c r="VLC49" s="341"/>
      <c r="VLD49" s="342"/>
      <c r="VLE49" s="1147"/>
      <c r="VLF49" s="1144"/>
      <c r="VLG49" s="1145"/>
      <c r="VLH49" s="1145"/>
      <c r="VLI49" s="1145"/>
      <c r="VLJ49" s="1146"/>
      <c r="VLK49" s="290"/>
      <c r="VLL49" s="288"/>
      <c r="VLM49" s="341"/>
      <c r="VLN49" s="342"/>
      <c r="VLO49" s="1147"/>
      <c r="VLP49" s="1144"/>
      <c r="VLQ49" s="1145"/>
      <c r="VLR49" s="1145"/>
      <c r="VLS49" s="1145"/>
      <c r="VLT49" s="1146"/>
      <c r="VLU49" s="290"/>
      <c r="VLV49" s="288"/>
      <c r="VLW49" s="341"/>
      <c r="VLX49" s="342"/>
      <c r="VLY49" s="1147"/>
      <c r="VLZ49" s="1144"/>
      <c r="VMA49" s="1145"/>
      <c r="VMB49" s="1145"/>
      <c r="VMC49" s="1145"/>
      <c r="VMD49" s="1146"/>
      <c r="VME49" s="290"/>
      <c r="VMF49" s="288"/>
      <c r="VMG49" s="341"/>
      <c r="VMH49" s="342"/>
      <c r="VMI49" s="1147"/>
      <c r="VMJ49" s="1144"/>
      <c r="VMK49" s="1145"/>
      <c r="VML49" s="1145"/>
      <c r="VMM49" s="1145"/>
      <c r="VMN49" s="1146"/>
      <c r="VMO49" s="290"/>
      <c r="VMP49" s="288"/>
      <c r="VMQ49" s="341"/>
      <c r="VMR49" s="342"/>
      <c r="VMS49" s="1147"/>
      <c r="VMT49" s="1144"/>
      <c r="VMU49" s="1145"/>
      <c r="VMV49" s="1145"/>
      <c r="VMW49" s="1145"/>
      <c r="VMX49" s="1146"/>
      <c r="VMY49" s="290"/>
      <c r="VMZ49" s="288"/>
      <c r="VNA49" s="341"/>
      <c r="VNB49" s="342"/>
      <c r="VNC49" s="1147"/>
      <c r="VND49" s="1144"/>
      <c r="VNE49" s="1145"/>
      <c r="VNF49" s="1145"/>
      <c r="VNG49" s="1145"/>
      <c r="VNH49" s="1146"/>
      <c r="VNI49" s="290"/>
      <c r="VNJ49" s="288"/>
      <c r="VNK49" s="341"/>
      <c r="VNL49" s="342"/>
      <c r="VNM49" s="1147"/>
      <c r="VNN49" s="1144"/>
      <c r="VNO49" s="1145"/>
      <c r="VNP49" s="1145"/>
      <c r="VNQ49" s="1145"/>
      <c r="VNR49" s="1146"/>
      <c r="VNS49" s="290"/>
      <c r="VNT49" s="288"/>
      <c r="VNU49" s="341"/>
      <c r="VNV49" s="342"/>
      <c r="VNW49" s="1147"/>
      <c r="VNX49" s="1144"/>
      <c r="VNY49" s="1145"/>
      <c r="VNZ49" s="1145"/>
      <c r="VOA49" s="1145"/>
      <c r="VOB49" s="1146"/>
      <c r="VOC49" s="290"/>
      <c r="VOD49" s="288"/>
      <c r="VOE49" s="341"/>
      <c r="VOF49" s="342"/>
      <c r="VOG49" s="1147"/>
      <c r="VOH49" s="1144"/>
      <c r="VOI49" s="1145"/>
      <c r="VOJ49" s="1145"/>
      <c r="VOK49" s="1145"/>
      <c r="VOL49" s="1146"/>
      <c r="VOM49" s="290"/>
      <c r="VON49" s="288"/>
      <c r="VOO49" s="341"/>
      <c r="VOP49" s="342"/>
      <c r="VOQ49" s="1147"/>
      <c r="VOR49" s="1144"/>
      <c r="VOS49" s="1145"/>
      <c r="VOT49" s="1145"/>
      <c r="VOU49" s="1145"/>
      <c r="VOV49" s="1146"/>
      <c r="VOW49" s="290"/>
      <c r="VOX49" s="288"/>
      <c r="VOY49" s="341"/>
      <c r="VOZ49" s="342"/>
      <c r="VPA49" s="1147"/>
      <c r="VPB49" s="1144"/>
      <c r="VPC49" s="1145"/>
      <c r="VPD49" s="1145"/>
      <c r="VPE49" s="1145"/>
      <c r="VPF49" s="1146"/>
      <c r="VPG49" s="290"/>
      <c r="VPH49" s="288"/>
      <c r="VPI49" s="341"/>
      <c r="VPJ49" s="342"/>
      <c r="VPK49" s="1147"/>
      <c r="VPL49" s="1144"/>
      <c r="VPM49" s="1145"/>
      <c r="VPN49" s="1145"/>
      <c r="VPO49" s="1145"/>
      <c r="VPP49" s="1146"/>
      <c r="VPQ49" s="290"/>
      <c r="VPR49" s="288"/>
      <c r="VPS49" s="341"/>
      <c r="VPT49" s="342"/>
      <c r="VPU49" s="1147"/>
      <c r="VPV49" s="1144"/>
      <c r="VPW49" s="1145"/>
      <c r="VPX49" s="1145"/>
      <c r="VPY49" s="1145"/>
      <c r="VPZ49" s="1146"/>
      <c r="VQA49" s="290"/>
      <c r="VQB49" s="288"/>
      <c r="VQC49" s="341"/>
      <c r="VQD49" s="342"/>
      <c r="VQE49" s="1147"/>
      <c r="VQF49" s="1144"/>
      <c r="VQG49" s="1145"/>
      <c r="VQH49" s="1145"/>
      <c r="VQI49" s="1145"/>
      <c r="VQJ49" s="1146"/>
      <c r="VQK49" s="290"/>
      <c r="VQL49" s="288"/>
      <c r="VQM49" s="341"/>
      <c r="VQN49" s="342"/>
      <c r="VQO49" s="1147"/>
      <c r="VQP49" s="1144"/>
      <c r="VQQ49" s="1145"/>
      <c r="VQR49" s="1145"/>
      <c r="VQS49" s="1145"/>
      <c r="VQT49" s="1146"/>
      <c r="VQU49" s="290"/>
      <c r="VQV49" s="288"/>
      <c r="VQW49" s="341"/>
      <c r="VQX49" s="342"/>
      <c r="VQY49" s="1147"/>
      <c r="VQZ49" s="1144"/>
      <c r="VRA49" s="1145"/>
      <c r="VRB49" s="1145"/>
      <c r="VRC49" s="1145"/>
      <c r="VRD49" s="1146"/>
      <c r="VRE49" s="290"/>
      <c r="VRF49" s="288"/>
      <c r="VRG49" s="341"/>
      <c r="VRH49" s="342"/>
      <c r="VRI49" s="1147"/>
      <c r="VRJ49" s="1144"/>
      <c r="VRK49" s="1145"/>
      <c r="VRL49" s="1145"/>
      <c r="VRM49" s="1145"/>
      <c r="VRN49" s="1146"/>
      <c r="VRO49" s="290"/>
      <c r="VRP49" s="288"/>
      <c r="VRQ49" s="341"/>
      <c r="VRR49" s="342"/>
      <c r="VRS49" s="1147"/>
      <c r="VRT49" s="1144"/>
      <c r="VRU49" s="1145"/>
      <c r="VRV49" s="1145"/>
      <c r="VRW49" s="1145"/>
      <c r="VRX49" s="1146"/>
      <c r="VRY49" s="290"/>
      <c r="VRZ49" s="288"/>
      <c r="VSA49" s="341"/>
      <c r="VSB49" s="342"/>
      <c r="VSC49" s="1147"/>
      <c r="VSD49" s="1144"/>
      <c r="VSE49" s="1145"/>
      <c r="VSF49" s="1145"/>
      <c r="VSG49" s="1145"/>
      <c r="VSH49" s="1146"/>
      <c r="VSI49" s="290"/>
      <c r="VSJ49" s="288"/>
      <c r="VSK49" s="341"/>
      <c r="VSL49" s="342"/>
      <c r="VSM49" s="1147"/>
      <c r="VSN49" s="1144"/>
      <c r="VSO49" s="1145"/>
      <c r="VSP49" s="1145"/>
      <c r="VSQ49" s="1145"/>
      <c r="VSR49" s="1146"/>
      <c r="VSS49" s="290"/>
      <c r="VST49" s="288"/>
      <c r="VSU49" s="341"/>
      <c r="VSV49" s="342"/>
      <c r="VSW49" s="1147"/>
      <c r="VSX49" s="1144"/>
      <c r="VSY49" s="1145"/>
      <c r="VSZ49" s="1145"/>
      <c r="VTA49" s="1145"/>
      <c r="VTB49" s="1146"/>
      <c r="VTC49" s="290"/>
      <c r="VTD49" s="288"/>
      <c r="VTE49" s="341"/>
      <c r="VTF49" s="342"/>
      <c r="VTG49" s="1147"/>
      <c r="VTH49" s="1144"/>
      <c r="VTI49" s="1145"/>
      <c r="VTJ49" s="1145"/>
      <c r="VTK49" s="1145"/>
      <c r="VTL49" s="1146"/>
      <c r="VTM49" s="290"/>
      <c r="VTN49" s="288"/>
      <c r="VTO49" s="341"/>
      <c r="VTP49" s="342"/>
      <c r="VTQ49" s="1147"/>
      <c r="VTR49" s="1144"/>
      <c r="VTS49" s="1145"/>
      <c r="VTT49" s="1145"/>
      <c r="VTU49" s="1145"/>
      <c r="VTV49" s="1146"/>
      <c r="VTW49" s="290"/>
      <c r="VTX49" s="288"/>
      <c r="VTY49" s="341"/>
      <c r="VTZ49" s="342"/>
      <c r="VUA49" s="1147"/>
      <c r="VUB49" s="1144"/>
      <c r="VUC49" s="1145"/>
      <c r="VUD49" s="1145"/>
      <c r="VUE49" s="1145"/>
      <c r="VUF49" s="1146"/>
      <c r="VUG49" s="290"/>
      <c r="VUH49" s="288"/>
      <c r="VUI49" s="341"/>
      <c r="VUJ49" s="342"/>
      <c r="VUK49" s="1147"/>
      <c r="VUL49" s="1144"/>
      <c r="VUM49" s="1145"/>
      <c r="VUN49" s="1145"/>
      <c r="VUO49" s="1145"/>
      <c r="VUP49" s="1146"/>
      <c r="VUQ49" s="290"/>
      <c r="VUR49" s="288"/>
      <c r="VUS49" s="341"/>
      <c r="VUT49" s="342"/>
      <c r="VUU49" s="1147"/>
      <c r="VUV49" s="1144"/>
      <c r="VUW49" s="1145"/>
      <c r="VUX49" s="1145"/>
      <c r="VUY49" s="1145"/>
      <c r="VUZ49" s="1146"/>
      <c r="VVA49" s="290"/>
      <c r="VVB49" s="288"/>
      <c r="VVC49" s="341"/>
      <c r="VVD49" s="342"/>
      <c r="VVE49" s="1147"/>
      <c r="VVF49" s="1144"/>
      <c r="VVG49" s="1145"/>
      <c r="VVH49" s="1145"/>
      <c r="VVI49" s="1145"/>
      <c r="VVJ49" s="1146"/>
      <c r="VVK49" s="290"/>
      <c r="VVL49" s="288"/>
      <c r="VVM49" s="341"/>
      <c r="VVN49" s="342"/>
      <c r="VVO49" s="1147"/>
      <c r="VVP49" s="1144"/>
      <c r="VVQ49" s="1145"/>
      <c r="VVR49" s="1145"/>
      <c r="VVS49" s="1145"/>
      <c r="VVT49" s="1146"/>
      <c r="VVU49" s="290"/>
      <c r="VVV49" s="288"/>
      <c r="VVW49" s="341"/>
      <c r="VVX49" s="342"/>
      <c r="VVY49" s="1147"/>
      <c r="VVZ49" s="1144"/>
      <c r="VWA49" s="1145"/>
      <c r="VWB49" s="1145"/>
      <c r="VWC49" s="1145"/>
      <c r="VWD49" s="1146"/>
      <c r="VWE49" s="290"/>
      <c r="VWF49" s="288"/>
      <c r="VWG49" s="341"/>
      <c r="VWH49" s="342"/>
      <c r="VWI49" s="1147"/>
      <c r="VWJ49" s="1144"/>
      <c r="VWK49" s="1145"/>
      <c r="VWL49" s="1145"/>
      <c r="VWM49" s="1145"/>
      <c r="VWN49" s="1146"/>
      <c r="VWO49" s="290"/>
      <c r="VWP49" s="288"/>
      <c r="VWQ49" s="341"/>
      <c r="VWR49" s="342"/>
      <c r="VWS49" s="1147"/>
      <c r="VWT49" s="1144"/>
      <c r="VWU49" s="1145"/>
      <c r="VWV49" s="1145"/>
      <c r="VWW49" s="1145"/>
      <c r="VWX49" s="1146"/>
      <c r="VWY49" s="290"/>
      <c r="VWZ49" s="288"/>
      <c r="VXA49" s="341"/>
      <c r="VXB49" s="342"/>
      <c r="VXC49" s="1147"/>
      <c r="VXD49" s="1144"/>
      <c r="VXE49" s="1145"/>
      <c r="VXF49" s="1145"/>
      <c r="VXG49" s="1145"/>
      <c r="VXH49" s="1146"/>
      <c r="VXI49" s="290"/>
      <c r="VXJ49" s="288"/>
      <c r="VXK49" s="341"/>
      <c r="VXL49" s="342"/>
      <c r="VXM49" s="1147"/>
      <c r="VXN49" s="1144"/>
      <c r="VXO49" s="1145"/>
      <c r="VXP49" s="1145"/>
      <c r="VXQ49" s="1145"/>
      <c r="VXR49" s="1146"/>
      <c r="VXS49" s="290"/>
      <c r="VXT49" s="288"/>
      <c r="VXU49" s="341"/>
      <c r="VXV49" s="342"/>
      <c r="VXW49" s="1147"/>
      <c r="VXX49" s="1144"/>
      <c r="VXY49" s="1145"/>
      <c r="VXZ49" s="1145"/>
      <c r="VYA49" s="1145"/>
      <c r="VYB49" s="1146"/>
      <c r="VYC49" s="290"/>
      <c r="VYD49" s="288"/>
      <c r="VYE49" s="341"/>
      <c r="VYF49" s="342"/>
      <c r="VYG49" s="1147"/>
      <c r="VYH49" s="1144"/>
      <c r="VYI49" s="1145"/>
      <c r="VYJ49" s="1145"/>
      <c r="VYK49" s="1145"/>
      <c r="VYL49" s="1146"/>
      <c r="VYM49" s="290"/>
      <c r="VYN49" s="288"/>
      <c r="VYO49" s="341"/>
      <c r="VYP49" s="342"/>
      <c r="VYQ49" s="1147"/>
      <c r="VYR49" s="1144"/>
      <c r="VYS49" s="1145"/>
      <c r="VYT49" s="1145"/>
      <c r="VYU49" s="1145"/>
      <c r="VYV49" s="1146"/>
      <c r="VYW49" s="290"/>
      <c r="VYX49" s="288"/>
      <c r="VYY49" s="341"/>
      <c r="VYZ49" s="342"/>
      <c r="VZA49" s="1147"/>
      <c r="VZB49" s="1144"/>
      <c r="VZC49" s="1145"/>
      <c r="VZD49" s="1145"/>
      <c r="VZE49" s="1145"/>
      <c r="VZF49" s="1146"/>
      <c r="VZG49" s="290"/>
      <c r="VZH49" s="288"/>
      <c r="VZI49" s="341"/>
      <c r="VZJ49" s="342"/>
      <c r="VZK49" s="1147"/>
      <c r="VZL49" s="1144"/>
      <c r="VZM49" s="1145"/>
      <c r="VZN49" s="1145"/>
      <c r="VZO49" s="1145"/>
      <c r="VZP49" s="1146"/>
      <c r="VZQ49" s="290"/>
      <c r="VZR49" s="288"/>
      <c r="VZS49" s="341"/>
      <c r="VZT49" s="342"/>
      <c r="VZU49" s="1147"/>
      <c r="VZV49" s="1144"/>
      <c r="VZW49" s="1145"/>
      <c r="VZX49" s="1145"/>
      <c r="VZY49" s="1145"/>
      <c r="VZZ49" s="1146"/>
      <c r="WAA49" s="290"/>
      <c r="WAB49" s="288"/>
      <c r="WAC49" s="341"/>
      <c r="WAD49" s="342"/>
      <c r="WAE49" s="1147"/>
      <c r="WAF49" s="1144"/>
      <c r="WAG49" s="1145"/>
      <c r="WAH49" s="1145"/>
      <c r="WAI49" s="1145"/>
      <c r="WAJ49" s="1146"/>
      <c r="WAK49" s="290"/>
      <c r="WAL49" s="288"/>
      <c r="WAM49" s="341"/>
      <c r="WAN49" s="342"/>
      <c r="WAO49" s="1147"/>
      <c r="WAP49" s="1144"/>
      <c r="WAQ49" s="1145"/>
      <c r="WAR49" s="1145"/>
      <c r="WAS49" s="1145"/>
      <c r="WAT49" s="1146"/>
      <c r="WAU49" s="290"/>
      <c r="WAV49" s="288"/>
      <c r="WAW49" s="341"/>
      <c r="WAX49" s="342"/>
      <c r="WAY49" s="1147"/>
      <c r="WAZ49" s="1144"/>
      <c r="WBA49" s="1145"/>
      <c r="WBB49" s="1145"/>
      <c r="WBC49" s="1145"/>
      <c r="WBD49" s="1146"/>
      <c r="WBE49" s="290"/>
      <c r="WBF49" s="288"/>
      <c r="WBG49" s="341"/>
      <c r="WBH49" s="342"/>
      <c r="WBI49" s="1147"/>
      <c r="WBJ49" s="1144"/>
      <c r="WBK49" s="1145"/>
      <c r="WBL49" s="1145"/>
      <c r="WBM49" s="1145"/>
      <c r="WBN49" s="1146"/>
      <c r="WBO49" s="290"/>
      <c r="WBP49" s="288"/>
      <c r="WBQ49" s="341"/>
      <c r="WBR49" s="342"/>
      <c r="WBS49" s="1147"/>
      <c r="WBT49" s="1144"/>
      <c r="WBU49" s="1145"/>
      <c r="WBV49" s="1145"/>
      <c r="WBW49" s="1145"/>
      <c r="WBX49" s="1146"/>
      <c r="WBY49" s="290"/>
      <c r="WBZ49" s="288"/>
      <c r="WCA49" s="341"/>
      <c r="WCB49" s="342"/>
      <c r="WCC49" s="1147"/>
      <c r="WCD49" s="1144"/>
      <c r="WCE49" s="1145"/>
      <c r="WCF49" s="1145"/>
      <c r="WCG49" s="1145"/>
      <c r="WCH49" s="1146"/>
      <c r="WCI49" s="290"/>
      <c r="WCJ49" s="288"/>
      <c r="WCK49" s="341"/>
      <c r="WCL49" s="342"/>
      <c r="WCM49" s="1147"/>
      <c r="WCN49" s="1144"/>
      <c r="WCO49" s="1145"/>
      <c r="WCP49" s="1145"/>
      <c r="WCQ49" s="1145"/>
      <c r="WCR49" s="1146"/>
      <c r="WCS49" s="290"/>
      <c r="WCT49" s="288"/>
      <c r="WCU49" s="341"/>
      <c r="WCV49" s="342"/>
      <c r="WCW49" s="1147"/>
      <c r="WCX49" s="1144"/>
      <c r="WCY49" s="1145"/>
      <c r="WCZ49" s="1145"/>
      <c r="WDA49" s="1145"/>
      <c r="WDB49" s="1146"/>
      <c r="WDC49" s="290"/>
      <c r="WDD49" s="288"/>
      <c r="WDE49" s="341"/>
      <c r="WDF49" s="342"/>
      <c r="WDG49" s="1147"/>
      <c r="WDH49" s="1144"/>
      <c r="WDI49" s="1145"/>
      <c r="WDJ49" s="1145"/>
      <c r="WDK49" s="1145"/>
      <c r="WDL49" s="1146"/>
      <c r="WDM49" s="290"/>
      <c r="WDN49" s="288"/>
      <c r="WDO49" s="341"/>
      <c r="WDP49" s="342"/>
      <c r="WDQ49" s="1147"/>
      <c r="WDR49" s="1144"/>
      <c r="WDS49" s="1145"/>
      <c r="WDT49" s="1145"/>
      <c r="WDU49" s="1145"/>
      <c r="WDV49" s="1146"/>
      <c r="WDW49" s="290"/>
      <c r="WDX49" s="288"/>
      <c r="WDY49" s="341"/>
      <c r="WDZ49" s="342"/>
      <c r="WEA49" s="1147"/>
      <c r="WEB49" s="1144"/>
      <c r="WEC49" s="1145"/>
      <c r="WED49" s="1145"/>
      <c r="WEE49" s="1145"/>
      <c r="WEF49" s="1146"/>
      <c r="WEG49" s="290"/>
      <c r="WEH49" s="288"/>
      <c r="WEI49" s="341"/>
      <c r="WEJ49" s="342"/>
      <c r="WEK49" s="1147"/>
      <c r="WEL49" s="1144"/>
      <c r="WEM49" s="1145"/>
      <c r="WEN49" s="1145"/>
      <c r="WEO49" s="1145"/>
      <c r="WEP49" s="1146"/>
      <c r="WEQ49" s="290"/>
      <c r="WER49" s="288"/>
      <c r="WES49" s="341"/>
      <c r="WET49" s="342"/>
      <c r="WEU49" s="1147"/>
      <c r="WEV49" s="1144"/>
      <c r="WEW49" s="1145"/>
      <c r="WEX49" s="1145"/>
      <c r="WEY49" s="1145"/>
      <c r="WEZ49" s="1146"/>
      <c r="WFA49" s="290"/>
      <c r="WFB49" s="288"/>
      <c r="WFC49" s="341"/>
      <c r="WFD49" s="342"/>
      <c r="WFE49" s="1147"/>
      <c r="WFF49" s="1144"/>
      <c r="WFG49" s="1145"/>
      <c r="WFH49" s="1145"/>
      <c r="WFI49" s="1145"/>
      <c r="WFJ49" s="1146"/>
      <c r="WFK49" s="290"/>
      <c r="WFL49" s="288"/>
      <c r="WFM49" s="341"/>
      <c r="WFN49" s="342"/>
      <c r="WFO49" s="1147"/>
      <c r="WFP49" s="1144"/>
      <c r="WFQ49" s="1145"/>
      <c r="WFR49" s="1145"/>
      <c r="WFS49" s="1145"/>
      <c r="WFT49" s="1146"/>
      <c r="WFU49" s="290"/>
      <c r="WFV49" s="288"/>
      <c r="WFW49" s="341"/>
      <c r="WFX49" s="342"/>
      <c r="WFY49" s="1147"/>
      <c r="WFZ49" s="1144"/>
      <c r="WGA49" s="1145"/>
      <c r="WGB49" s="1145"/>
      <c r="WGC49" s="1145"/>
      <c r="WGD49" s="1146"/>
      <c r="WGE49" s="290"/>
      <c r="WGF49" s="288"/>
      <c r="WGG49" s="341"/>
      <c r="WGH49" s="342"/>
      <c r="WGI49" s="1147"/>
      <c r="WGJ49" s="1144"/>
      <c r="WGK49" s="1145"/>
      <c r="WGL49" s="1145"/>
      <c r="WGM49" s="1145"/>
      <c r="WGN49" s="1146"/>
      <c r="WGO49" s="290"/>
      <c r="WGP49" s="288"/>
      <c r="WGQ49" s="341"/>
      <c r="WGR49" s="342"/>
      <c r="WGS49" s="1147"/>
      <c r="WGT49" s="1144"/>
      <c r="WGU49" s="1145"/>
      <c r="WGV49" s="1145"/>
      <c r="WGW49" s="1145"/>
      <c r="WGX49" s="1146"/>
      <c r="WGY49" s="290"/>
      <c r="WGZ49" s="288"/>
      <c r="WHA49" s="341"/>
      <c r="WHB49" s="342"/>
      <c r="WHC49" s="1147"/>
      <c r="WHD49" s="1144"/>
      <c r="WHE49" s="1145"/>
      <c r="WHF49" s="1145"/>
      <c r="WHG49" s="1145"/>
      <c r="WHH49" s="1146"/>
      <c r="WHI49" s="290"/>
      <c r="WHJ49" s="288"/>
      <c r="WHK49" s="341"/>
      <c r="WHL49" s="342"/>
      <c r="WHM49" s="1147"/>
      <c r="WHN49" s="1144"/>
      <c r="WHO49" s="1145"/>
      <c r="WHP49" s="1145"/>
      <c r="WHQ49" s="1145"/>
      <c r="WHR49" s="1146"/>
      <c r="WHS49" s="290"/>
      <c r="WHT49" s="288"/>
      <c r="WHU49" s="341"/>
      <c r="WHV49" s="342"/>
      <c r="WHW49" s="1147"/>
      <c r="WHX49" s="1144"/>
      <c r="WHY49" s="1145"/>
      <c r="WHZ49" s="1145"/>
      <c r="WIA49" s="1145"/>
      <c r="WIB49" s="1146"/>
      <c r="WIC49" s="290"/>
      <c r="WID49" s="288"/>
      <c r="WIE49" s="341"/>
      <c r="WIF49" s="342"/>
      <c r="WIG49" s="1147"/>
      <c r="WIH49" s="1144"/>
      <c r="WII49" s="1145"/>
      <c r="WIJ49" s="1145"/>
      <c r="WIK49" s="1145"/>
      <c r="WIL49" s="1146"/>
      <c r="WIM49" s="290"/>
      <c r="WIN49" s="288"/>
      <c r="WIO49" s="341"/>
      <c r="WIP49" s="342"/>
      <c r="WIQ49" s="1147"/>
      <c r="WIR49" s="1144"/>
      <c r="WIS49" s="1145"/>
      <c r="WIT49" s="1145"/>
      <c r="WIU49" s="1145"/>
      <c r="WIV49" s="1146"/>
      <c r="WIW49" s="290"/>
      <c r="WIX49" s="288"/>
      <c r="WIY49" s="341"/>
      <c r="WIZ49" s="342"/>
      <c r="WJA49" s="1147"/>
      <c r="WJB49" s="1144"/>
      <c r="WJC49" s="1145"/>
      <c r="WJD49" s="1145"/>
      <c r="WJE49" s="1145"/>
      <c r="WJF49" s="1146"/>
      <c r="WJG49" s="290"/>
      <c r="WJH49" s="288"/>
      <c r="WJI49" s="341"/>
      <c r="WJJ49" s="342"/>
      <c r="WJK49" s="1147"/>
      <c r="WJL49" s="1144"/>
      <c r="WJM49" s="1145"/>
      <c r="WJN49" s="1145"/>
      <c r="WJO49" s="1145"/>
      <c r="WJP49" s="1146"/>
      <c r="WJQ49" s="290"/>
      <c r="WJR49" s="288"/>
      <c r="WJS49" s="341"/>
      <c r="WJT49" s="342"/>
      <c r="WJU49" s="1147"/>
      <c r="WJV49" s="1144"/>
      <c r="WJW49" s="1145"/>
      <c r="WJX49" s="1145"/>
      <c r="WJY49" s="1145"/>
      <c r="WJZ49" s="1146"/>
      <c r="WKA49" s="290"/>
      <c r="WKB49" s="288"/>
      <c r="WKC49" s="341"/>
      <c r="WKD49" s="342"/>
      <c r="WKE49" s="1147"/>
      <c r="WKF49" s="1144"/>
      <c r="WKG49" s="1145"/>
      <c r="WKH49" s="1145"/>
      <c r="WKI49" s="1145"/>
      <c r="WKJ49" s="1146"/>
      <c r="WKK49" s="290"/>
      <c r="WKL49" s="288"/>
      <c r="WKM49" s="341"/>
      <c r="WKN49" s="342"/>
      <c r="WKO49" s="1147"/>
      <c r="WKP49" s="1144"/>
      <c r="WKQ49" s="1145"/>
      <c r="WKR49" s="1145"/>
      <c r="WKS49" s="1145"/>
      <c r="WKT49" s="1146"/>
      <c r="WKU49" s="290"/>
      <c r="WKV49" s="288"/>
      <c r="WKW49" s="341"/>
      <c r="WKX49" s="342"/>
      <c r="WKY49" s="1147"/>
      <c r="WKZ49" s="1144"/>
      <c r="WLA49" s="1145"/>
      <c r="WLB49" s="1145"/>
      <c r="WLC49" s="1145"/>
      <c r="WLD49" s="1146"/>
      <c r="WLE49" s="290"/>
      <c r="WLF49" s="288"/>
      <c r="WLG49" s="341"/>
      <c r="WLH49" s="342"/>
      <c r="WLI49" s="1147"/>
      <c r="WLJ49" s="1144"/>
      <c r="WLK49" s="1145"/>
      <c r="WLL49" s="1145"/>
      <c r="WLM49" s="1145"/>
      <c r="WLN49" s="1146"/>
      <c r="WLO49" s="290"/>
      <c r="WLP49" s="288"/>
      <c r="WLQ49" s="341"/>
      <c r="WLR49" s="342"/>
      <c r="WLS49" s="1147"/>
      <c r="WLT49" s="1144"/>
      <c r="WLU49" s="1145"/>
      <c r="WLV49" s="1145"/>
      <c r="WLW49" s="1145"/>
      <c r="WLX49" s="1146"/>
      <c r="WLY49" s="290"/>
      <c r="WLZ49" s="288"/>
      <c r="WMA49" s="341"/>
      <c r="WMB49" s="342"/>
      <c r="WMC49" s="1147"/>
      <c r="WMD49" s="1144"/>
      <c r="WME49" s="1145"/>
      <c r="WMF49" s="1145"/>
      <c r="WMG49" s="1145"/>
      <c r="WMH49" s="1146"/>
      <c r="WMI49" s="290"/>
      <c r="WMJ49" s="288"/>
      <c r="WMK49" s="341"/>
      <c r="WML49" s="342"/>
      <c r="WMM49" s="1147"/>
      <c r="WMN49" s="1144"/>
      <c r="WMO49" s="1145"/>
      <c r="WMP49" s="1145"/>
      <c r="WMQ49" s="1145"/>
      <c r="WMR49" s="1146"/>
      <c r="WMS49" s="290"/>
      <c r="WMT49" s="288"/>
      <c r="WMU49" s="341"/>
      <c r="WMV49" s="342"/>
      <c r="WMW49" s="1147"/>
      <c r="WMX49" s="1144"/>
      <c r="WMY49" s="1145"/>
      <c r="WMZ49" s="1145"/>
      <c r="WNA49" s="1145"/>
      <c r="WNB49" s="1146"/>
      <c r="WNC49" s="290"/>
      <c r="WND49" s="288"/>
      <c r="WNE49" s="341"/>
      <c r="WNF49" s="342"/>
      <c r="WNG49" s="1147"/>
      <c r="WNH49" s="1144"/>
      <c r="WNI49" s="1145"/>
      <c r="WNJ49" s="1145"/>
      <c r="WNK49" s="1145"/>
      <c r="WNL49" s="1146"/>
      <c r="WNM49" s="290"/>
      <c r="WNN49" s="288"/>
      <c r="WNO49" s="341"/>
      <c r="WNP49" s="342"/>
      <c r="WNQ49" s="1147"/>
      <c r="WNR49" s="1144"/>
      <c r="WNS49" s="1145"/>
      <c r="WNT49" s="1145"/>
      <c r="WNU49" s="1145"/>
      <c r="WNV49" s="1146"/>
      <c r="WNW49" s="290"/>
      <c r="WNX49" s="288"/>
      <c r="WNY49" s="341"/>
      <c r="WNZ49" s="342"/>
      <c r="WOA49" s="1147"/>
      <c r="WOB49" s="1144"/>
      <c r="WOC49" s="1145"/>
      <c r="WOD49" s="1145"/>
      <c r="WOE49" s="1145"/>
      <c r="WOF49" s="1146"/>
      <c r="WOG49" s="290"/>
      <c r="WOH49" s="288"/>
      <c r="WOI49" s="341"/>
      <c r="WOJ49" s="342"/>
      <c r="WOK49" s="1147"/>
      <c r="WOL49" s="1144"/>
      <c r="WOM49" s="1145"/>
      <c r="WON49" s="1145"/>
      <c r="WOO49" s="1145"/>
      <c r="WOP49" s="1146"/>
      <c r="WOQ49" s="290"/>
      <c r="WOR49" s="288"/>
      <c r="WOS49" s="341"/>
      <c r="WOT49" s="342"/>
      <c r="WOU49" s="1147"/>
      <c r="WOV49" s="1144"/>
      <c r="WOW49" s="1145"/>
      <c r="WOX49" s="1145"/>
      <c r="WOY49" s="1145"/>
      <c r="WOZ49" s="1146"/>
      <c r="WPA49" s="290"/>
      <c r="WPB49" s="288"/>
      <c r="WPC49" s="341"/>
      <c r="WPD49" s="342"/>
      <c r="WPE49" s="1147"/>
      <c r="WPF49" s="1144"/>
      <c r="WPG49" s="1145"/>
      <c r="WPH49" s="1145"/>
      <c r="WPI49" s="1145"/>
      <c r="WPJ49" s="1146"/>
      <c r="WPK49" s="290"/>
      <c r="WPL49" s="288"/>
      <c r="WPM49" s="341"/>
      <c r="WPN49" s="342"/>
      <c r="WPO49" s="1147"/>
      <c r="WPP49" s="1144"/>
      <c r="WPQ49" s="1145"/>
      <c r="WPR49" s="1145"/>
      <c r="WPS49" s="1145"/>
      <c r="WPT49" s="1146"/>
      <c r="WPU49" s="290"/>
      <c r="WPV49" s="288"/>
      <c r="WPW49" s="341"/>
      <c r="WPX49" s="342"/>
      <c r="WPY49" s="1147"/>
      <c r="WPZ49" s="1144"/>
      <c r="WQA49" s="1145"/>
      <c r="WQB49" s="1145"/>
      <c r="WQC49" s="1145"/>
      <c r="WQD49" s="1146"/>
      <c r="WQE49" s="290"/>
      <c r="WQF49" s="288"/>
      <c r="WQG49" s="341"/>
      <c r="WQH49" s="342"/>
      <c r="WQI49" s="1147"/>
      <c r="WQJ49" s="1144"/>
      <c r="WQK49" s="1145"/>
      <c r="WQL49" s="1145"/>
      <c r="WQM49" s="1145"/>
      <c r="WQN49" s="1146"/>
      <c r="WQO49" s="290"/>
      <c r="WQP49" s="288"/>
      <c r="WQQ49" s="341"/>
      <c r="WQR49" s="342"/>
      <c r="WQS49" s="1147"/>
      <c r="WQT49" s="1144"/>
      <c r="WQU49" s="1145"/>
      <c r="WQV49" s="1145"/>
      <c r="WQW49" s="1145"/>
      <c r="WQX49" s="1146"/>
      <c r="WQY49" s="290"/>
      <c r="WQZ49" s="288"/>
      <c r="WRA49" s="341"/>
      <c r="WRB49" s="342"/>
      <c r="WRC49" s="1147"/>
      <c r="WRD49" s="1144"/>
      <c r="WRE49" s="1145"/>
      <c r="WRF49" s="1145"/>
      <c r="WRG49" s="1145"/>
      <c r="WRH49" s="1146"/>
      <c r="WRI49" s="290"/>
      <c r="WRJ49" s="288"/>
      <c r="WRK49" s="341"/>
      <c r="WRL49" s="342"/>
      <c r="WRM49" s="1147"/>
      <c r="WRN49" s="1144"/>
      <c r="WRO49" s="1145"/>
      <c r="WRP49" s="1145"/>
      <c r="WRQ49" s="1145"/>
      <c r="WRR49" s="1146"/>
      <c r="WRS49" s="290"/>
      <c r="WRT49" s="288"/>
      <c r="WRU49" s="341"/>
      <c r="WRV49" s="342"/>
      <c r="WRW49" s="1147"/>
      <c r="WRX49" s="1144"/>
      <c r="WRY49" s="1145"/>
      <c r="WRZ49" s="1145"/>
      <c r="WSA49" s="1145"/>
      <c r="WSB49" s="1146"/>
      <c r="WSC49" s="290"/>
      <c r="WSD49" s="288"/>
      <c r="WSE49" s="341"/>
      <c r="WSF49" s="342"/>
      <c r="WSG49" s="1147"/>
      <c r="WSH49" s="1144"/>
      <c r="WSI49" s="1145"/>
      <c r="WSJ49" s="1145"/>
      <c r="WSK49" s="1145"/>
      <c r="WSL49" s="1146"/>
      <c r="WSM49" s="290"/>
      <c r="WSN49" s="288"/>
      <c r="WSO49" s="341"/>
      <c r="WSP49" s="342"/>
      <c r="WSQ49" s="1147"/>
      <c r="WSR49" s="1144"/>
      <c r="WSS49" s="1145"/>
      <c r="WST49" s="1145"/>
      <c r="WSU49" s="1145"/>
      <c r="WSV49" s="1146"/>
      <c r="WSW49" s="290"/>
      <c r="WSX49" s="288"/>
      <c r="WSY49" s="341"/>
      <c r="WSZ49" s="342"/>
      <c r="WTA49" s="1147"/>
      <c r="WTB49" s="1144"/>
      <c r="WTC49" s="1145"/>
      <c r="WTD49" s="1145"/>
      <c r="WTE49" s="1145"/>
      <c r="WTF49" s="1146"/>
      <c r="WTG49" s="290"/>
      <c r="WTH49" s="288"/>
      <c r="WTI49" s="341"/>
      <c r="WTJ49" s="342"/>
      <c r="WTK49" s="1147"/>
      <c r="WTL49" s="1144"/>
      <c r="WTM49" s="1145"/>
      <c r="WTN49" s="1145"/>
      <c r="WTO49" s="1145"/>
      <c r="WTP49" s="1146"/>
      <c r="WTQ49" s="290"/>
      <c r="WTR49" s="288"/>
      <c r="WTS49" s="341"/>
      <c r="WTT49" s="342"/>
      <c r="WTU49" s="1147"/>
      <c r="WTV49" s="1144"/>
      <c r="WTW49" s="1145"/>
      <c r="WTX49" s="1145"/>
      <c r="WTY49" s="1145"/>
      <c r="WTZ49" s="1146"/>
      <c r="WUA49" s="290"/>
      <c r="WUB49" s="288"/>
      <c r="WUC49" s="341"/>
      <c r="WUD49" s="342"/>
      <c r="WUE49" s="1147"/>
      <c r="WUF49" s="1144"/>
      <c r="WUG49" s="1145"/>
      <c r="WUH49" s="1145"/>
      <c r="WUI49" s="1145"/>
      <c r="WUJ49" s="1146"/>
      <c r="WUK49" s="290"/>
      <c r="WUL49" s="288"/>
      <c r="WUM49" s="341"/>
      <c r="WUN49" s="342"/>
      <c r="WUO49" s="1147"/>
      <c r="WUP49" s="1144"/>
      <c r="WUQ49" s="1145"/>
      <c r="WUR49" s="1145"/>
      <c r="WUS49" s="1145"/>
      <c r="WUT49" s="1146"/>
      <c r="WUU49" s="290"/>
      <c r="WUV49" s="288"/>
      <c r="WUW49" s="341"/>
      <c r="WUX49" s="342"/>
      <c r="WUY49" s="1147"/>
      <c r="WUZ49" s="1144"/>
      <c r="WVA49" s="1145"/>
      <c r="WVB49" s="1145"/>
      <c r="WVC49" s="1145"/>
      <c r="WVD49" s="1146"/>
      <c r="WVE49" s="290"/>
      <c r="WVF49" s="288"/>
      <c r="WVG49" s="341"/>
      <c r="WVH49" s="342"/>
      <c r="WVI49" s="1147"/>
      <c r="WVJ49" s="1144"/>
      <c r="WVK49" s="1145"/>
      <c r="WVL49" s="1145"/>
      <c r="WVM49" s="1145"/>
      <c r="WVN49" s="1146"/>
      <c r="WVO49" s="290"/>
      <c r="WVP49" s="288"/>
      <c r="WVQ49" s="341"/>
      <c r="WVR49" s="342"/>
      <c r="WVS49" s="1147"/>
      <c r="WVT49" s="1144"/>
      <c r="WVU49" s="1145"/>
      <c r="WVV49" s="1145"/>
      <c r="WVW49" s="1145"/>
      <c r="WVX49" s="1146"/>
      <c r="WVY49" s="290"/>
      <c r="WVZ49" s="288"/>
      <c r="WWA49" s="341"/>
      <c r="WWB49" s="342"/>
      <c r="WWC49" s="1147"/>
      <c r="WWD49" s="1144"/>
      <c r="WWE49" s="1145"/>
      <c r="WWF49" s="1145"/>
      <c r="WWG49" s="1145"/>
      <c r="WWH49" s="1146"/>
      <c r="WWI49" s="290"/>
      <c r="WWJ49" s="288"/>
      <c r="WWK49" s="341"/>
      <c r="WWL49" s="342"/>
      <c r="WWM49" s="1147"/>
      <c r="WWN49" s="1144"/>
      <c r="WWO49" s="1145"/>
      <c r="WWP49" s="1145"/>
      <c r="WWQ49" s="1145"/>
      <c r="WWR49" s="1146"/>
      <c r="WWS49" s="290"/>
      <c r="WWT49" s="288"/>
      <c r="WWU49" s="341"/>
      <c r="WWV49" s="342"/>
      <c r="WWW49" s="1147"/>
      <c r="WWX49" s="1144"/>
      <c r="WWY49" s="1145"/>
      <c r="WWZ49" s="1145"/>
      <c r="WXA49" s="1145"/>
      <c r="WXB49" s="1146"/>
      <c r="WXC49" s="290"/>
      <c r="WXD49" s="288"/>
      <c r="WXE49" s="341"/>
      <c r="WXF49" s="342"/>
      <c r="WXG49" s="1147"/>
      <c r="WXH49" s="1144"/>
      <c r="WXI49" s="1145"/>
      <c r="WXJ49" s="1145"/>
      <c r="WXK49" s="1145"/>
      <c r="WXL49" s="1146"/>
      <c r="WXM49" s="290"/>
      <c r="WXN49" s="288"/>
      <c r="WXO49" s="341"/>
      <c r="WXP49" s="342"/>
      <c r="WXQ49" s="1147"/>
      <c r="WXR49" s="1144"/>
      <c r="WXS49" s="1145"/>
      <c r="WXT49" s="1145"/>
      <c r="WXU49" s="1145"/>
      <c r="WXV49" s="1146"/>
      <c r="WXW49" s="290"/>
      <c r="WXX49" s="288"/>
      <c r="WXY49" s="341"/>
      <c r="WXZ49" s="342"/>
      <c r="WYA49" s="1147"/>
      <c r="WYB49" s="1144"/>
      <c r="WYC49" s="1145"/>
      <c r="WYD49" s="1145"/>
      <c r="WYE49" s="1145"/>
      <c r="WYF49" s="1146"/>
      <c r="WYG49" s="290"/>
      <c r="WYH49" s="288"/>
      <c r="WYI49" s="341"/>
      <c r="WYJ49" s="342"/>
      <c r="WYK49" s="1147"/>
      <c r="WYL49" s="1144"/>
      <c r="WYM49" s="1145"/>
      <c r="WYN49" s="1145"/>
      <c r="WYO49" s="1145"/>
      <c r="WYP49" s="1146"/>
      <c r="WYQ49" s="290"/>
      <c r="WYR49" s="288"/>
      <c r="WYS49" s="341"/>
      <c r="WYT49" s="342"/>
      <c r="WYU49" s="1147"/>
      <c r="WYV49" s="1144"/>
      <c r="WYW49" s="1145"/>
      <c r="WYX49" s="1145"/>
      <c r="WYY49" s="1145"/>
      <c r="WYZ49" s="1146"/>
      <c r="WZA49" s="290"/>
      <c r="WZB49" s="288"/>
      <c r="WZC49" s="341"/>
      <c r="WZD49" s="342"/>
      <c r="WZE49" s="1147"/>
      <c r="WZF49" s="1144"/>
      <c r="WZG49" s="1145"/>
      <c r="WZH49" s="1145"/>
      <c r="WZI49" s="1145"/>
      <c r="WZJ49" s="1146"/>
      <c r="WZK49" s="290"/>
      <c r="WZL49" s="288"/>
      <c r="WZM49" s="341"/>
      <c r="WZN49" s="342"/>
      <c r="WZO49" s="1147"/>
      <c r="WZP49" s="1144"/>
      <c r="WZQ49" s="1145"/>
      <c r="WZR49" s="1145"/>
      <c r="WZS49" s="1145"/>
      <c r="WZT49" s="1146"/>
      <c r="WZU49" s="290"/>
      <c r="WZV49" s="288"/>
      <c r="WZW49" s="341"/>
      <c r="WZX49" s="342"/>
      <c r="WZY49" s="1147"/>
      <c r="WZZ49" s="1144"/>
      <c r="XAA49" s="1145"/>
      <c r="XAB49" s="1145"/>
      <c r="XAC49" s="1145"/>
      <c r="XAD49" s="1146"/>
      <c r="XAE49" s="290"/>
      <c r="XAF49" s="288"/>
      <c r="XAG49" s="341"/>
      <c r="XAH49" s="342"/>
      <c r="XAI49" s="1147"/>
      <c r="XAJ49" s="1144"/>
      <c r="XAK49" s="1145"/>
      <c r="XAL49" s="1145"/>
      <c r="XAM49" s="1145"/>
      <c r="XAN49" s="1146"/>
      <c r="XAO49" s="290"/>
      <c r="XAP49" s="288"/>
      <c r="XAQ49" s="341"/>
      <c r="XAR49" s="342"/>
      <c r="XAS49" s="1147"/>
      <c r="XAT49" s="1144"/>
      <c r="XAU49" s="1145"/>
      <c r="XAV49" s="1145"/>
      <c r="XAW49" s="1145"/>
      <c r="XAX49" s="1146"/>
      <c r="XAY49" s="290"/>
      <c r="XAZ49" s="288"/>
      <c r="XBA49" s="341"/>
      <c r="XBB49" s="342"/>
      <c r="XBC49" s="1147"/>
      <c r="XBD49" s="1144"/>
      <c r="XBE49" s="1145"/>
      <c r="XBF49" s="1145"/>
      <c r="XBG49" s="1145"/>
      <c r="XBH49" s="1146"/>
      <c r="XBI49" s="290"/>
      <c r="XBJ49" s="288"/>
      <c r="XBK49" s="341"/>
      <c r="XBL49" s="342"/>
      <c r="XBM49" s="1147"/>
      <c r="XBN49" s="1144"/>
      <c r="XBO49" s="1145"/>
      <c r="XBP49" s="1145"/>
      <c r="XBQ49" s="1145"/>
      <c r="XBR49" s="1146"/>
      <c r="XBS49" s="290"/>
      <c r="XBT49" s="288"/>
      <c r="XBU49" s="341"/>
      <c r="XBV49" s="342"/>
      <c r="XBW49" s="1147"/>
      <c r="XBX49" s="1144"/>
      <c r="XBY49" s="1145"/>
      <c r="XBZ49" s="1145"/>
      <c r="XCA49" s="1145"/>
      <c r="XCB49" s="1146"/>
      <c r="XCC49" s="290"/>
      <c r="XCD49" s="288"/>
      <c r="XCE49" s="341"/>
      <c r="XCF49" s="342"/>
      <c r="XCG49" s="1147"/>
      <c r="XCH49" s="1144"/>
      <c r="XCI49" s="1145"/>
      <c r="XCJ49" s="1145"/>
      <c r="XCK49" s="1145"/>
      <c r="XCL49" s="1146"/>
      <c r="XCM49" s="290"/>
      <c r="XCN49" s="288"/>
      <c r="XCO49" s="341"/>
      <c r="XCP49" s="342"/>
      <c r="XCQ49" s="1147"/>
      <c r="XCR49" s="1144"/>
      <c r="XCS49" s="1145"/>
      <c r="XCT49" s="1145"/>
      <c r="XCU49" s="1145"/>
      <c r="XCV49" s="1146"/>
      <c r="XCW49" s="290"/>
      <c r="XCX49" s="288"/>
      <c r="XCY49" s="341"/>
      <c r="XCZ49" s="342"/>
      <c r="XDA49" s="1147"/>
      <c r="XDB49" s="1144"/>
      <c r="XDC49" s="1145"/>
      <c r="XDD49" s="1145"/>
      <c r="XDE49" s="1145"/>
      <c r="XDF49" s="1146"/>
      <c r="XDG49" s="290"/>
      <c r="XDH49" s="288"/>
      <c r="XDI49" s="341"/>
      <c r="XDJ49" s="342"/>
      <c r="XDK49" s="1147"/>
      <c r="XDL49" s="1144"/>
      <c r="XDM49" s="1145"/>
      <c r="XDN49" s="1145"/>
      <c r="XDO49" s="1145"/>
      <c r="XDP49" s="1146"/>
      <c r="XDQ49" s="290"/>
      <c r="XDR49" s="288"/>
      <c r="XDS49" s="341"/>
      <c r="XDT49" s="342"/>
      <c r="XDU49" s="1147"/>
      <c r="XDV49" s="1144"/>
      <c r="XDW49" s="1145"/>
      <c r="XDX49" s="1145"/>
      <c r="XDY49" s="1145"/>
      <c r="XDZ49" s="1146"/>
      <c r="XEA49" s="290"/>
      <c r="XEB49" s="288"/>
      <c r="XEC49" s="341"/>
      <c r="XED49" s="342"/>
      <c r="XEE49" s="1147"/>
      <c r="XEF49" s="1144"/>
      <c r="XEG49" s="1145"/>
      <c r="XEH49" s="1145"/>
      <c r="XEI49" s="1145"/>
      <c r="XEJ49" s="1146"/>
      <c r="XEK49" s="290"/>
      <c r="XEL49" s="288"/>
      <c r="XEM49" s="341"/>
      <c r="XEN49" s="342"/>
      <c r="XEO49" s="1147"/>
      <c r="XEP49" s="1144"/>
      <c r="XEQ49" s="1145"/>
      <c r="XER49" s="1145"/>
      <c r="XES49" s="1145"/>
      <c r="XET49" s="1146"/>
      <c r="XEU49" s="290"/>
      <c r="XEV49" s="288"/>
      <c r="XEW49" s="341"/>
      <c r="XEX49" s="342"/>
      <c r="XEY49" s="1147"/>
      <c r="XEZ49" s="1144"/>
      <c r="XFA49" s="1145"/>
      <c r="XFB49" s="1145"/>
      <c r="XFC49" s="1145"/>
      <c r="XFD49" s="1146"/>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48"/>
      <c r="AN50" s="345" t="s">
        <v>536</v>
      </c>
      <c r="AO50" s="346" t="s">
        <v>537</v>
      </c>
      <c r="AP50" s="347" t="s">
        <v>538</v>
      </c>
      <c r="AQ50" s="348" t="s">
        <v>539</v>
      </c>
      <c r="AR50" s="349" t="s">
        <v>540</v>
      </c>
      <c r="AU50" s="343"/>
      <c r="AV50" s="344"/>
      <c r="AW50" s="1148"/>
      <c r="AX50" s="345"/>
      <c r="AY50" s="346"/>
      <c r="AZ50" s="347"/>
      <c r="BA50" s="348"/>
      <c r="BB50" s="349"/>
      <c r="BC50" s="290"/>
      <c r="BD50" s="288"/>
      <c r="BE50" s="343"/>
      <c r="BF50" s="344"/>
      <c r="BG50" s="1148"/>
      <c r="BH50" s="345"/>
      <c r="BI50" s="346"/>
      <c r="BJ50" s="347"/>
      <c r="BK50" s="348"/>
      <c r="BL50" s="349"/>
      <c r="BM50" s="290"/>
      <c r="BN50" s="288"/>
      <c r="BO50" s="343"/>
      <c r="BP50" s="344"/>
      <c r="BQ50" s="1148"/>
      <c r="BR50" s="345"/>
      <c r="BS50" s="346"/>
      <c r="BT50" s="347"/>
      <c r="BU50" s="348"/>
      <c r="BV50" s="349"/>
      <c r="BW50" s="290"/>
      <c r="BX50" s="288"/>
      <c r="BY50" s="343"/>
      <c r="BZ50" s="344"/>
      <c r="CA50" s="1148"/>
      <c r="CB50" s="345"/>
      <c r="CC50" s="346"/>
      <c r="CD50" s="347"/>
      <c r="CE50" s="348"/>
      <c r="CF50" s="349"/>
      <c r="CG50" s="290"/>
      <c r="CH50" s="288"/>
      <c r="CI50" s="343"/>
      <c r="CJ50" s="344"/>
      <c r="CK50" s="1148"/>
      <c r="CL50" s="345"/>
      <c r="CM50" s="346"/>
      <c r="CN50" s="347"/>
      <c r="CO50" s="348"/>
      <c r="CP50" s="349"/>
      <c r="CQ50" s="290"/>
      <c r="CR50" s="288"/>
      <c r="CS50" s="343"/>
      <c r="CT50" s="344"/>
      <c r="CU50" s="1148"/>
      <c r="CV50" s="345"/>
      <c r="CW50" s="346"/>
      <c r="CX50" s="347"/>
      <c r="CY50" s="348"/>
      <c r="CZ50" s="349"/>
      <c r="DA50" s="290"/>
      <c r="DB50" s="288"/>
      <c r="DC50" s="343"/>
      <c r="DD50" s="344"/>
      <c r="DE50" s="1148"/>
      <c r="DF50" s="345"/>
      <c r="DG50" s="346"/>
      <c r="DH50" s="347"/>
      <c r="DI50" s="348"/>
      <c r="DJ50" s="349"/>
      <c r="DK50" s="290"/>
      <c r="DL50" s="288"/>
      <c r="DM50" s="343"/>
      <c r="DN50" s="344"/>
      <c r="DO50" s="1148"/>
      <c r="DP50" s="345"/>
      <c r="DQ50" s="346"/>
      <c r="DR50" s="347"/>
      <c r="DS50" s="348"/>
      <c r="DT50" s="349"/>
      <c r="DU50" s="290"/>
      <c r="DV50" s="288"/>
      <c r="DW50" s="343"/>
      <c r="DX50" s="344"/>
      <c r="DY50" s="1148"/>
      <c r="DZ50" s="345"/>
      <c r="EA50" s="346"/>
      <c r="EB50" s="347"/>
      <c r="EC50" s="348"/>
      <c r="ED50" s="349"/>
      <c r="EE50" s="290"/>
      <c r="EF50" s="288"/>
      <c r="EG50" s="343"/>
      <c r="EH50" s="344"/>
      <c r="EI50" s="1148"/>
      <c r="EJ50" s="345"/>
      <c r="EK50" s="346"/>
      <c r="EL50" s="347"/>
      <c r="EM50" s="348"/>
      <c r="EN50" s="349"/>
      <c r="EO50" s="290"/>
      <c r="EP50" s="288"/>
      <c r="EQ50" s="343"/>
      <c r="ER50" s="344"/>
      <c r="ES50" s="1148"/>
      <c r="ET50" s="345"/>
      <c r="EU50" s="346"/>
      <c r="EV50" s="347"/>
      <c r="EW50" s="348"/>
      <c r="EX50" s="349"/>
      <c r="EY50" s="290"/>
      <c r="EZ50" s="288"/>
      <c r="FA50" s="343"/>
      <c r="FB50" s="344"/>
      <c r="FC50" s="1148"/>
      <c r="FD50" s="345"/>
      <c r="FE50" s="346"/>
      <c r="FF50" s="347"/>
      <c r="FG50" s="348"/>
      <c r="FH50" s="349"/>
      <c r="FI50" s="290"/>
      <c r="FJ50" s="288"/>
      <c r="FK50" s="343"/>
      <c r="FL50" s="344"/>
      <c r="FM50" s="1148"/>
      <c r="FN50" s="345"/>
      <c r="FO50" s="346"/>
      <c r="FP50" s="347"/>
      <c r="FQ50" s="348"/>
      <c r="FR50" s="349"/>
      <c r="FS50" s="290"/>
      <c r="FT50" s="288"/>
      <c r="FU50" s="343"/>
      <c r="FV50" s="344"/>
      <c r="FW50" s="1148"/>
      <c r="FX50" s="345"/>
      <c r="FY50" s="346"/>
      <c r="FZ50" s="347"/>
      <c r="GA50" s="348"/>
      <c r="GB50" s="349"/>
      <c r="GC50" s="290"/>
      <c r="GD50" s="288"/>
      <c r="GE50" s="343"/>
      <c r="GF50" s="344"/>
      <c r="GG50" s="1148"/>
      <c r="GH50" s="345"/>
      <c r="GI50" s="346"/>
      <c r="GJ50" s="347"/>
      <c r="GK50" s="348"/>
      <c r="GL50" s="349"/>
      <c r="GM50" s="290"/>
      <c r="GN50" s="288"/>
      <c r="GO50" s="343"/>
      <c r="GP50" s="344"/>
      <c r="GQ50" s="1148"/>
      <c r="GR50" s="345"/>
      <c r="GS50" s="346"/>
      <c r="GT50" s="347"/>
      <c r="GU50" s="348"/>
      <c r="GV50" s="349"/>
      <c r="GW50" s="290"/>
      <c r="GX50" s="288"/>
      <c r="GY50" s="343"/>
      <c r="GZ50" s="344"/>
      <c r="HA50" s="1148"/>
      <c r="HB50" s="345"/>
      <c r="HC50" s="346"/>
      <c r="HD50" s="347"/>
      <c r="HE50" s="348"/>
      <c r="HF50" s="349"/>
      <c r="HG50" s="290"/>
      <c r="HH50" s="288"/>
      <c r="HI50" s="343"/>
      <c r="HJ50" s="344"/>
      <c r="HK50" s="1148"/>
      <c r="HL50" s="345"/>
      <c r="HM50" s="346"/>
      <c r="HN50" s="347"/>
      <c r="HO50" s="348"/>
      <c r="HP50" s="349"/>
      <c r="HQ50" s="290"/>
      <c r="HR50" s="288"/>
      <c r="HS50" s="343"/>
      <c r="HT50" s="344"/>
      <c r="HU50" s="1148"/>
      <c r="HV50" s="345"/>
      <c r="HW50" s="346"/>
      <c r="HX50" s="347"/>
      <c r="HY50" s="348"/>
      <c r="HZ50" s="349"/>
      <c r="IA50" s="290"/>
      <c r="IB50" s="288"/>
      <c r="IC50" s="343"/>
      <c r="ID50" s="344"/>
      <c r="IE50" s="1148"/>
      <c r="IF50" s="345"/>
      <c r="IG50" s="346"/>
      <c r="IH50" s="347"/>
      <c r="II50" s="348"/>
      <c r="IJ50" s="349"/>
      <c r="IK50" s="290"/>
      <c r="IL50" s="288"/>
      <c r="IM50" s="343"/>
      <c r="IN50" s="344"/>
      <c r="IO50" s="1148"/>
      <c r="IP50" s="345"/>
      <c r="IQ50" s="346"/>
      <c r="IR50" s="347"/>
      <c r="IS50" s="348"/>
      <c r="IT50" s="349"/>
      <c r="IU50" s="290"/>
      <c r="IV50" s="288"/>
      <c r="IW50" s="343"/>
      <c r="IX50" s="344"/>
      <c r="IY50" s="1148"/>
      <c r="IZ50" s="345"/>
      <c r="JA50" s="346"/>
      <c r="JB50" s="347"/>
      <c r="JC50" s="348"/>
      <c r="JD50" s="349"/>
      <c r="JE50" s="290"/>
      <c r="JF50" s="288"/>
      <c r="JG50" s="343"/>
      <c r="JH50" s="344"/>
      <c r="JI50" s="1148"/>
      <c r="JJ50" s="345"/>
      <c r="JK50" s="346"/>
      <c r="JL50" s="347"/>
      <c r="JM50" s="348"/>
      <c r="JN50" s="349"/>
      <c r="JO50" s="290"/>
      <c r="JP50" s="288"/>
      <c r="JQ50" s="343"/>
      <c r="JR50" s="344"/>
      <c r="JS50" s="1148"/>
      <c r="JT50" s="345"/>
      <c r="JU50" s="346"/>
      <c r="JV50" s="347"/>
      <c r="JW50" s="348"/>
      <c r="JX50" s="349"/>
      <c r="JY50" s="290"/>
      <c r="JZ50" s="288"/>
      <c r="KA50" s="343"/>
      <c r="KB50" s="344"/>
      <c r="KC50" s="1148"/>
      <c r="KD50" s="345"/>
      <c r="KE50" s="346"/>
      <c r="KF50" s="347"/>
      <c r="KG50" s="348"/>
      <c r="KH50" s="349"/>
      <c r="KI50" s="290"/>
      <c r="KJ50" s="288"/>
      <c r="KK50" s="343"/>
      <c r="KL50" s="344"/>
      <c r="KM50" s="1148"/>
      <c r="KN50" s="345"/>
      <c r="KO50" s="346"/>
      <c r="KP50" s="347"/>
      <c r="KQ50" s="348"/>
      <c r="KR50" s="349"/>
      <c r="KS50" s="290"/>
      <c r="KT50" s="288"/>
      <c r="KU50" s="343"/>
      <c r="KV50" s="344"/>
      <c r="KW50" s="1148"/>
      <c r="KX50" s="345"/>
      <c r="KY50" s="346"/>
      <c r="KZ50" s="347"/>
      <c r="LA50" s="348"/>
      <c r="LB50" s="349"/>
      <c r="LC50" s="290"/>
      <c r="LD50" s="288"/>
      <c r="LE50" s="343"/>
      <c r="LF50" s="344"/>
      <c r="LG50" s="1148"/>
      <c r="LH50" s="345"/>
      <c r="LI50" s="346"/>
      <c r="LJ50" s="347"/>
      <c r="LK50" s="348"/>
      <c r="LL50" s="349"/>
      <c r="LM50" s="290"/>
      <c r="LN50" s="288"/>
      <c r="LO50" s="343"/>
      <c r="LP50" s="344"/>
      <c r="LQ50" s="1148"/>
      <c r="LR50" s="345"/>
      <c r="LS50" s="346"/>
      <c r="LT50" s="347"/>
      <c r="LU50" s="348"/>
      <c r="LV50" s="349"/>
      <c r="LW50" s="290"/>
      <c r="LX50" s="288"/>
      <c r="LY50" s="343"/>
      <c r="LZ50" s="344"/>
      <c r="MA50" s="1148"/>
      <c r="MB50" s="345"/>
      <c r="MC50" s="346"/>
      <c r="MD50" s="347"/>
      <c r="ME50" s="348"/>
      <c r="MF50" s="349"/>
      <c r="MG50" s="290"/>
      <c r="MH50" s="288"/>
      <c r="MI50" s="343"/>
      <c r="MJ50" s="344"/>
      <c r="MK50" s="1148"/>
      <c r="ML50" s="345"/>
      <c r="MM50" s="346"/>
      <c r="MN50" s="347"/>
      <c r="MO50" s="348"/>
      <c r="MP50" s="349"/>
      <c r="MQ50" s="290"/>
      <c r="MR50" s="288"/>
      <c r="MS50" s="343"/>
      <c r="MT50" s="344"/>
      <c r="MU50" s="1148"/>
      <c r="MV50" s="345"/>
      <c r="MW50" s="346"/>
      <c r="MX50" s="347"/>
      <c r="MY50" s="348"/>
      <c r="MZ50" s="349"/>
      <c r="NA50" s="290"/>
      <c r="NB50" s="288"/>
      <c r="NC50" s="343"/>
      <c r="ND50" s="344"/>
      <c r="NE50" s="1148"/>
      <c r="NF50" s="345"/>
      <c r="NG50" s="346"/>
      <c r="NH50" s="347"/>
      <c r="NI50" s="348"/>
      <c r="NJ50" s="349"/>
      <c r="NK50" s="290"/>
      <c r="NL50" s="288"/>
      <c r="NM50" s="343"/>
      <c r="NN50" s="344"/>
      <c r="NO50" s="1148"/>
      <c r="NP50" s="345"/>
      <c r="NQ50" s="346"/>
      <c r="NR50" s="347"/>
      <c r="NS50" s="348"/>
      <c r="NT50" s="349"/>
      <c r="NU50" s="290"/>
      <c r="NV50" s="288"/>
      <c r="NW50" s="343"/>
      <c r="NX50" s="344"/>
      <c r="NY50" s="1148"/>
      <c r="NZ50" s="345"/>
      <c r="OA50" s="346"/>
      <c r="OB50" s="347"/>
      <c r="OC50" s="348"/>
      <c r="OD50" s="349"/>
      <c r="OE50" s="290"/>
      <c r="OF50" s="288"/>
      <c r="OG50" s="343"/>
      <c r="OH50" s="344"/>
      <c r="OI50" s="1148"/>
      <c r="OJ50" s="345"/>
      <c r="OK50" s="346"/>
      <c r="OL50" s="347"/>
      <c r="OM50" s="348"/>
      <c r="ON50" s="349"/>
      <c r="OO50" s="290"/>
      <c r="OP50" s="288"/>
      <c r="OQ50" s="343"/>
      <c r="OR50" s="344"/>
      <c r="OS50" s="1148"/>
      <c r="OT50" s="345"/>
      <c r="OU50" s="346"/>
      <c r="OV50" s="347"/>
      <c r="OW50" s="348"/>
      <c r="OX50" s="349"/>
      <c r="OY50" s="290"/>
      <c r="OZ50" s="288"/>
      <c r="PA50" s="343"/>
      <c r="PB50" s="344"/>
      <c r="PC50" s="1148"/>
      <c r="PD50" s="345"/>
      <c r="PE50" s="346"/>
      <c r="PF50" s="347"/>
      <c r="PG50" s="348"/>
      <c r="PH50" s="349"/>
      <c r="PI50" s="290"/>
      <c r="PJ50" s="288"/>
      <c r="PK50" s="343"/>
      <c r="PL50" s="344"/>
      <c r="PM50" s="1148"/>
      <c r="PN50" s="345"/>
      <c r="PO50" s="346"/>
      <c r="PP50" s="347"/>
      <c r="PQ50" s="348"/>
      <c r="PR50" s="349"/>
      <c r="PS50" s="290"/>
      <c r="PT50" s="288"/>
      <c r="PU50" s="343"/>
      <c r="PV50" s="344"/>
      <c r="PW50" s="1148"/>
      <c r="PX50" s="345"/>
      <c r="PY50" s="346"/>
      <c r="PZ50" s="347"/>
      <c r="QA50" s="348"/>
      <c r="QB50" s="349"/>
      <c r="QC50" s="290"/>
      <c r="QD50" s="288"/>
      <c r="QE50" s="343"/>
      <c r="QF50" s="344"/>
      <c r="QG50" s="1148"/>
      <c r="QH50" s="345"/>
      <c r="QI50" s="346"/>
      <c r="QJ50" s="347"/>
      <c r="QK50" s="348"/>
      <c r="QL50" s="349"/>
      <c r="QM50" s="290"/>
      <c r="QN50" s="288"/>
      <c r="QO50" s="343"/>
      <c r="QP50" s="344"/>
      <c r="QQ50" s="1148"/>
      <c r="QR50" s="345"/>
      <c r="QS50" s="346"/>
      <c r="QT50" s="347"/>
      <c r="QU50" s="348"/>
      <c r="QV50" s="349"/>
      <c r="QW50" s="290"/>
      <c r="QX50" s="288"/>
      <c r="QY50" s="343"/>
      <c r="QZ50" s="344"/>
      <c r="RA50" s="1148"/>
      <c r="RB50" s="345"/>
      <c r="RC50" s="346"/>
      <c r="RD50" s="347"/>
      <c r="RE50" s="348"/>
      <c r="RF50" s="349"/>
      <c r="RG50" s="290"/>
      <c r="RH50" s="288"/>
      <c r="RI50" s="343"/>
      <c r="RJ50" s="344"/>
      <c r="RK50" s="1148"/>
      <c r="RL50" s="345"/>
      <c r="RM50" s="346"/>
      <c r="RN50" s="347"/>
      <c r="RO50" s="348"/>
      <c r="RP50" s="349"/>
      <c r="RQ50" s="290"/>
      <c r="RR50" s="288"/>
      <c r="RS50" s="343"/>
      <c r="RT50" s="344"/>
      <c r="RU50" s="1148"/>
      <c r="RV50" s="345"/>
      <c r="RW50" s="346"/>
      <c r="RX50" s="347"/>
      <c r="RY50" s="348"/>
      <c r="RZ50" s="349"/>
      <c r="SA50" s="290"/>
      <c r="SB50" s="288"/>
      <c r="SC50" s="343"/>
      <c r="SD50" s="344"/>
      <c r="SE50" s="1148"/>
      <c r="SF50" s="345"/>
      <c r="SG50" s="346"/>
      <c r="SH50" s="347"/>
      <c r="SI50" s="348"/>
      <c r="SJ50" s="349"/>
      <c r="SK50" s="290"/>
      <c r="SL50" s="288"/>
      <c r="SM50" s="343"/>
      <c r="SN50" s="344"/>
      <c r="SO50" s="1148"/>
      <c r="SP50" s="345"/>
      <c r="SQ50" s="346"/>
      <c r="SR50" s="347"/>
      <c r="SS50" s="348"/>
      <c r="ST50" s="349"/>
      <c r="SU50" s="290"/>
      <c r="SV50" s="288"/>
      <c r="SW50" s="343"/>
      <c r="SX50" s="344"/>
      <c r="SY50" s="1148"/>
      <c r="SZ50" s="345"/>
      <c r="TA50" s="346"/>
      <c r="TB50" s="347"/>
      <c r="TC50" s="348"/>
      <c r="TD50" s="349"/>
      <c r="TE50" s="290"/>
      <c r="TF50" s="288"/>
      <c r="TG50" s="343"/>
      <c r="TH50" s="344"/>
      <c r="TI50" s="1148"/>
      <c r="TJ50" s="345"/>
      <c r="TK50" s="346"/>
      <c r="TL50" s="347"/>
      <c r="TM50" s="348"/>
      <c r="TN50" s="349"/>
      <c r="TO50" s="290"/>
      <c r="TP50" s="288"/>
      <c r="TQ50" s="343"/>
      <c r="TR50" s="344"/>
      <c r="TS50" s="1148"/>
      <c r="TT50" s="345"/>
      <c r="TU50" s="346"/>
      <c r="TV50" s="347"/>
      <c r="TW50" s="348"/>
      <c r="TX50" s="349"/>
      <c r="TY50" s="290"/>
      <c r="TZ50" s="288"/>
      <c r="UA50" s="343"/>
      <c r="UB50" s="344"/>
      <c r="UC50" s="1148"/>
      <c r="UD50" s="345"/>
      <c r="UE50" s="346"/>
      <c r="UF50" s="347"/>
      <c r="UG50" s="348"/>
      <c r="UH50" s="349"/>
      <c r="UI50" s="290"/>
      <c r="UJ50" s="288"/>
      <c r="UK50" s="343"/>
      <c r="UL50" s="344"/>
      <c r="UM50" s="1148"/>
      <c r="UN50" s="345"/>
      <c r="UO50" s="346"/>
      <c r="UP50" s="347"/>
      <c r="UQ50" s="348"/>
      <c r="UR50" s="349"/>
      <c r="US50" s="290"/>
      <c r="UT50" s="288"/>
      <c r="UU50" s="343"/>
      <c r="UV50" s="344"/>
      <c r="UW50" s="1148"/>
      <c r="UX50" s="345"/>
      <c r="UY50" s="346"/>
      <c r="UZ50" s="347"/>
      <c r="VA50" s="348"/>
      <c r="VB50" s="349"/>
      <c r="VC50" s="290"/>
      <c r="VD50" s="288"/>
      <c r="VE50" s="343"/>
      <c r="VF50" s="344"/>
      <c r="VG50" s="1148"/>
      <c r="VH50" s="345"/>
      <c r="VI50" s="346"/>
      <c r="VJ50" s="347"/>
      <c r="VK50" s="348"/>
      <c r="VL50" s="349"/>
      <c r="VM50" s="290"/>
      <c r="VN50" s="288"/>
      <c r="VO50" s="343"/>
      <c r="VP50" s="344"/>
      <c r="VQ50" s="1148"/>
      <c r="VR50" s="345"/>
      <c r="VS50" s="346"/>
      <c r="VT50" s="347"/>
      <c r="VU50" s="348"/>
      <c r="VV50" s="349"/>
      <c r="VW50" s="290"/>
      <c r="VX50" s="288"/>
      <c r="VY50" s="343"/>
      <c r="VZ50" s="344"/>
      <c r="WA50" s="1148"/>
      <c r="WB50" s="345"/>
      <c r="WC50" s="346"/>
      <c r="WD50" s="347"/>
      <c r="WE50" s="348"/>
      <c r="WF50" s="349"/>
      <c r="WG50" s="290"/>
      <c r="WH50" s="288"/>
      <c r="WI50" s="343"/>
      <c r="WJ50" s="344"/>
      <c r="WK50" s="1148"/>
      <c r="WL50" s="345"/>
      <c r="WM50" s="346"/>
      <c r="WN50" s="347"/>
      <c r="WO50" s="348"/>
      <c r="WP50" s="349"/>
      <c r="WQ50" s="290"/>
      <c r="WR50" s="288"/>
      <c r="WS50" s="343"/>
      <c r="WT50" s="344"/>
      <c r="WU50" s="1148"/>
      <c r="WV50" s="345"/>
      <c r="WW50" s="346"/>
      <c r="WX50" s="347"/>
      <c r="WY50" s="348"/>
      <c r="WZ50" s="349"/>
      <c r="XA50" s="290"/>
      <c r="XB50" s="288"/>
      <c r="XC50" s="343"/>
      <c r="XD50" s="344"/>
      <c r="XE50" s="1148"/>
      <c r="XF50" s="345"/>
      <c r="XG50" s="346"/>
      <c r="XH50" s="347"/>
      <c r="XI50" s="348"/>
      <c r="XJ50" s="349"/>
      <c r="XK50" s="290"/>
      <c r="XL50" s="288"/>
      <c r="XM50" s="343"/>
      <c r="XN50" s="344"/>
      <c r="XO50" s="1148"/>
      <c r="XP50" s="345"/>
      <c r="XQ50" s="346"/>
      <c r="XR50" s="347"/>
      <c r="XS50" s="348"/>
      <c r="XT50" s="349"/>
      <c r="XU50" s="290"/>
      <c r="XV50" s="288"/>
      <c r="XW50" s="343"/>
      <c r="XX50" s="344"/>
      <c r="XY50" s="1148"/>
      <c r="XZ50" s="345"/>
      <c r="YA50" s="346"/>
      <c r="YB50" s="347"/>
      <c r="YC50" s="348"/>
      <c r="YD50" s="349"/>
      <c r="YE50" s="290"/>
      <c r="YF50" s="288"/>
      <c r="YG50" s="343"/>
      <c r="YH50" s="344"/>
      <c r="YI50" s="1148"/>
      <c r="YJ50" s="345"/>
      <c r="YK50" s="346"/>
      <c r="YL50" s="347"/>
      <c r="YM50" s="348"/>
      <c r="YN50" s="349"/>
      <c r="YO50" s="290"/>
      <c r="YP50" s="288"/>
      <c r="YQ50" s="343"/>
      <c r="YR50" s="344"/>
      <c r="YS50" s="1148"/>
      <c r="YT50" s="345"/>
      <c r="YU50" s="346"/>
      <c r="YV50" s="347"/>
      <c r="YW50" s="348"/>
      <c r="YX50" s="349"/>
      <c r="YY50" s="290"/>
      <c r="YZ50" s="288"/>
      <c r="ZA50" s="343"/>
      <c r="ZB50" s="344"/>
      <c r="ZC50" s="1148"/>
      <c r="ZD50" s="345"/>
      <c r="ZE50" s="346"/>
      <c r="ZF50" s="347"/>
      <c r="ZG50" s="348"/>
      <c r="ZH50" s="349"/>
      <c r="ZI50" s="290"/>
      <c r="ZJ50" s="288"/>
      <c r="ZK50" s="343"/>
      <c r="ZL50" s="344"/>
      <c r="ZM50" s="1148"/>
      <c r="ZN50" s="345"/>
      <c r="ZO50" s="346"/>
      <c r="ZP50" s="347"/>
      <c r="ZQ50" s="348"/>
      <c r="ZR50" s="349"/>
      <c r="ZS50" s="290"/>
      <c r="ZT50" s="288"/>
      <c r="ZU50" s="343"/>
      <c r="ZV50" s="344"/>
      <c r="ZW50" s="1148"/>
      <c r="ZX50" s="345"/>
      <c r="ZY50" s="346"/>
      <c r="ZZ50" s="347"/>
      <c r="AAA50" s="348"/>
      <c r="AAB50" s="349"/>
      <c r="AAC50" s="290"/>
      <c r="AAD50" s="288"/>
      <c r="AAE50" s="343"/>
      <c r="AAF50" s="344"/>
      <c r="AAG50" s="1148"/>
      <c r="AAH50" s="345"/>
      <c r="AAI50" s="346"/>
      <c r="AAJ50" s="347"/>
      <c r="AAK50" s="348"/>
      <c r="AAL50" s="349"/>
      <c r="AAM50" s="290"/>
      <c r="AAN50" s="288"/>
      <c r="AAO50" s="343"/>
      <c r="AAP50" s="344"/>
      <c r="AAQ50" s="1148"/>
      <c r="AAR50" s="345"/>
      <c r="AAS50" s="346"/>
      <c r="AAT50" s="347"/>
      <c r="AAU50" s="348"/>
      <c r="AAV50" s="349"/>
      <c r="AAW50" s="290"/>
      <c r="AAX50" s="288"/>
      <c r="AAY50" s="343"/>
      <c r="AAZ50" s="344"/>
      <c r="ABA50" s="1148"/>
      <c r="ABB50" s="345"/>
      <c r="ABC50" s="346"/>
      <c r="ABD50" s="347"/>
      <c r="ABE50" s="348"/>
      <c r="ABF50" s="349"/>
      <c r="ABG50" s="290"/>
      <c r="ABH50" s="288"/>
      <c r="ABI50" s="343"/>
      <c r="ABJ50" s="344"/>
      <c r="ABK50" s="1148"/>
      <c r="ABL50" s="345"/>
      <c r="ABM50" s="346"/>
      <c r="ABN50" s="347"/>
      <c r="ABO50" s="348"/>
      <c r="ABP50" s="349"/>
      <c r="ABQ50" s="290"/>
      <c r="ABR50" s="288"/>
      <c r="ABS50" s="343"/>
      <c r="ABT50" s="344"/>
      <c r="ABU50" s="1148"/>
      <c r="ABV50" s="345"/>
      <c r="ABW50" s="346"/>
      <c r="ABX50" s="347"/>
      <c r="ABY50" s="348"/>
      <c r="ABZ50" s="349"/>
      <c r="ACA50" s="290"/>
      <c r="ACB50" s="288"/>
      <c r="ACC50" s="343"/>
      <c r="ACD50" s="344"/>
      <c r="ACE50" s="1148"/>
      <c r="ACF50" s="345"/>
      <c r="ACG50" s="346"/>
      <c r="ACH50" s="347"/>
      <c r="ACI50" s="348"/>
      <c r="ACJ50" s="349"/>
      <c r="ACK50" s="290"/>
      <c r="ACL50" s="288"/>
      <c r="ACM50" s="343"/>
      <c r="ACN50" s="344"/>
      <c r="ACO50" s="1148"/>
      <c r="ACP50" s="345"/>
      <c r="ACQ50" s="346"/>
      <c r="ACR50" s="347"/>
      <c r="ACS50" s="348"/>
      <c r="ACT50" s="349"/>
      <c r="ACU50" s="290"/>
      <c r="ACV50" s="288"/>
      <c r="ACW50" s="343"/>
      <c r="ACX50" s="344"/>
      <c r="ACY50" s="1148"/>
      <c r="ACZ50" s="345"/>
      <c r="ADA50" s="346"/>
      <c r="ADB50" s="347"/>
      <c r="ADC50" s="348"/>
      <c r="ADD50" s="349"/>
      <c r="ADE50" s="290"/>
      <c r="ADF50" s="288"/>
      <c r="ADG50" s="343"/>
      <c r="ADH50" s="344"/>
      <c r="ADI50" s="1148"/>
      <c r="ADJ50" s="345"/>
      <c r="ADK50" s="346"/>
      <c r="ADL50" s="347"/>
      <c r="ADM50" s="348"/>
      <c r="ADN50" s="349"/>
      <c r="ADO50" s="290"/>
      <c r="ADP50" s="288"/>
      <c r="ADQ50" s="343"/>
      <c r="ADR50" s="344"/>
      <c r="ADS50" s="1148"/>
      <c r="ADT50" s="345"/>
      <c r="ADU50" s="346"/>
      <c r="ADV50" s="347"/>
      <c r="ADW50" s="348"/>
      <c r="ADX50" s="349"/>
      <c r="ADY50" s="290"/>
      <c r="ADZ50" s="288"/>
      <c r="AEA50" s="343"/>
      <c r="AEB50" s="344"/>
      <c r="AEC50" s="1148"/>
      <c r="AED50" s="345"/>
      <c r="AEE50" s="346"/>
      <c r="AEF50" s="347"/>
      <c r="AEG50" s="348"/>
      <c r="AEH50" s="349"/>
      <c r="AEI50" s="290"/>
      <c r="AEJ50" s="288"/>
      <c r="AEK50" s="343"/>
      <c r="AEL50" s="344"/>
      <c r="AEM50" s="1148"/>
      <c r="AEN50" s="345"/>
      <c r="AEO50" s="346"/>
      <c r="AEP50" s="347"/>
      <c r="AEQ50" s="348"/>
      <c r="AER50" s="349"/>
      <c r="AES50" s="290"/>
      <c r="AET50" s="288"/>
      <c r="AEU50" s="343"/>
      <c r="AEV50" s="344"/>
      <c r="AEW50" s="1148"/>
      <c r="AEX50" s="345"/>
      <c r="AEY50" s="346"/>
      <c r="AEZ50" s="347"/>
      <c r="AFA50" s="348"/>
      <c r="AFB50" s="349"/>
      <c r="AFC50" s="290"/>
      <c r="AFD50" s="288"/>
      <c r="AFE50" s="343"/>
      <c r="AFF50" s="344"/>
      <c r="AFG50" s="1148"/>
      <c r="AFH50" s="345"/>
      <c r="AFI50" s="346"/>
      <c r="AFJ50" s="347"/>
      <c r="AFK50" s="348"/>
      <c r="AFL50" s="349"/>
      <c r="AFM50" s="290"/>
      <c r="AFN50" s="288"/>
      <c r="AFO50" s="343"/>
      <c r="AFP50" s="344"/>
      <c r="AFQ50" s="1148"/>
      <c r="AFR50" s="345"/>
      <c r="AFS50" s="346"/>
      <c r="AFT50" s="347"/>
      <c r="AFU50" s="348"/>
      <c r="AFV50" s="349"/>
      <c r="AFW50" s="290"/>
      <c r="AFX50" s="288"/>
      <c r="AFY50" s="343"/>
      <c r="AFZ50" s="344"/>
      <c r="AGA50" s="1148"/>
      <c r="AGB50" s="345"/>
      <c r="AGC50" s="346"/>
      <c r="AGD50" s="347"/>
      <c r="AGE50" s="348"/>
      <c r="AGF50" s="349"/>
      <c r="AGG50" s="290"/>
      <c r="AGH50" s="288"/>
      <c r="AGI50" s="343"/>
      <c r="AGJ50" s="344"/>
      <c r="AGK50" s="1148"/>
      <c r="AGL50" s="345"/>
      <c r="AGM50" s="346"/>
      <c r="AGN50" s="347"/>
      <c r="AGO50" s="348"/>
      <c r="AGP50" s="349"/>
      <c r="AGQ50" s="290"/>
      <c r="AGR50" s="288"/>
      <c r="AGS50" s="343"/>
      <c r="AGT50" s="344"/>
      <c r="AGU50" s="1148"/>
      <c r="AGV50" s="345"/>
      <c r="AGW50" s="346"/>
      <c r="AGX50" s="347"/>
      <c r="AGY50" s="348"/>
      <c r="AGZ50" s="349"/>
      <c r="AHA50" s="290"/>
      <c r="AHB50" s="288"/>
      <c r="AHC50" s="343"/>
      <c r="AHD50" s="344"/>
      <c r="AHE50" s="1148"/>
      <c r="AHF50" s="345"/>
      <c r="AHG50" s="346"/>
      <c r="AHH50" s="347"/>
      <c r="AHI50" s="348"/>
      <c r="AHJ50" s="349"/>
      <c r="AHK50" s="290"/>
      <c r="AHL50" s="288"/>
      <c r="AHM50" s="343"/>
      <c r="AHN50" s="344"/>
      <c r="AHO50" s="1148"/>
      <c r="AHP50" s="345"/>
      <c r="AHQ50" s="346"/>
      <c r="AHR50" s="347"/>
      <c r="AHS50" s="348"/>
      <c r="AHT50" s="349"/>
      <c r="AHU50" s="290"/>
      <c r="AHV50" s="288"/>
      <c r="AHW50" s="343"/>
      <c r="AHX50" s="344"/>
      <c r="AHY50" s="1148"/>
      <c r="AHZ50" s="345"/>
      <c r="AIA50" s="346"/>
      <c r="AIB50" s="347"/>
      <c r="AIC50" s="348"/>
      <c r="AID50" s="349"/>
      <c r="AIE50" s="290"/>
      <c r="AIF50" s="288"/>
      <c r="AIG50" s="343"/>
      <c r="AIH50" s="344"/>
      <c r="AII50" s="1148"/>
      <c r="AIJ50" s="345"/>
      <c r="AIK50" s="346"/>
      <c r="AIL50" s="347"/>
      <c r="AIM50" s="348"/>
      <c r="AIN50" s="349"/>
      <c r="AIO50" s="290"/>
      <c r="AIP50" s="288"/>
      <c r="AIQ50" s="343"/>
      <c r="AIR50" s="344"/>
      <c r="AIS50" s="1148"/>
      <c r="AIT50" s="345"/>
      <c r="AIU50" s="346"/>
      <c r="AIV50" s="347"/>
      <c r="AIW50" s="348"/>
      <c r="AIX50" s="349"/>
      <c r="AIY50" s="290"/>
      <c r="AIZ50" s="288"/>
      <c r="AJA50" s="343"/>
      <c r="AJB50" s="344"/>
      <c r="AJC50" s="1148"/>
      <c r="AJD50" s="345"/>
      <c r="AJE50" s="346"/>
      <c r="AJF50" s="347"/>
      <c r="AJG50" s="348"/>
      <c r="AJH50" s="349"/>
      <c r="AJI50" s="290"/>
      <c r="AJJ50" s="288"/>
      <c r="AJK50" s="343"/>
      <c r="AJL50" s="344"/>
      <c r="AJM50" s="1148"/>
      <c r="AJN50" s="345"/>
      <c r="AJO50" s="346"/>
      <c r="AJP50" s="347"/>
      <c r="AJQ50" s="348"/>
      <c r="AJR50" s="349"/>
      <c r="AJS50" s="290"/>
      <c r="AJT50" s="288"/>
      <c r="AJU50" s="343"/>
      <c r="AJV50" s="344"/>
      <c r="AJW50" s="1148"/>
      <c r="AJX50" s="345"/>
      <c r="AJY50" s="346"/>
      <c r="AJZ50" s="347"/>
      <c r="AKA50" s="348"/>
      <c r="AKB50" s="349"/>
      <c r="AKC50" s="290"/>
      <c r="AKD50" s="288"/>
      <c r="AKE50" s="343"/>
      <c r="AKF50" s="344"/>
      <c r="AKG50" s="1148"/>
      <c r="AKH50" s="345"/>
      <c r="AKI50" s="346"/>
      <c r="AKJ50" s="347"/>
      <c r="AKK50" s="348"/>
      <c r="AKL50" s="349"/>
      <c r="AKM50" s="290"/>
      <c r="AKN50" s="288"/>
      <c r="AKO50" s="343"/>
      <c r="AKP50" s="344"/>
      <c r="AKQ50" s="1148"/>
      <c r="AKR50" s="345"/>
      <c r="AKS50" s="346"/>
      <c r="AKT50" s="347"/>
      <c r="AKU50" s="348"/>
      <c r="AKV50" s="349"/>
      <c r="AKW50" s="290"/>
      <c r="AKX50" s="288"/>
      <c r="AKY50" s="343"/>
      <c r="AKZ50" s="344"/>
      <c r="ALA50" s="1148"/>
      <c r="ALB50" s="345"/>
      <c r="ALC50" s="346"/>
      <c r="ALD50" s="347"/>
      <c r="ALE50" s="348"/>
      <c r="ALF50" s="349"/>
      <c r="ALG50" s="290"/>
      <c r="ALH50" s="288"/>
      <c r="ALI50" s="343"/>
      <c r="ALJ50" s="344"/>
      <c r="ALK50" s="1148"/>
      <c r="ALL50" s="345"/>
      <c r="ALM50" s="346"/>
      <c r="ALN50" s="347"/>
      <c r="ALO50" s="348"/>
      <c r="ALP50" s="349"/>
      <c r="ALQ50" s="290"/>
      <c r="ALR50" s="288"/>
      <c r="ALS50" s="343"/>
      <c r="ALT50" s="344"/>
      <c r="ALU50" s="1148"/>
      <c r="ALV50" s="345"/>
      <c r="ALW50" s="346"/>
      <c r="ALX50" s="347"/>
      <c r="ALY50" s="348"/>
      <c r="ALZ50" s="349"/>
      <c r="AMA50" s="290"/>
      <c r="AMB50" s="288"/>
      <c r="AMC50" s="343"/>
      <c r="AMD50" s="344"/>
      <c r="AME50" s="1148"/>
      <c r="AMF50" s="345"/>
      <c r="AMG50" s="346"/>
      <c r="AMH50" s="347"/>
      <c r="AMI50" s="348"/>
      <c r="AMJ50" s="349"/>
      <c r="AMK50" s="290"/>
      <c r="AML50" s="288"/>
      <c r="AMM50" s="343"/>
      <c r="AMN50" s="344"/>
      <c r="AMO50" s="1148"/>
      <c r="AMP50" s="345"/>
      <c r="AMQ50" s="346"/>
      <c r="AMR50" s="347"/>
      <c r="AMS50" s="348"/>
      <c r="AMT50" s="349"/>
      <c r="AMU50" s="290"/>
      <c r="AMV50" s="288"/>
      <c r="AMW50" s="343"/>
      <c r="AMX50" s="344"/>
      <c r="AMY50" s="1148"/>
      <c r="AMZ50" s="345"/>
      <c r="ANA50" s="346"/>
      <c r="ANB50" s="347"/>
      <c r="ANC50" s="348"/>
      <c r="AND50" s="349"/>
      <c r="ANE50" s="290"/>
      <c r="ANF50" s="288"/>
      <c r="ANG50" s="343"/>
      <c r="ANH50" s="344"/>
      <c r="ANI50" s="1148"/>
      <c r="ANJ50" s="345"/>
      <c r="ANK50" s="346"/>
      <c r="ANL50" s="347"/>
      <c r="ANM50" s="348"/>
      <c r="ANN50" s="349"/>
      <c r="ANO50" s="290"/>
      <c r="ANP50" s="288"/>
      <c r="ANQ50" s="343"/>
      <c r="ANR50" s="344"/>
      <c r="ANS50" s="1148"/>
      <c r="ANT50" s="345"/>
      <c r="ANU50" s="346"/>
      <c r="ANV50" s="347"/>
      <c r="ANW50" s="348"/>
      <c r="ANX50" s="349"/>
      <c r="ANY50" s="290"/>
      <c r="ANZ50" s="288"/>
      <c r="AOA50" s="343"/>
      <c r="AOB50" s="344"/>
      <c r="AOC50" s="1148"/>
      <c r="AOD50" s="345"/>
      <c r="AOE50" s="346"/>
      <c r="AOF50" s="347"/>
      <c r="AOG50" s="348"/>
      <c r="AOH50" s="349"/>
      <c r="AOI50" s="290"/>
      <c r="AOJ50" s="288"/>
      <c r="AOK50" s="343"/>
      <c r="AOL50" s="344"/>
      <c r="AOM50" s="1148"/>
      <c r="AON50" s="345"/>
      <c r="AOO50" s="346"/>
      <c r="AOP50" s="347"/>
      <c r="AOQ50" s="348"/>
      <c r="AOR50" s="349"/>
      <c r="AOS50" s="290"/>
      <c r="AOT50" s="288"/>
      <c r="AOU50" s="343"/>
      <c r="AOV50" s="344"/>
      <c r="AOW50" s="1148"/>
      <c r="AOX50" s="345"/>
      <c r="AOY50" s="346"/>
      <c r="AOZ50" s="347"/>
      <c r="APA50" s="348"/>
      <c r="APB50" s="349"/>
      <c r="APC50" s="290"/>
      <c r="APD50" s="288"/>
      <c r="APE50" s="343"/>
      <c r="APF50" s="344"/>
      <c r="APG50" s="1148"/>
      <c r="APH50" s="345"/>
      <c r="API50" s="346"/>
      <c r="APJ50" s="347"/>
      <c r="APK50" s="348"/>
      <c r="APL50" s="349"/>
      <c r="APM50" s="290"/>
      <c r="APN50" s="288"/>
      <c r="APO50" s="343"/>
      <c r="APP50" s="344"/>
      <c r="APQ50" s="1148"/>
      <c r="APR50" s="345"/>
      <c r="APS50" s="346"/>
      <c r="APT50" s="347"/>
      <c r="APU50" s="348"/>
      <c r="APV50" s="349"/>
      <c r="APW50" s="290"/>
      <c r="APX50" s="288"/>
      <c r="APY50" s="343"/>
      <c r="APZ50" s="344"/>
      <c r="AQA50" s="1148"/>
      <c r="AQB50" s="345"/>
      <c r="AQC50" s="346"/>
      <c r="AQD50" s="347"/>
      <c r="AQE50" s="348"/>
      <c r="AQF50" s="349"/>
      <c r="AQG50" s="290"/>
      <c r="AQH50" s="288"/>
      <c r="AQI50" s="343"/>
      <c r="AQJ50" s="344"/>
      <c r="AQK50" s="1148"/>
      <c r="AQL50" s="345"/>
      <c r="AQM50" s="346"/>
      <c r="AQN50" s="347"/>
      <c r="AQO50" s="348"/>
      <c r="AQP50" s="349"/>
      <c r="AQQ50" s="290"/>
      <c r="AQR50" s="288"/>
      <c r="AQS50" s="343"/>
      <c r="AQT50" s="344"/>
      <c r="AQU50" s="1148"/>
      <c r="AQV50" s="345"/>
      <c r="AQW50" s="346"/>
      <c r="AQX50" s="347"/>
      <c r="AQY50" s="348"/>
      <c r="AQZ50" s="349"/>
      <c r="ARA50" s="290"/>
      <c r="ARB50" s="288"/>
      <c r="ARC50" s="343"/>
      <c r="ARD50" s="344"/>
      <c r="ARE50" s="1148"/>
      <c r="ARF50" s="345"/>
      <c r="ARG50" s="346"/>
      <c r="ARH50" s="347"/>
      <c r="ARI50" s="348"/>
      <c r="ARJ50" s="349"/>
      <c r="ARK50" s="290"/>
      <c r="ARL50" s="288"/>
      <c r="ARM50" s="343"/>
      <c r="ARN50" s="344"/>
      <c r="ARO50" s="1148"/>
      <c r="ARP50" s="345"/>
      <c r="ARQ50" s="346"/>
      <c r="ARR50" s="347"/>
      <c r="ARS50" s="348"/>
      <c r="ART50" s="349"/>
      <c r="ARU50" s="290"/>
      <c r="ARV50" s="288"/>
      <c r="ARW50" s="343"/>
      <c r="ARX50" s="344"/>
      <c r="ARY50" s="1148"/>
      <c r="ARZ50" s="345"/>
      <c r="ASA50" s="346"/>
      <c r="ASB50" s="347"/>
      <c r="ASC50" s="348"/>
      <c r="ASD50" s="349"/>
      <c r="ASE50" s="290"/>
      <c r="ASF50" s="288"/>
      <c r="ASG50" s="343"/>
      <c r="ASH50" s="344"/>
      <c r="ASI50" s="1148"/>
      <c r="ASJ50" s="345"/>
      <c r="ASK50" s="346"/>
      <c r="ASL50" s="347"/>
      <c r="ASM50" s="348"/>
      <c r="ASN50" s="349"/>
      <c r="ASO50" s="290"/>
      <c r="ASP50" s="288"/>
      <c r="ASQ50" s="343"/>
      <c r="ASR50" s="344"/>
      <c r="ASS50" s="1148"/>
      <c r="AST50" s="345"/>
      <c r="ASU50" s="346"/>
      <c r="ASV50" s="347"/>
      <c r="ASW50" s="348"/>
      <c r="ASX50" s="349"/>
      <c r="ASY50" s="290"/>
      <c r="ASZ50" s="288"/>
      <c r="ATA50" s="343"/>
      <c r="ATB50" s="344"/>
      <c r="ATC50" s="1148"/>
      <c r="ATD50" s="345"/>
      <c r="ATE50" s="346"/>
      <c r="ATF50" s="347"/>
      <c r="ATG50" s="348"/>
      <c r="ATH50" s="349"/>
      <c r="ATI50" s="290"/>
      <c r="ATJ50" s="288"/>
      <c r="ATK50" s="343"/>
      <c r="ATL50" s="344"/>
      <c r="ATM50" s="1148"/>
      <c r="ATN50" s="345"/>
      <c r="ATO50" s="346"/>
      <c r="ATP50" s="347"/>
      <c r="ATQ50" s="348"/>
      <c r="ATR50" s="349"/>
      <c r="ATS50" s="290"/>
      <c r="ATT50" s="288"/>
      <c r="ATU50" s="343"/>
      <c r="ATV50" s="344"/>
      <c r="ATW50" s="1148"/>
      <c r="ATX50" s="345"/>
      <c r="ATY50" s="346"/>
      <c r="ATZ50" s="347"/>
      <c r="AUA50" s="348"/>
      <c r="AUB50" s="349"/>
      <c r="AUC50" s="290"/>
      <c r="AUD50" s="288"/>
      <c r="AUE50" s="343"/>
      <c r="AUF50" s="344"/>
      <c r="AUG50" s="1148"/>
      <c r="AUH50" s="345"/>
      <c r="AUI50" s="346"/>
      <c r="AUJ50" s="347"/>
      <c r="AUK50" s="348"/>
      <c r="AUL50" s="349"/>
      <c r="AUM50" s="290"/>
      <c r="AUN50" s="288"/>
      <c r="AUO50" s="343"/>
      <c r="AUP50" s="344"/>
      <c r="AUQ50" s="1148"/>
      <c r="AUR50" s="345"/>
      <c r="AUS50" s="346"/>
      <c r="AUT50" s="347"/>
      <c r="AUU50" s="348"/>
      <c r="AUV50" s="349"/>
      <c r="AUW50" s="290"/>
      <c r="AUX50" s="288"/>
      <c r="AUY50" s="343"/>
      <c r="AUZ50" s="344"/>
      <c r="AVA50" s="1148"/>
      <c r="AVB50" s="345"/>
      <c r="AVC50" s="346"/>
      <c r="AVD50" s="347"/>
      <c r="AVE50" s="348"/>
      <c r="AVF50" s="349"/>
      <c r="AVG50" s="290"/>
      <c r="AVH50" s="288"/>
      <c r="AVI50" s="343"/>
      <c r="AVJ50" s="344"/>
      <c r="AVK50" s="1148"/>
      <c r="AVL50" s="345"/>
      <c r="AVM50" s="346"/>
      <c r="AVN50" s="347"/>
      <c r="AVO50" s="348"/>
      <c r="AVP50" s="349"/>
      <c r="AVQ50" s="290"/>
      <c r="AVR50" s="288"/>
      <c r="AVS50" s="343"/>
      <c r="AVT50" s="344"/>
      <c r="AVU50" s="1148"/>
      <c r="AVV50" s="345"/>
      <c r="AVW50" s="346"/>
      <c r="AVX50" s="347"/>
      <c r="AVY50" s="348"/>
      <c r="AVZ50" s="349"/>
      <c r="AWA50" s="290"/>
      <c r="AWB50" s="288"/>
      <c r="AWC50" s="343"/>
      <c r="AWD50" s="344"/>
      <c r="AWE50" s="1148"/>
      <c r="AWF50" s="345"/>
      <c r="AWG50" s="346"/>
      <c r="AWH50" s="347"/>
      <c r="AWI50" s="348"/>
      <c r="AWJ50" s="349"/>
      <c r="AWK50" s="290"/>
      <c r="AWL50" s="288"/>
      <c r="AWM50" s="343"/>
      <c r="AWN50" s="344"/>
      <c r="AWO50" s="1148"/>
      <c r="AWP50" s="345"/>
      <c r="AWQ50" s="346"/>
      <c r="AWR50" s="347"/>
      <c r="AWS50" s="348"/>
      <c r="AWT50" s="349"/>
      <c r="AWU50" s="290"/>
      <c r="AWV50" s="288"/>
      <c r="AWW50" s="343"/>
      <c r="AWX50" s="344"/>
      <c r="AWY50" s="1148"/>
      <c r="AWZ50" s="345"/>
      <c r="AXA50" s="346"/>
      <c r="AXB50" s="347"/>
      <c r="AXC50" s="348"/>
      <c r="AXD50" s="349"/>
      <c r="AXE50" s="290"/>
      <c r="AXF50" s="288"/>
      <c r="AXG50" s="343"/>
      <c r="AXH50" s="344"/>
      <c r="AXI50" s="1148"/>
      <c r="AXJ50" s="345"/>
      <c r="AXK50" s="346"/>
      <c r="AXL50" s="347"/>
      <c r="AXM50" s="348"/>
      <c r="AXN50" s="349"/>
      <c r="AXO50" s="290"/>
      <c r="AXP50" s="288"/>
      <c r="AXQ50" s="343"/>
      <c r="AXR50" s="344"/>
      <c r="AXS50" s="1148"/>
      <c r="AXT50" s="345"/>
      <c r="AXU50" s="346"/>
      <c r="AXV50" s="347"/>
      <c r="AXW50" s="348"/>
      <c r="AXX50" s="349"/>
      <c r="AXY50" s="290"/>
      <c r="AXZ50" s="288"/>
      <c r="AYA50" s="343"/>
      <c r="AYB50" s="344"/>
      <c r="AYC50" s="1148"/>
      <c r="AYD50" s="345"/>
      <c r="AYE50" s="346"/>
      <c r="AYF50" s="347"/>
      <c r="AYG50" s="348"/>
      <c r="AYH50" s="349"/>
      <c r="AYI50" s="290"/>
      <c r="AYJ50" s="288"/>
      <c r="AYK50" s="343"/>
      <c r="AYL50" s="344"/>
      <c r="AYM50" s="1148"/>
      <c r="AYN50" s="345"/>
      <c r="AYO50" s="346"/>
      <c r="AYP50" s="347"/>
      <c r="AYQ50" s="348"/>
      <c r="AYR50" s="349"/>
      <c r="AYS50" s="290"/>
      <c r="AYT50" s="288"/>
      <c r="AYU50" s="343"/>
      <c r="AYV50" s="344"/>
      <c r="AYW50" s="1148"/>
      <c r="AYX50" s="345"/>
      <c r="AYY50" s="346"/>
      <c r="AYZ50" s="347"/>
      <c r="AZA50" s="348"/>
      <c r="AZB50" s="349"/>
      <c r="AZC50" s="290"/>
      <c r="AZD50" s="288"/>
      <c r="AZE50" s="343"/>
      <c r="AZF50" s="344"/>
      <c r="AZG50" s="1148"/>
      <c r="AZH50" s="345"/>
      <c r="AZI50" s="346"/>
      <c r="AZJ50" s="347"/>
      <c r="AZK50" s="348"/>
      <c r="AZL50" s="349"/>
      <c r="AZM50" s="290"/>
      <c r="AZN50" s="288"/>
      <c r="AZO50" s="343"/>
      <c r="AZP50" s="344"/>
      <c r="AZQ50" s="1148"/>
      <c r="AZR50" s="345"/>
      <c r="AZS50" s="346"/>
      <c r="AZT50" s="347"/>
      <c r="AZU50" s="348"/>
      <c r="AZV50" s="349"/>
      <c r="AZW50" s="290"/>
      <c r="AZX50" s="288"/>
      <c r="AZY50" s="343"/>
      <c r="AZZ50" s="344"/>
      <c r="BAA50" s="1148"/>
      <c r="BAB50" s="345"/>
      <c r="BAC50" s="346"/>
      <c r="BAD50" s="347"/>
      <c r="BAE50" s="348"/>
      <c r="BAF50" s="349"/>
      <c r="BAG50" s="290"/>
      <c r="BAH50" s="288"/>
      <c r="BAI50" s="343"/>
      <c r="BAJ50" s="344"/>
      <c r="BAK50" s="1148"/>
      <c r="BAL50" s="345"/>
      <c r="BAM50" s="346"/>
      <c r="BAN50" s="347"/>
      <c r="BAO50" s="348"/>
      <c r="BAP50" s="349"/>
      <c r="BAQ50" s="290"/>
      <c r="BAR50" s="288"/>
      <c r="BAS50" s="343"/>
      <c r="BAT50" s="344"/>
      <c r="BAU50" s="1148"/>
      <c r="BAV50" s="345"/>
      <c r="BAW50" s="346"/>
      <c r="BAX50" s="347"/>
      <c r="BAY50" s="348"/>
      <c r="BAZ50" s="349"/>
      <c r="BBA50" s="290"/>
      <c r="BBB50" s="288"/>
      <c r="BBC50" s="343"/>
      <c r="BBD50" s="344"/>
      <c r="BBE50" s="1148"/>
      <c r="BBF50" s="345"/>
      <c r="BBG50" s="346"/>
      <c r="BBH50" s="347"/>
      <c r="BBI50" s="348"/>
      <c r="BBJ50" s="349"/>
      <c r="BBK50" s="290"/>
      <c r="BBL50" s="288"/>
      <c r="BBM50" s="343"/>
      <c r="BBN50" s="344"/>
      <c r="BBO50" s="1148"/>
      <c r="BBP50" s="345"/>
      <c r="BBQ50" s="346"/>
      <c r="BBR50" s="347"/>
      <c r="BBS50" s="348"/>
      <c r="BBT50" s="349"/>
      <c r="BBU50" s="290"/>
      <c r="BBV50" s="288"/>
      <c r="BBW50" s="343"/>
      <c r="BBX50" s="344"/>
      <c r="BBY50" s="1148"/>
      <c r="BBZ50" s="345"/>
      <c r="BCA50" s="346"/>
      <c r="BCB50" s="347"/>
      <c r="BCC50" s="348"/>
      <c r="BCD50" s="349"/>
      <c r="BCE50" s="290"/>
      <c r="BCF50" s="288"/>
      <c r="BCG50" s="343"/>
      <c r="BCH50" s="344"/>
      <c r="BCI50" s="1148"/>
      <c r="BCJ50" s="345"/>
      <c r="BCK50" s="346"/>
      <c r="BCL50" s="347"/>
      <c r="BCM50" s="348"/>
      <c r="BCN50" s="349"/>
      <c r="BCO50" s="290"/>
      <c r="BCP50" s="288"/>
      <c r="BCQ50" s="343"/>
      <c r="BCR50" s="344"/>
      <c r="BCS50" s="1148"/>
      <c r="BCT50" s="345"/>
      <c r="BCU50" s="346"/>
      <c r="BCV50" s="347"/>
      <c r="BCW50" s="348"/>
      <c r="BCX50" s="349"/>
      <c r="BCY50" s="290"/>
      <c r="BCZ50" s="288"/>
      <c r="BDA50" s="343"/>
      <c r="BDB50" s="344"/>
      <c r="BDC50" s="1148"/>
      <c r="BDD50" s="345"/>
      <c r="BDE50" s="346"/>
      <c r="BDF50" s="347"/>
      <c r="BDG50" s="348"/>
      <c r="BDH50" s="349"/>
      <c r="BDI50" s="290"/>
      <c r="BDJ50" s="288"/>
      <c r="BDK50" s="343"/>
      <c r="BDL50" s="344"/>
      <c r="BDM50" s="1148"/>
      <c r="BDN50" s="345"/>
      <c r="BDO50" s="346"/>
      <c r="BDP50" s="347"/>
      <c r="BDQ50" s="348"/>
      <c r="BDR50" s="349"/>
      <c r="BDS50" s="290"/>
      <c r="BDT50" s="288"/>
      <c r="BDU50" s="343"/>
      <c r="BDV50" s="344"/>
      <c r="BDW50" s="1148"/>
      <c r="BDX50" s="345"/>
      <c r="BDY50" s="346"/>
      <c r="BDZ50" s="347"/>
      <c r="BEA50" s="348"/>
      <c r="BEB50" s="349"/>
      <c r="BEC50" s="290"/>
      <c r="BED50" s="288"/>
      <c r="BEE50" s="343"/>
      <c r="BEF50" s="344"/>
      <c r="BEG50" s="1148"/>
      <c r="BEH50" s="345"/>
      <c r="BEI50" s="346"/>
      <c r="BEJ50" s="347"/>
      <c r="BEK50" s="348"/>
      <c r="BEL50" s="349"/>
      <c r="BEM50" s="290"/>
      <c r="BEN50" s="288"/>
      <c r="BEO50" s="343"/>
      <c r="BEP50" s="344"/>
      <c r="BEQ50" s="1148"/>
      <c r="BER50" s="345"/>
      <c r="BES50" s="346"/>
      <c r="BET50" s="347"/>
      <c r="BEU50" s="348"/>
      <c r="BEV50" s="349"/>
      <c r="BEW50" s="290"/>
      <c r="BEX50" s="288"/>
      <c r="BEY50" s="343"/>
      <c r="BEZ50" s="344"/>
      <c r="BFA50" s="1148"/>
      <c r="BFB50" s="345"/>
      <c r="BFC50" s="346"/>
      <c r="BFD50" s="347"/>
      <c r="BFE50" s="348"/>
      <c r="BFF50" s="349"/>
      <c r="BFG50" s="290"/>
      <c r="BFH50" s="288"/>
      <c r="BFI50" s="343"/>
      <c r="BFJ50" s="344"/>
      <c r="BFK50" s="1148"/>
      <c r="BFL50" s="345"/>
      <c r="BFM50" s="346"/>
      <c r="BFN50" s="347"/>
      <c r="BFO50" s="348"/>
      <c r="BFP50" s="349"/>
      <c r="BFQ50" s="290"/>
      <c r="BFR50" s="288"/>
      <c r="BFS50" s="343"/>
      <c r="BFT50" s="344"/>
      <c r="BFU50" s="1148"/>
      <c r="BFV50" s="345"/>
      <c r="BFW50" s="346"/>
      <c r="BFX50" s="347"/>
      <c r="BFY50" s="348"/>
      <c r="BFZ50" s="349"/>
      <c r="BGA50" s="290"/>
      <c r="BGB50" s="288"/>
      <c r="BGC50" s="343"/>
      <c r="BGD50" s="344"/>
      <c r="BGE50" s="1148"/>
      <c r="BGF50" s="345"/>
      <c r="BGG50" s="346"/>
      <c r="BGH50" s="347"/>
      <c r="BGI50" s="348"/>
      <c r="BGJ50" s="349"/>
      <c r="BGK50" s="290"/>
      <c r="BGL50" s="288"/>
      <c r="BGM50" s="343"/>
      <c r="BGN50" s="344"/>
      <c r="BGO50" s="1148"/>
      <c r="BGP50" s="345"/>
      <c r="BGQ50" s="346"/>
      <c r="BGR50" s="347"/>
      <c r="BGS50" s="348"/>
      <c r="BGT50" s="349"/>
      <c r="BGU50" s="290"/>
      <c r="BGV50" s="288"/>
      <c r="BGW50" s="343"/>
      <c r="BGX50" s="344"/>
      <c r="BGY50" s="1148"/>
      <c r="BGZ50" s="345"/>
      <c r="BHA50" s="346"/>
      <c r="BHB50" s="347"/>
      <c r="BHC50" s="348"/>
      <c r="BHD50" s="349"/>
      <c r="BHE50" s="290"/>
      <c r="BHF50" s="288"/>
      <c r="BHG50" s="343"/>
      <c r="BHH50" s="344"/>
      <c r="BHI50" s="1148"/>
      <c r="BHJ50" s="345"/>
      <c r="BHK50" s="346"/>
      <c r="BHL50" s="347"/>
      <c r="BHM50" s="348"/>
      <c r="BHN50" s="349"/>
      <c r="BHO50" s="290"/>
      <c r="BHP50" s="288"/>
      <c r="BHQ50" s="343"/>
      <c r="BHR50" s="344"/>
      <c r="BHS50" s="1148"/>
      <c r="BHT50" s="345"/>
      <c r="BHU50" s="346"/>
      <c r="BHV50" s="347"/>
      <c r="BHW50" s="348"/>
      <c r="BHX50" s="349"/>
      <c r="BHY50" s="290"/>
      <c r="BHZ50" s="288"/>
      <c r="BIA50" s="343"/>
      <c r="BIB50" s="344"/>
      <c r="BIC50" s="1148"/>
      <c r="BID50" s="345"/>
      <c r="BIE50" s="346"/>
      <c r="BIF50" s="347"/>
      <c r="BIG50" s="348"/>
      <c r="BIH50" s="349"/>
      <c r="BII50" s="290"/>
      <c r="BIJ50" s="288"/>
      <c r="BIK50" s="343"/>
      <c r="BIL50" s="344"/>
      <c r="BIM50" s="1148"/>
      <c r="BIN50" s="345"/>
      <c r="BIO50" s="346"/>
      <c r="BIP50" s="347"/>
      <c r="BIQ50" s="348"/>
      <c r="BIR50" s="349"/>
      <c r="BIS50" s="290"/>
      <c r="BIT50" s="288"/>
      <c r="BIU50" s="343"/>
      <c r="BIV50" s="344"/>
      <c r="BIW50" s="1148"/>
      <c r="BIX50" s="345"/>
      <c r="BIY50" s="346"/>
      <c r="BIZ50" s="347"/>
      <c r="BJA50" s="348"/>
      <c r="BJB50" s="349"/>
      <c r="BJC50" s="290"/>
      <c r="BJD50" s="288"/>
      <c r="BJE50" s="343"/>
      <c r="BJF50" s="344"/>
      <c r="BJG50" s="1148"/>
      <c r="BJH50" s="345"/>
      <c r="BJI50" s="346"/>
      <c r="BJJ50" s="347"/>
      <c r="BJK50" s="348"/>
      <c r="BJL50" s="349"/>
      <c r="BJM50" s="290"/>
      <c r="BJN50" s="288"/>
      <c r="BJO50" s="343"/>
      <c r="BJP50" s="344"/>
      <c r="BJQ50" s="1148"/>
      <c r="BJR50" s="345"/>
      <c r="BJS50" s="346"/>
      <c r="BJT50" s="347"/>
      <c r="BJU50" s="348"/>
      <c r="BJV50" s="349"/>
      <c r="BJW50" s="290"/>
      <c r="BJX50" s="288"/>
      <c r="BJY50" s="343"/>
      <c r="BJZ50" s="344"/>
      <c r="BKA50" s="1148"/>
      <c r="BKB50" s="345"/>
      <c r="BKC50" s="346"/>
      <c r="BKD50" s="347"/>
      <c r="BKE50" s="348"/>
      <c r="BKF50" s="349"/>
      <c r="BKG50" s="290"/>
      <c r="BKH50" s="288"/>
      <c r="BKI50" s="343"/>
      <c r="BKJ50" s="344"/>
      <c r="BKK50" s="1148"/>
      <c r="BKL50" s="345"/>
      <c r="BKM50" s="346"/>
      <c r="BKN50" s="347"/>
      <c r="BKO50" s="348"/>
      <c r="BKP50" s="349"/>
      <c r="BKQ50" s="290"/>
      <c r="BKR50" s="288"/>
      <c r="BKS50" s="343"/>
      <c r="BKT50" s="344"/>
      <c r="BKU50" s="1148"/>
      <c r="BKV50" s="345"/>
      <c r="BKW50" s="346"/>
      <c r="BKX50" s="347"/>
      <c r="BKY50" s="348"/>
      <c r="BKZ50" s="349"/>
      <c r="BLA50" s="290"/>
      <c r="BLB50" s="288"/>
      <c r="BLC50" s="343"/>
      <c r="BLD50" s="344"/>
      <c r="BLE50" s="1148"/>
      <c r="BLF50" s="345"/>
      <c r="BLG50" s="346"/>
      <c r="BLH50" s="347"/>
      <c r="BLI50" s="348"/>
      <c r="BLJ50" s="349"/>
      <c r="BLK50" s="290"/>
      <c r="BLL50" s="288"/>
      <c r="BLM50" s="343"/>
      <c r="BLN50" s="344"/>
      <c r="BLO50" s="1148"/>
      <c r="BLP50" s="345"/>
      <c r="BLQ50" s="346"/>
      <c r="BLR50" s="347"/>
      <c r="BLS50" s="348"/>
      <c r="BLT50" s="349"/>
      <c r="BLU50" s="290"/>
      <c r="BLV50" s="288"/>
      <c r="BLW50" s="343"/>
      <c r="BLX50" s="344"/>
      <c r="BLY50" s="1148"/>
      <c r="BLZ50" s="345"/>
      <c r="BMA50" s="346"/>
      <c r="BMB50" s="347"/>
      <c r="BMC50" s="348"/>
      <c r="BMD50" s="349"/>
      <c r="BME50" s="290"/>
      <c r="BMF50" s="288"/>
      <c r="BMG50" s="343"/>
      <c r="BMH50" s="344"/>
      <c r="BMI50" s="1148"/>
      <c r="BMJ50" s="345"/>
      <c r="BMK50" s="346"/>
      <c r="BML50" s="347"/>
      <c r="BMM50" s="348"/>
      <c r="BMN50" s="349"/>
      <c r="BMO50" s="290"/>
      <c r="BMP50" s="288"/>
      <c r="BMQ50" s="343"/>
      <c r="BMR50" s="344"/>
      <c r="BMS50" s="1148"/>
      <c r="BMT50" s="345"/>
      <c r="BMU50" s="346"/>
      <c r="BMV50" s="347"/>
      <c r="BMW50" s="348"/>
      <c r="BMX50" s="349"/>
      <c r="BMY50" s="290"/>
      <c r="BMZ50" s="288"/>
      <c r="BNA50" s="343"/>
      <c r="BNB50" s="344"/>
      <c r="BNC50" s="1148"/>
      <c r="BND50" s="345"/>
      <c r="BNE50" s="346"/>
      <c r="BNF50" s="347"/>
      <c r="BNG50" s="348"/>
      <c r="BNH50" s="349"/>
      <c r="BNI50" s="290"/>
      <c r="BNJ50" s="288"/>
      <c r="BNK50" s="343"/>
      <c r="BNL50" s="344"/>
      <c r="BNM50" s="1148"/>
      <c r="BNN50" s="345"/>
      <c r="BNO50" s="346"/>
      <c r="BNP50" s="347"/>
      <c r="BNQ50" s="348"/>
      <c r="BNR50" s="349"/>
      <c r="BNS50" s="290"/>
      <c r="BNT50" s="288"/>
      <c r="BNU50" s="343"/>
      <c r="BNV50" s="344"/>
      <c r="BNW50" s="1148"/>
      <c r="BNX50" s="345"/>
      <c r="BNY50" s="346"/>
      <c r="BNZ50" s="347"/>
      <c r="BOA50" s="348"/>
      <c r="BOB50" s="349"/>
      <c r="BOC50" s="290"/>
      <c r="BOD50" s="288"/>
      <c r="BOE50" s="343"/>
      <c r="BOF50" s="344"/>
      <c r="BOG50" s="1148"/>
      <c r="BOH50" s="345"/>
      <c r="BOI50" s="346"/>
      <c r="BOJ50" s="347"/>
      <c r="BOK50" s="348"/>
      <c r="BOL50" s="349"/>
      <c r="BOM50" s="290"/>
      <c r="BON50" s="288"/>
      <c r="BOO50" s="343"/>
      <c r="BOP50" s="344"/>
      <c r="BOQ50" s="1148"/>
      <c r="BOR50" s="345"/>
      <c r="BOS50" s="346"/>
      <c r="BOT50" s="347"/>
      <c r="BOU50" s="348"/>
      <c r="BOV50" s="349"/>
      <c r="BOW50" s="290"/>
      <c r="BOX50" s="288"/>
      <c r="BOY50" s="343"/>
      <c r="BOZ50" s="344"/>
      <c r="BPA50" s="1148"/>
      <c r="BPB50" s="345"/>
      <c r="BPC50" s="346"/>
      <c r="BPD50" s="347"/>
      <c r="BPE50" s="348"/>
      <c r="BPF50" s="349"/>
      <c r="BPG50" s="290"/>
      <c r="BPH50" s="288"/>
      <c r="BPI50" s="343"/>
      <c r="BPJ50" s="344"/>
      <c r="BPK50" s="1148"/>
      <c r="BPL50" s="345"/>
      <c r="BPM50" s="346"/>
      <c r="BPN50" s="347"/>
      <c r="BPO50" s="348"/>
      <c r="BPP50" s="349"/>
      <c r="BPQ50" s="290"/>
      <c r="BPR50" s="288"/>
      <c r="BPS50" s="343"/>
      <c r="BPT50" s="344"/>
      <c r="BPU50" s="1148"/>
      <c r="BPV50" s="345"/>
      <c r="BPW50" s="346"/>
      <c r="BPX50" s="347"/>
      <c r="BPY50" s="348"/>
      <c r="BPZ50" s="349"/>
      <c r="BQA50" s="290"/>
      <c r="BQB50" s="288"/>
      <c r="BQC50" s="343"/>
      <c r="BQD50" s="344"/>
      <c r="BQE50" s="1148"/>
      <c r="BQF50" s="345"/>
      <c r="BQG50" s="346"/>
      <c r="BQH50" s="347"/>
      <c r="BQI50" s="348"/>
      <c r="BQJ50" s="349"/>
      <c r="BQK50" s="290"/>
      <c r="BQL50" s="288"/>
      <c r="BQM50" s="343"/>
      <c r="BQN50" s="344"/>
      <c r="BQO50" s="1148"/>
      <c r="BQP50" s="345"/>
      <c r="BQQ50" s="346"/>
      <c r="BQR50" s="347"/>
      <c r="BQS50" s="348"/>
      <c r="BQT50" s="349"/>
      <c r="BQU50" s="290"/>
      <c r="BQV50" s="288"/>
      <c r="BQW50" s="343"/>
      <c r="BQX50" s="344"/>
      <c r="BQY50" s="1148"/>
      <c r="BQZ50" s="345"/>
      <c r="BRA50" s="346"/>
      <c r="BRB50" s="347"/>
      <c r="BRC50" s="348"/>
      <c r="BRD50" s="349"/>
      <c r="BRE50" s="290"/>
      <c r="BRF50" s="288"/>
      <c r="BRG50" s="343"/>
      <c r="BRH50" s="344"/>
      <c r="BRI50" s="1148"/>
      <c r="BRJ50" s="345"/>
      <c r="BRK50" s="346"/>
      <c r="BRL50" s="347"/>
      <c r="BRM50" s="348"/>
      <c r="BRN50" s="349"/>
      <c r="BRO50" s="290"/>
      <c r="BRP50" s="288"/>
      <c r="BRQ50" s="343"/>
      <c r="BRR50" s="344"/>
      <c r="BRS50" s="1148"/>
      <c r="BRT50" s="345"/>
      <c r="BRU50" s="346"/>
      <c r="BRV50" s="347"/>
      <c r="BRW50" s="348"/>
      <c r="BRX50" s="349"/>
      <c r="BRY50" s="290"/>
      <c r="BRZ50" s="288"/>
      <c r="BSA50" s="343"/>
      <c r="BSB50" s="344"/>
      <c r="BSC50" s="1148"/>
      <c r="BSD50" s="345"/>
      <c r="BSE50" s="346"/>
      <c r="BSF50" s="347"/>
      <c r="BSG50" s="348"/>
      <c r="BSH50" s="349"/>
      <c r="BSI50" s="290"/>
      <c r="BSJ50" s="288"/>
      <c r="BSK50" s="343"/>
      <c r="BSL50" s="344"/>
      <c r="BSM50" s="1148"/>
      <c r="BSN50" s="345"/>
      <c r="BSO50" s="346"/>
      <c r="BSP50" s="347"/>
      <c r="BSQ50" s="348"/>
      <c r="BSR50" s="349"/>
      <c r="BSS50" s="290"/>
      <c r="BST50" s="288"/>
      <c r="BSU50" s="343"/>
      <c r="BSV50" s="344"/>
      <c r="BSW50" s="1148"/>
      <c r="BSX50" s="345"/>
      <c r="BSY50" s="346"/>
      <c r="BSZ50" s="347"/>
      <c r="BTA50" s="348"/>
      <c r="BTB50" s="349"/>
      <c r="BTC50" s="290"/>
      <c r="BTD50" s="288"/>
      <c r="BTE50" s="343"/>
      <c r="BTF50" s="344"/>
      <c r="BTG50" s="1148"/>
      <c r="BTH50" s="345"/>
      <c r="BTI50" s="346"/>
      <c r="BTJ50" s="347"/>
      <c r="BTK50" s="348"/>
      <c r="BTL50" s="349"/>
      <c r="BTM50" s="290"/>
      <c r="BTN50" s="288"/>
      <c r="BTO50" s="343"/>
      <c r="BTP50" s="344"/>
      <c r="BTQ50" s="1148"/>
      <c r="BTR50" s="345"/>
      <c r="BTS50" s="346"/>
      <c r="BTT50" s="347"/>
      <c r="BTU50" s="348"/>
      <c r="BTV50" s="349"/>
      <c r="BTW50" s="290"/>
      <c r="BTX50" s="288"/>
      <c r="BTY50" s="343"/>
      <c r="BTZ50" s="344"/>
      <c r="BUA50" s="1148"/>
      <c r="BUB50" s="345"/>
      <c r="BUC50" s="346"/>
      <c r="BUD50" s="347"/>
      <c r="BUE50" s="348"/>
      <c r="BUF50" s="349"/>
      <c r="BUG50" s="290"/>
      <c r="BUH50" s="288"/>
      <c r="BUI50" s="343"/>
      <c r="BUJ50" s="344"/>
      <c r="BUK50" s="1148"/>
      <c r="BUL50" s="345"/>
      <c r="BUM50" s="346"/>
      <c r="BUN50" s="347"/>
      <c r="BUO50" s="348"/>
      <c r="BUP50" s="349"/>
      <c r="BUQ50" s="290"/>
      <c r="BUR50" s="288"/>
      <c r="BUS50" s="343"/>
      <c r="BUT50" s="344"/>
      <c r="BUU50" s="1148"/>
      <c r="BUV50" s="345"/>
      <c r="BUW50" s="346"/>
      <c r="BUX50" s="347"/>
      <c r="BUY50" s="348"/>
      <c r="BUZ50" s="349"/>
      <c r="BVA50" s="290"/>
      <c r="BVB50" s="288"/>
      <c r="BVC50" s="343"/>
      <c r="BVD50" s="344"/>
      <c r="BVE50" s="1148"/>
      <c r="BVF50" s="345"/>
      <c r="BVG50" s="346"/>
      <c r="BVH50" s="347"/>
      <c r="BVI50" s="348"/>
      <c r="BVJ50" s="349"/>
      <c r="BVK50" s="290"/>
      <c r="BVL50" s="288"/>
      <c r="BVM50" s="343"/>
      <c r="BVN50" s="344"/>
      <c r="BVO50" s="1148"/>
      <c r="BVP50" s="345"/>
      <c r="BVQ50" s="346"/>
      <c r="BVR50" s="347"/>
      <c r="BVS50" s="348"/>
      <c r="BVT50" s="349"/>
      <c r="BVU50" s="290"/>
      <c r="BVV50" s="288"/>
      <c r="BVW50" s="343"/>
      <c r="BVX50" s="344"/>
      <c r="BVY50" s="1148"/>
      <c r="BVZ50" s="345"/>
      <c r="BWA50" s="346"/>
      <c r="BWB50" s="347"/>
      <c r="BWC50" s="348"/>
      <c r="BWD50" s="349"/>
      <c r="BWE50" s="290"/>
      <c r="BWF50" s="288"/>
      <c r="BWG50" s="343"/>
      <c r="BWH50" s="344"/>
      <c r="BWI50" s="1148"/>
      <c r="BWJ50" s="345"/>
      <c r="BWK50" s="346"/>
      <c r="BWL50" s="347"/>
      <c r="BWM50" s="348"/>
      <c r="BWN50" s="349"/>
      <c r="BWO50" s="290"/>
      <c r="BWP50" s="288"/>
      <c r="BWQ50" s="343"/>
      <c r="BWR50" s="344"/>
      <c r="BWS50" s="1148"/>
      <c r="BWT50" s="345"/>
      <c r="BWU50" s="346"/>
      <c r="BWV50" s="347"/>
      <c r="BWW50" s="348"/>
      <c r="BWX50" s="349"/>
      <c r="BWY50" s="290"/>
      <c r="BWZ50" s="288"/>
      <c r="BXA50" s="343"/>
      <c r="BXB50" s="344"/>
      <c r="BXC50" s="1148"/>
      <c r="BXD50" s="345"/>
      <c r="BXE50" s="346"/>
      <c r="BXF50" s="347"/>
      <c r="BXG50" s="348"/>
      <c r="BXH50" s="349"/>
      <c r="BXI50" s="290"/>
      <c r="BXJ50" s="288"/>
      <c r="BXK50" s="343"/>
      <c r="BXL50" s="344"/>
      <c r="BXM50" s="1148"/>
      <c r="BXN50" s="345"/>
      <c r="BXO50" s="346"/>
      <c r="BXP50" s="347"/>
      <c r="BXQ50" s="348"/>
      <c r="BXR50" s="349"/>
      <c r="BXS50" s="290"/>
      <c r="BXT50" s="288"/>
      <c r="BXU50" s="343"/>
      <c r="BXV50" s="344"/>
      <c r="BXW50" s="1148"/>
      <c r="BXX50" s="345"/>
      <c r="BXY50" s="346"/>
      <c r="BXZ50" s="347"/>
      <c r="BYA50" s="348"/>
      <c r="BYB50" s="349"/>
      <c r="BYC50" s="290"/>
      <c r="BYD50" s="288"/>
      <c r="BYE50" s="343"/>
      <c r="BYF50" s="344"/>
      <c r="BYG50" s="1148"/>
      <c r="BYH50" s="345"/>
      <c r="BYI50" s="346"/>
      <c r="BYJ50" s="347"/>
      <c r="BYK50" s="348"/>
      <c r="BYL50" s="349"/>
      <c r="BYM50" s="290"/>
      <c r="BYN50" s="288"/>
      <c r="BYO50" s="343"/>
      <c r="BYP50" s="344"/>
      <c r="BYQ50" s="1148"/>
      <c r="BYR50" s="345"/>
      <c r="BYS50" s="346"/>
      <c r="BYT50" s="347"/>
      <c r="BYU50" s="348"/>
      <c r="BYV50" s="349"/>
      <c r="BYW50" s="290"/>
      <c r="BYX50" s="288"/>
      <c r="BYY50" s="343"/>
      <c r="BYZ50" s="344"/>
      <c r="BZA50" s="1148"/>
      <c r="BZB50" s="345"/>
      <c r="BZC50" s="346"/>
      <c r="BZD50" s="347"/>
      <c r="BZE50" s="348"/>
      <c r="BZF50" s="349"/>
      <c r="BZG50" s="290"/>
      <c r="BZH50" s="288"/>
      <c r="BZI50" s="343"/>
      <c r="BZJ50" s="344"/>
      <c r="BZK50" s="1148"/>
      <c r="BZL50" s="345"/>
      <c r="BZM50" s="346"/>
      <c r="BZN50" s="347"/>
      <c r="BZO50" s="348"/>
      <c r="BZP50" s="349"/>
      <c r="BZQ50" s="290"/>
      <c r="BZR50" s="288"/>
      <c r="BZS50" s="343"/>
      <c r="BZT50" s="344"/>
      <c r="BZU50" s="1148"/>
      <c r="BZV50" s="345"/>
      <c r="BZW50" s="346"/>
      <c r="BZX50" s="347"/>
      <c r="BZY50" s="348"/>
      <c r="BZZ50" s="349"/>
      <c r="CAA50" s="290"/>
      <c r="CAB50" s="288"/>
      <c r="CAC50" s="343"/>
      <c r="CAD50" s="344"/>
      <c r="CAE50" s="1148"/>
      <c r="CAF50" s="345"/>
      <c r="CAG50" s="346"/>
      <c r="CAH50" s="347"/>
      <c r="CAI50" s="348"/>
      <c r="CAJ50" s="349"/>
      <c r="CAK50" s="290"/>
      <c r="CAL50" s="288"/>
      <c r="CAM50" s="343"/>
      <c r="CAN50" s="344"/>
      <c r="CAO50" s="1148"/>
      <c r="CAP50" s="345"/>
      <c r="CAQ50" s="346"/>
      <c r="CAR50" s="347"/>
      <c r="CAS50" s="348"/>
      <c r="CAT50" s="349"/>
      <c r="CAU50" s="290"/>
      <c r="CAV50" s="288"/>
      <c r="CAW50" s="343"/>
      <c r="CAX50" s="344"/>
      <c r="CAY50" s="1148"/>
      <c r="CAZ50" s="345"/>
      <c r="CBA50" s="346"/>
      <c r="CBB50" s="347"/>
      <c r="CBC50" s="348"/>
      <c r="CBD50" s="349"/>
      <c r="CBE50" s="290"/>
      <c r="CBF50" s="288"/>
      <c r="CBG50" s="343"/>
      <c r="CBH50" s="344"/>
      <c r="CBI50" s="1148"/>
      <c r="CBJ50" s="345"/>
      <c r="CBK50" s="346"/>
      <c r="CBL50" s="347"/>
      <c r="CBM50" s="348"/>
      <c r="CBN50" s="349"/>
      <c r="CBO50" s="290"/>
      <c r="CBP50" s="288"/>
      <c r="CBQ50" s="343"/>
      <c r="CBR50" s="344"/>
      <c r="CBS50" s="1148"/>
      <c r="CBT50" s="345"/>
      <c r="CBU50" s="346"/>
      <c r="CBV50" s="347"/>
      <c r="CBW50" s="348"/>
      <c r="CBX50" s="349"/>
      <c r="CBY50" s="290"/>
      <c r="CBZ50" s="288"/>
      <c r="CCA50" s="343"/>
      <c r="CCB50" s="344"/>
      <c r="CCC50" s="1148"/>
      <c r="CCD50" s="345"/>
      <c r="CCE50" s="346"/>
      <c r="CCF50" s="347"/>
      <c r="CCG50" s="348"/>
      <c r="CCH50" s="349"/>
      <c r="CCI50" s="290"/>
      <c r="CCJ50" s="288"/>
      <c r="CCK50" s="343"/>
      <c r="CCL50" s="344"/>
      <c r="CCM50" s="1148"/>
      <c r="CCN50" s="345"/>
      <c r="CCO50" s="346"/>
      <c r="CCP50" s="347"/>
      <c r="CCQ50" s="348"/>
      <c r="CCR50" s="349"/>
      <c r="CCS50" s="290"/>
      <c r="CCT50" s="288"/>
      <c r="CCU50" s="343"/>
      <c r="CCV50" s="344"/>
      <c r="CCW50" s="1148"/>
      <c r="CCX50" s="345"/>
      <c r="CCY50" s="346"/>
      <c r="CCZ50" s="347"/>
      <c r="CDA50" s="348"/>
      <c r="CDB50" s="349"/>
      <c r="CDC50" s="290"/>
      <c r="CDD50" s="288"/>
      <c r="CDE50" s="343"/>
      <c r="CDF50" s="344"/>
      <c r="CDG50" s="1148"/>
      <c r="CDH50" s="345"/>
      <c r="CDI50" s="346"/>
      <c r="CDJ50" s="347"/>
      <c r="CDK50" s="348"/>
      <c r="CDL50" s="349"/>
      <c r="CDM50" s="290"/>
      <c r="CDN50" s="288"/>
      <c r="CDO50" s="343"/>
      <c r="CDP50" s="344"/>
      <c r="CDQ50" s="1148"/>
      <c r="CDR50" s="345"/>
      <c r="CDS50" s="346"/>
      <c r="CDT50" s="347"/>
      <c r="CDU50" s="348"/>
      <c r="CDV50" s="349"/>
      <c r="CDW50" s="290"/>
      <c r="CDX50" s="288"/>
      <c r="CDY50" s="343"/>
      <c r="CDZ50" s="344"/>
      <c r="CEA50" s="1148"/>
      <c r="CEB50" s="345"/>
      <c r="CEC50" s="346"/>
      <c r="CED50" s="347"/>
      <c r="CEE50" s="348"/>
      <c r="CEF50" s="349"/>
      <c r="CEG50" s="290"/>
      <c r="CEH50" s="288"/>
      <c r="CEI50" s="343"/>
      <c r="CEJ50" s="344"/>
      <c r="CEK50" s="1148"/>
      <c r="CEL50" s="345"/>
      <c r="CEM50" s="346"/>
      <c r="CEN50" s="347"/>
      <c r="CEO50" s="348"/>
      <c r="CEP50" s="349"/>
      <c r="CEQ50" s="290"/>
      <c r="CER50" s="288"/>
      <c r="CES50" s="343"/>
      <c r="CET50" s="344"/>
      <c r="CEU50" s="1148"/>
      <c r="CEV50" s="345"/>
      <c r="CEW50" s="346"/>
      <c r="CEX50" s="347"/>
      <c r="CEY50" s="348"/>
      <c r="CEZ50" s="349"/>
      <c r="CFA50" s="290"/>
      <c r="CFB50" s="288"/>
      <c r="CFC50" s="343"/>
      <c r="CFD50" s="344"/>
      <c r="CFE50" s="1148"/>
      <c r="CFF50" s="345"/>
      <c r="CFG50" s="346"/>
      <c r="CFH50" s="347"/>
      <c r="CFI50" s="348"/>
      <c r="CFJ50" s="349"/>
      <c r="CFK50" s="290"/>
      <c r="CFL50" s="288"/>
      <c r="CFM50" s="343"/>
      <c r="CFN50" s="344"/>
      <c r="CFO50" s="1148"/>
      <c r="CFP50" s="345"/>
      <c r="CFQ50" s="346"/>
      <c r="CFR50" s="347"/>
      <c r="CFS50" s="348"/>
      <c r="CFT50" s="349"/>
      <c r="CFU50" s="290"/>
      <c r="CFV50" s="288"/>
      <c r="CFW50" s="343"/>
      <c r="CFX50" s="344"/>
      <c r="CFY50" s="1148"/>
      <c r="CFZ50" s="345"/>
      <c r="CGA50" s="346"/>
      <c r="CGB50" s="347"/>
      <c r="CGC50" s="348"/>
      <c r="CGD50" s="349"/>
      <c r="CGE50" s="290"/>
      <c r="CGF50" s="288"/>
      <c r="CGG50" s="343"/>
      <c r="CGH50" s="344"/>
      <c r="CGI50" s="1148"/>
      <c r="CGJ50" s="345"/>
      <c r="CGK50" s="346"/>
      <c r="CGL50" s="347"/>
      <c r="CGM50" s="348"/>
      <c r="CGN50" s="349"/>
      <c r="CGO50" s="290"/>
      <c r="CGP50" s="288"/>
      <c r="CGQ50" s="343"/>
      <c r="CGR50" s="344"/>
      <c r="CGS50" s="1148"/>
      <c r="CGT50" s="345"/>
      <c r="CGU50" s="346"/>
      <c r="CGV50" s="347"/>
      <c r="CGW50" s="348"/>
      <c r="CGX50" s="349"/>
      <c r="CGY50" s="290"/>
      <c r="CGZ50" s="288"/>
      <c r="CHA50" s="343"/>
      <c r="CHB50" s="344"/>
      <c r="CHC50" s="1148"/>
      <c r="CHD50" s="345"/>
      <c r="CHE50" s="346"/>
      <c r="CHF50" s="347"/>
      <c r="CHG50" s="348"/>
      <c r="CHH50" s="349"/>
      <c r="CHI50" s="290"/>
      <c r="CHJ50" s="288"/>
      <c r="CHK50" s="343"/>
      <c r="CHL50" s="344"/>
      <c r="CHM50" s="1148"/>
      <c r="CHN50" s="345"/>
      <c r="CHO50" s="346"/>
      <c r="CHP50" s="347"/>
      <c r="CHQ50" s="348"/>
      <c r="CHR50" s="349"/>
      <c r="CHS50" s="290"/>
      <c r="CHT50" s="288"/>
      <c r="CHU50" s="343"/>
      <c r="CHV50" s="344"/>
      <c r="CHW50" s="1148"/>
      <c r="CHX50" s="345"/>
      <c r="CHY50" s="346"/>
      <c r="CHZ50" s="347"/>
      <c r="CIA50" s="348"/>
      <c r="CIB50" s="349"/>
      <c r="CIC50" s="290"/>
      <c r="CID50" s="288"/>
      <c r="CIE50" s="343"/>
      <c r="CIF50" s="344"/>
      <c r="CIG50" s="1148"/>
      <c r="CIH50" s="345"/>
      <c r="CII50" s="346"/>
      <c r="CIJ50" s="347"/>
      <c r="CIK50" s="348"/>
      <c r="CIL50" s="349"/>
      <c r="CIM50" s="290"/>
      <c r="CIN50" s="288"/>
      <c r="CIO50" s="343"/>
      <c r="CIP50" s="344"/>
      <c r="CIQ50" s="1148"/>
      <c r="CIR50" s="345"/>
      <c r="CIS50" s="346"/>
      <c r="CIT50" s="347"/>
      <c r="CIU50" s="348"/>
      <c r="CIV50" s="349"/>
      <c r="CIW50" s="290"/>
      <c r="CIX50" s="288"/>
      <c r="CIY50" s="343"/>
      <c r="CIZ50" s="344"/>
      <c r="CJA50" s="1148"/>
      <c r="CJB50" s="345"/>
      <c r="CJC50" s="346"/>
      <c r="CJD50" s="347"/>
      <c r="CJE50" s="348"/>
      <c r="CJF50" s="349"/>
      <c r="CJG50" s="290"/>
      <c r="CJH50" s="288"/>
      <c r="CJI50" s="343"/>
      <c r="CJJ50" s="344"/>
      <c r="CJK50" s="1148"/>
      <c r="CJL50" s="345"/>
      <c r="CJM50" s="346"/>
      <c r="CJN50" s="347"/>
      <c r="CJO50" s="348"/>
      <c r="CJP50" s="349"/>
      <c r="CJQ50" s="290"/>
      <c r="CJR50" s="288"/>
      <c r="CJS50" s="343"/>
      <c r="CJT50" s="344"/>
      <c r="CJU50" s="1148"/>
      <c r="CJV50" s="345"/>
      <c r="CJW50" s="346"/>
      <c r="CJX50" s="347"/>
      <c r="CJY50" s="348"/>
      <c r="CJZ50" s="349"/>
      <c r="CKA50" s="290"/>
      <c r="CKB50" s="288"/>
      <c r="CKC50" s="343"/>
      <c r="CKD50" s="344"/>
      <c r="CKE50" s="1148"/>
      <c r="CKF50" s="345"/>
      <c r="CKG50" s="346"/>
      <c r="CKH50" s="347"/>
      <c r="CKI50" s="348"/>
      <c r="CKJ50" s="349"/>
      <c r="CKK50" s="290"/>
      <c r="CKL50" s="288"/>
      <c r="CKM50" s="343"/>
      <c r="CKN50" s="344"/>
      <c r="CKO50" s="1148"/>
      <c r="CKP50" s="345"/>
      <c r="CKQ50" s="346"/>
      <c r="CKR50" s="347"/>
      <c r="CKS50" s="348"/>
      <c r="CKT50" s="349"/>
      <c r="CKU50" s="290"/>
      <c r="CKV50" s="288"/>
      <c r="CKW50" s="343"/>
      <c r="CKX50" s="344"/>
      <c r="CKY50" s="1148"/>
      <c r="CKZ50" s="345"/>
      <c r="CLA50" s="346"/>
      <c r="CLB50" s="347"/>
      <c r="CLC50" s="348"/>
      <c r="CLD50" s="349"/>
      <c r="CLE50" s="290"/>
      <c r="CLF50" s="288"/>
      <c r="CLG50" s="343"/>
      <c r="CLH50" s="344"/>
      <c r="CLI50" s="1148"/>
      <c r="CLJ50" s="345"/>
      <c r="CLK50" s="346"/>
      <c r="CLL50" s="347"/>
      <c r="CLM50" s="348"/>
      <c r="CLN50" s="349"/>
      <c r="CLO50" s="290"/>
      <c r="CLP50" s="288"/>
      <c r="CLQ50" s="343"/>
      <c r="CLR50" s="344"/>
      <c r="CLS50" s="1148"/>
      <c r="CLT50" s="345"/>
      <c r="CLU50" s="346"/>
      <c r="CLV50" s="347"/>
      <c r="CLW50" s="348"/>
      <c r="CLX50" s="349"/>
      <c r="CLY50" s="290"/>
      <c r="CLZ50" s="288"/>
      <c r="CMA50" s="343"/>
      <c r="CMB50" s="344"/>
      <c r="CMC50" s="1148"/>
      <c r="CMD50" s="345"/>
      <c r="CME50" s="346"/>
      <c r="CMF50" s="347"/>
      <c r="CMG50" s="348"/>
      <c r="CMH50" s="349"/>
      <c r="CMI50" s="290"/>
      <c r="CMJ50" s="288"/>
      <c r="CMK50" s="343"/>
      <c r="CML50" s="344"/>
      <c r="CMM50" s="1148"/>
      <c r="CMN50" s="345"/>
      <c r="CMO50" s="346"/>
      <c r="CMP50" s="347"/>
      <c r="CMQ50" s="348"/>
      <c r="CMR50" s="349"/>
      <c r="CMS50" s="290"/>
      <c r="CMT50" s="288"/>
      <c r="CMU50" s="343"/>
      <c r="CMV50" s="344"/>
      <c r="CMW50" s="1148"/>
      <c r="CMX50" s="345"/>
      <c r="CMY50" s="346"/>
      <c r="CMZ50" s="347"/>
      <c r="CNA50" s="348"/>
      <c r="CNB50" s="349"/>
      <c r="CNC50" s="290"/>
      <c r="CND50" s="288"/>
      <c r="CNE50" s="343"/>
      <c r="CNF50" s="344"/>
      <c r="CNG50" s="1148"/>
      <c r="CNH50" s="345"/>
      <c r="CNI50" s="346"/>
      <c r="CNJ50" s="347"/>
      <c r="CNK50" s="348"/>
      <c r="CNL50" s="349"/>
      <c r="CNM50" s="290"/>
      <c r="CNN50" s="288"/>
      <c r="CNO50" s="343"/>
      <c r="CNP50" s="344"/>
      <c r="CNQ50" s="1148"/>
      <c r="CNR50" s="345"/>
      <c r="CNS50" s="346"/>
      <c r="CNT50" s="347"/>
      <c r="CNU50" s="348"/>
      <c r="CNV50" s="349"/>
      <c r="CNW50" s="290"/>
      <c r="CNX50" s="288"/>
      <c r="CNY50" s="343"/>
      <c r="CNZ50" s="344"/>
      <c r="COA50" s="1148"/>
      <c r="COB50" s="345"/>
      <c r="COC50" s="346"/>
      <c r="COD50" s="347"/>
      <c r="COE50" s="348"/>
      <c r="COF50" s="349"/>
      <c r="COG50" s="290"/>
      <c r="COH50" s="288"/>
      <c r="COI50" s="343"/>
      <c r="COJ50" s="344"/>
      <c r="COK50" s="1148"/>
      <c r="COL50" s="345"/>
      <c r="COM50" s="346"/>
      <c r="CON50" s="347"/>
      <c r="COO50" s="348"/>
      <c r="COP50" s="349"/>
      <c r="COQ50" s="290"/>
      <c r="COR50" s="288"/>
      <c r="COS50" s="343"/>
      <c r="COT50" s="344"/>
      <c r="COU50" s="1148"/>
      <c r="COV50" s="345"/>
      <c r="COW50" s="346"/>
      <c r="COX50" s="347"/>
      <c r="COY50" s="348"/>
      <c r="COZ50" s="349"/>
      <c r="CPA50" s="290"/>
      <c r="CPB50" s="288"/>
      <c r="CPC50" s="343"/>
      <c r="CPD50" s="344"/>
      <c r="CPE50" s="1148"/>
      <c r="CPF50" s="345"/>
      <c r="CPG50" s="346"/>
      <c r="CPH50" s="347"/>
      <c r="CPI50" s="348"/>
      <c r="CPJ50" s="349"/>
      <c r="CPK50" s="290"/>
      <c r="CPL50" s="288"/>
      <c r="CPM50" s="343"/>
      <c r="CPN50" s="344"/>
      <c r="CPO50" s="1148"/>
      <c r="CPP50" s="345"/>
      <c r="CPQ50" s="346"/>
      <c r="CPR50" s="347"/>
      <c r="CPS50" s="348"/>
      <c r="CPT50" s="349"/>
      <c r="CPU50" s="290"/>
      <c r="CPV50" s="288"/>
      <c r="CPW50" s="343"/>
      <c r="CPX50" s="344"/>
      <c r="CPY50" s="1148"/>
      <c r="CPZ50" s="345"/>
      <c r="CQA50" s="346"/>
      <c r="CQB50" s="347"/>
      <c r="CQC50" s="348"/>
      <c r="CQD50" s="349"/>
      <c r="CQE50" s="290"/>
      <c r="CQF50" s="288"/>
      <c r="CQG50" s="343"/>
      <c r="CQH50" s="344"/>
      <c r="CQI50" s="1148"/>
      <c r="CQJ50" s="345"/>
      <c r="CQK50" s="346"/>
      <c r="CQL50" s="347"/>
      <c r="CQM50" s="348"/>
      <c r="CQN50" s="349"/>
      <c r="CQO50" s="290"/>
      <c r="CQP50" s="288"/>
      <c r="CQQ50" s="343"/>
      <c r="CQR50" s="344"/>
      <c r="CQS50" s="1148"/>
      <c r="CQT50" s="345"/>
      <c r="CQU50" s="346"/>
      <c r="CQV50" s="347"/>
      <c r="CQW50" s="348"/>
      <c r="CQX50" s="349"/>
      <c r="CQY50" s="290"/>
      <c r="CQZ50" s="288"/>
      <c r="CRA50" s="343"/>
      <c r="CRB50" s="344"/>
      <c r="CRC50" s="1148"/>
      <c r="CRD50" s="345"/>
      <c r="CRE50" s="346"/>
      <c r="CRF50" s="347"/>
      <c r="CRG50" s="348"/>
      <c r="CRH50" s="349"/>
      <c r="CRI50" s="290"/>
      <c r="CRJ50" s="288"/>
      <c r="CRK50" s="343"/>
      <c r="CRL50" s="344"/>
      <c r="CRM50" s="1148"/>
      <c r="CRN50" s="345"/>
      <c r="CRO50" s="346"/>
      <c r="CRP50" s="347"/>
      <c r="CRQ50" s="348"/>
      <c r="CRR50" s="349"/>
      <c r="CRS50" s="290"/>
      <c r="CRT50" s="288"/>
      <c r="CRU50" s="343"/>
      <c r="CRV50" s="344"/>
      <c r="CRW50" s="1148"/>
      <c r="CRX50" s="345"/>
      <c r="CRY50" s="346"/>
      <c r="CRZ50" s="347"/>
      <c r="CSA50" s="348"/>
      <c r="CSB50" s="349"/>
      <c r="CSC50" s="290"/>
      <c r="CSD50" s="288"/>
      <c r="CSE50" s="343"/>
      <c r="CSF50" s="344"/>
      <c r="CSG50" s="1148"/>
      <c r="CSH50" s="345"/>
      <c r="CSI50" s="346"/>
      <c r="CSJ50" s="347"/>
      <c r="CSK50" s="348"/>
      <c r="CSL50" s="349"/>
      <c r="CSM50" s="290"/>
      <c r="CSN50" s="288"/>
      <c r="CSO50" s="343"/>
      <c r="CSP50" s="344"/>
      <c r="CSQ50" s="1148"/>
      <c r="CSR50" s="345"/>
      <c r="CSS50" s="346"/>
      <c r="CST50" s="347"/>
      <c r="CSU50" s="348"/>
      <c r="CSV50" s="349"/>
      <c r="CSW50" s="290"/>
      <c r="CSX50" s="288"/>
      <c r="CSY50" s="343"/>
      <c r="CSZ50" s="344"/>
      <c r="CTA50" s="1148"/>
      <c r="CTB50" s="345"/>
      <c r="CTC50" s="346"/>
      <c r="CTD50" s="347"/>
      <c r="CTE50" s="348"/>
      <c r="CTF50" s="349"/>
      <c r="CTG50" s="290"/>
      <c r="CTH50" s="288"/>
      <c r="CTI50" s="343"/>
      <c r="CTJ50" s="344"/>
      <c r="CTK50" s="1148"/>
      <c r="CTL50" s="345"/>
      <c r="CTM50" s="346"/>
      <c r="CTN50" s="347"/>
      <c r="CTO50" s="348"/>
      <c r="CTP50" s="349"/>
      <c r="CTQ50" s="290"/>
      <c r="CTR50" s="288"/>
      <c r="CTS50" s="343"/>
      <c r="CTT50" s="344"/>
      <c r="CTU50" s="1148"/>
      <c r="CTV50" s="345"/>
      <c r="CTW50" s="346"/>
      <c r="CTX50" s="347"/>
      <c r="CTY50" s="348"/>
      <c r="CTZ50" s="349"/>
      <c r="CUA50" s="290"/>
      <c r="CUB50" s="288"/>
      <c r="CUC50" s="343"/>
      <c r="CUD50" s="344"/>
      <c r="CUE50" s="1148"/>
      <c r="CUF50" s="345"/>
      <c r="CUG50" s="346"/>
      <c r="CUH50" s="347"/>
      <c r="CUI50" s="348"/>
      <c r="CUJ50" s="349"/>
      <c r="CUK50" s="290"/>
      <c r="CUL50" s="288"/>
      <c r="CUM50" s="343"/>
      <c r="CUN50" s="344"/>
      <c r="CUO50" s="1148"/>
      <c r="CUP50" s="345"/>
      <c r="CUQ50" s="346"/>
      <c r="CUR50" s="347"/>
      <c r="CUS50" s="348"/>
      <c r="CUT50" s="349"/>
      <c r="CUU50" s="290"/>
      <c r="CUV50" s="288"/>
      <c r="CUW50" s="343"/>
      <c r="CUX50" s="344"/>
      <c r="CUY50" s="1148"/>
      <c r="CUZ50" s="345"/>
      <c r="CVA50" s="346"/>
      <c r="CVB50" s="347"/>
      <c r="CVC50" s="348"/>
      <c r="CVD50" s="349"/>
      <c r="CVE50" s="290"/>
      <c r="CVF50" s="288"/>
      <c r="CVG50" s="343"/>
      <c r="CVH50" s="344"/>
      <c r="CVI50" s="1148"/>
      <c r="CVJ50" s="345"/>
      <c r="CVK50" s="346"/>
      <c r="CVL50" s="347"/>
      <c r="CVM50" s="348"/>
      <c r="CVN50" s="349"/>
      <c r="CVO50" s="290"/>
      <c r="CVP50" s="288"/>
      <c r="CVQ50" s="343"/>
      <c r="CVR50" s="344"/>
      <c r="CVS50" s="1148"/>
      <c r="CVT50" s="345"/>
      <c r="CVU50" s="346"/>
      <c r="CVV50" s="347"/>
      <c r="CVW50" s="348"/>
      <c r="CVX50" s="349"/>
      <c r="CVY50" s="290"/>
      <c r="CVZ50" s="288"/>
      <c r="CWA50" s="343"/>
      <c r="CWB50" s="344"/>
      <c r="CWC50" s="1148"/>
      <c r="CWD50" s="345"/>
      <c r="CWE50" s="346"/>
      <c r="CWF50" s="347"/>
      <c r="CWG50" s="348"/>
      <c r="CWH50" s="349"/>
      <c r="CWI50" s="290"/>
      <c r="CWJ50" s="288"/>
      <c r="CWK50" s="343"/>
      <c r="CWL50" s="344"/>
      <c r="CWM50" s="1148"/>
      <c r="CWN50" s="345"/>
      <c r="CWO50" s="346"/>
      <c r="CWP50" s="347"/>
      <c r="CWQ50" s="348"/>
      <c r="CWR50" s="349"/>
      <c r="CWS50" s="290"/>
      <c r="CWT50" s="288"/>
      <c r="CWU50" s="343"/>
      <c r="CWV50" s="344"/>
      <c r="CWW50" s="1148"/>
      <c r="CWX50" s="345"/>
      <c r="CWY50" s="346"/>
      <c r="CWZ50" s="347"/>
      <c r="CXA50" s="348"/>
      <c r="CXB50" s="349"/>
      <c r="CXC50" s="290"/>
      <c r="CXD50" s="288"/>
      <c r="CXE50" s="343"/>
      <c r="CXF50" s="344"/>
      <c r="CXG50" s="1148"/>
      <c r="CXH50" s="345"/>
      <c r="CXI50" s="346"/>
      <c r="CXJ50" s="347"/>
      <c r="CXK50" s="348"/>
      <c r="CXL50" s="349"/>
      <c r="CXM50" s="290"/>
      <c r="CXN50" s="288"/>
      <c r="CXO50" s="343"/>
      <c r="CXP50" s="344"/>
      <c r="CXQ50" s="1148"/>
      <c r="CXR50" s="345"/>
      <c r="CXS50" s="346"/>
      <c r="CXT50" s="347"/>
      <c r="CXU50" s="348"/>
      <c r="CXV50" s="349"/>
      <c r="CXW50" s="290"/>
      <c r="CXX50" s="288"/>
      <c r="CXY50" s="343"/>
      <c r="CXZ50" s="344"/>
      <c r="CYA50" s="1148"/>
      <c r="CYB50" s="345"/>
      <c r="CYC50" s="346"/>
      <c r="CYD50" s="347"/>
      <c r="CYE50" s="348"/>
      <c r="CYF50" s="349"/>
      <c r="CYG50" s="290"/>
      <c r="CYH50" s="288"/>
      <c r="CYI50" s="343"/>
      <c r="CYJ50" s="344"/>
      <c r="CYK50" s="1148"/>
      <c r="CYL50" s="345"/>
      <c r="CYM50" s="346"/>
      <c r="CYN50" s="347"/>
      <c r="CYO50" s="348"/>
      <c r="CYP50" s="349"/>
      <c r="CYQ50" s="290"/>
      <c r="CYR50" s="288"/>
      <c r="CYS50" s="343"/>
      <c r="CYT50" s="344"/>
      <c r="CYU50" s="1148"/>
      <c r="CYV50" s="345"/>
      <c r="CYW50" s="346"/>
      <c r="CYX50" s="347"/>
      <c r="CYY50" s="348"/>
      <c r="CYZ50" s="349"/>
      <c r="CZA50" s="290"/>
      <c r="CZB50" s="288"/>
      <c r="CZC50" s="343"/>
      <c r="CZD50" s="344"/>
      <c r="CZE50" s="1148"/>
      <c r="CZF50" s="345"/>
      <c r="CZG50" s="346"/>
      <c r="CZH50" s="347"/>
      <c r="CZI50" s="348"/>
      <c r="CZJ50" s="349"/>
      <c r="CZK50" s="290"/>
      <c r="CZL50" s="288"/>
      <c r="CZM50" s="343"/>
      <c r="CZN50" s="344"/>
      <c r="CZO50" s="1148"/>
      <c r="CZP50" s="345"/>
      <c r="CZQ50" s="346"/>
      <c r="CZR50" s="347"/>
      <c r="CZS50" s="348"/>
      <c r="CZT50" s="349"/>
      <c r="CZU50" s="290"/>
      <c r="CZV50" s="288"/>
      <c r="CZW50" s="343"/>
      <c r="CZX50" s="344"/>
      <c r="CZY50" s="1148"/>
      <c r="CZZ50" s="345"/>
      <c r="DAA50" s="346"/>
      <c r="DAB50" s="347"/>
      <c r="DAC50" s="348"/>
      <c r="DAD50" s="349"/>
      <c r="DAE50" s="290"/>
      <c r="DAF50" s="288"/>
      <c r="DAG50" s="343"/>
      <c r="DAH50" s="344"/>
      <c r="DAI50" s="1148"/>
      <c r="DAJ50" s="345"/>
      <c r="DAK50" s="346"/>
      <c r="DAL50" s="347"/>
      <c r="DAM50" s="348"/>
      <c r="DAN50" s="349"/>
      <c r="DAO50" s="290"/>
      <c r="DAP50" s="288"/>
      <c r="DAQ50" s="343"/>
      <c r="DAR50" s="344"/>
      <c r="DAS50" s="1148"/>
      <c r="DAT50" s="345"/>
      <c r="DAU50" s="346"/>
      <c r="DAV50" s="347"/>
      <c r="DAW50" s="348"/>
      <c r="DAX50" s="349"/>
      <c r="DAY50" s="290"/>
      <c r="DAZ50" s="288"/>
      <c r="DBA50" s="343"/>
      <c r="DBB50" s="344"/>
      <c r="DBC50" s="1148"/>
      <c r="DBD50" s="345"/>
      <c r="DBE50" s="346"/>
      <c r="DBF50" s="347"/>
      <c r="DBG50" s="348"/>
      <c r="DBH50" s="349"/>
      <c r="DBI50" s="290"/>
      <c r="DBJ50" s="288"/>
      <c r="DBK50" s="343"/>
      <c r="DBL50" s="344"/>
      <c r="DBM50" s="1148"/>
      <c r="DBN50" s="345"/>
      <c r="DBO50" s="346"/>
      <c r="DBP50" s="347"/>
      <c r="DBQ50" s="348"/>
      <c r="DBR50" s="349"/>
      <c r="DBS50" s="290"/>
      <c r="DBT50" s="288"/>
      <c r="DBU50" s="343"/>
      <c r="DBV50" s="344"/>
      <c r="DBW50" s="1148"/>
      <c r="DBX50" s="345"/>
      <c r="DBY50" s="346"/>
      <c r="DBZ50" s="347"/>
      <c r="DCA50" s="348"/>
      <c r="DCB50" s="349"/>
      <c r="DCC50" s="290"/>
      <c r="DCD50" s="288"/>
      <c r="DCE50" s="343"/>
      <c r="DCF50" s="344"/>
      <c r="DCG50" s="1148"/>
      <c r="DCH50" s="345"/>
      <c r="DCI50" s="346"/>
      <c r="DCJ50" s="347"/>
      <c r="DCK50" s="348"/>
      <c r="DCL50" s="349"/>
      <c r="DCM50" s="290"/>
      <c r="DCN50" s="288"/>
      <c r="DCO50" s="343"/>
      <c r="DCP50" s="344"/>
      <c r="DCQ50" s="1148"/>
      <c r="DCR50" s="345"/>
      <c r="DCS50" s="346"/>
      <c r="DCT50" s="347"/>
      <c r="DCU50" s="348"/>
      <c r="DCV50" s="349"/>
      <c r="DCW50" s="290"/>
      <c r="DCX50" s="288"/>
      <c r="DCY50" s="343"/>
      <c r="DCZ50" s="344"/>
      <c r="DDA50" s="1148"/>
      <c r="DDB50" s="345"/>
      <c r="DDC50" s="346"/>
      <c r="DDD50" s="347"/>
      <c r="DDE50" s="348"/>
      <c r="DDF50" s="349"/>
      <c r="DDG50" s="290"/>
      <c r="DDH50" s="288"/>
      <c r="DDI50" s="343"/>
      <c r="DDJ50" s="344"/>
      <c r="DDK50" s="1148"/>
      <c r="DDL50" s="345"/>
      <c r="DDM50" s="346"/>
      <c r="DDN50" s="347"/>
      <c r="DDO50" s="348"/>
      <c r="DDP50" s="349"/>
      <c r="DDQ50" s="290"/>
      <c r="DDR50" s="288"/>
      <c r="DDS50" s="343"/>
      <c r="DDT50" s="344"/>
      <c r="DDU50" s="1148"/>
      <c r="DDV50" s="345"/>
      <c r="DDW50" s="346"/>
      <c r="DDX50" s="347"/>
      <c r="DDY50" s="348"/>
      <c r="DDZ50" s="349"/>
      <c r="DEA50" s="290"/>
      <c r="DEB50" s="288"/>
      <c r="DEC50" s="343"/>
      <c r="DED50" s="344"/>
      <c r="DEE50" s="1148"/>
      <c r="DEF50" s="345"/>
      <c r="DEG50" s="346"/>
      <c r="DEH50" s="347"/>
      <c r="DEI50" s="348"/>
      <c r="DEJ50" s="349"/>
      <c r="DEK50" s="290"/>
      <c r="DEL50" s="288"/>
      <c r="DEM50" s="343"/>
      <c r="DEN50" s="344"/>
      <c r="DEO50" s="1148"/>
      <c r="DEP50" s="345"/>
      <c r="DEQ50" s="346"/>
      <c r="DER50" s="347"/>
      <c r="DES50" s="348"/>
      <c r="DET50" s="349"/>
      <c r="DEU50" s="290"/>
      <c r="DEV50" s="288"/>
      <c r="DEW50" s="343"/>
      <c r="DEX50" s="344"/>
      <c r="DEY50" s="1148"/>
      <c r="DEZ50" s="345"/>
      <c r="DFA50" s="346"/>
      <c r="DFB50" s="347"/>
      <c r="DFC50" s="348"/>
      <c r="DFD50" s="349"/>
      <c r="DFE50" s="290"/>
      <c r="DFF50" s="288"/>
      <c r="DFG50" s="343"/>
      <c r="DFH50" s="344"/>
      <c r="DFI50" s="1148"/>
      <c r="DFJ50" s="345"/>
      <c r="DFK50" s="346"/>
      <c r="DFL50" s="347"/>
      <c r="DFM50" s="348"/>
      <c r="DFN50" s="349"/>
      <c r="DFO50" s="290"/>
      <c r="DFP50" s="288"/>
      <c r="DFQ50" s="343"/>
      <c r="DFR50" s="344"/>
      <c r="DFS50" s="1148"/>
      <c r="DFT50" s="345"/>
      <c r="DFU50" s="346"/>
      <c r="DFV50" s="347"/>
      <c r="DFW50" s="348"/>
      <c r="DFX50" s="349"/>
      <c r="DFY50" s="290"/>
      <c r="DFZ50" s="288"/>
      <c r="DGA50" s="343"/>
      <c r="DGB50" s="344"/>
      <c r="DGC50" s="1148"/>
      <c r="DGD50" s="345"/>
      <c r="DGE50" s="346"/>
      <c r="DGF50" s="347"/>
      <c r="DGG50" s="348"/>
      <c r="DGH50" s="349"/>
      <c r="DGI50" s="290"/>
      <c r="DGJ50" s="288"/>
      <c r="DGK50" s="343"/>
      <c r="DGL50" s="344"/>
      <c r="DGM50" s="1148"/>
      <c r="DGN50" s="345"/>
      <c r="DGO50" s="346"/>
      <c r="DGP50" s="347"/>
      <c r="DGQ50" s="348"/>
      <c r="DGR50" s="349"/>
      <c r="DGS50" s="290"/>
      <c r="DGT50" s="288"/>
      <c r="DGU50" s="343"/>
      <c r="DGV50" s="344"/>
      <c r="DGW50" s="1148"/>
      <c r="DGX50" s="345"/>
      <c r="DGY50" s="346"/>
      <c r="DGZ50" s="347"/>
      <c r="DHA50" s="348"/>
      <c r="DHB50" s="349"/>
      <c r="DHC50" s="290"/>
      <c r="DHD50" s="288"/>
      <c r="DHE50" s="343"/>
      <c r="DHF50" s="344"/>
      <c r="DHG50" s="1148"/>
      <c r="DHH50" s="345"/>
      <c r="DHI50" s="346"/>
      <c r="DHJ50" s="347"/>
      <c r="DHK50" s="348"/>
      <c r="DHL50" s="349"/>
      <c r="DHM50" s="290"/>
      <c r="DHN50" s="288"/>
      <c r="DHO50" s="343"/>
      <c r="DHP50" s="344"/>
      <c r="DHQ50" s="1148"/>
      <c r="DHR50" s="345"/>
      <c r="DHS50" s="346"/>
      <c r="DHT50" s="347"/>
      <c r="DHU50" s="348"/>
      <c r="DHV50" s="349"/>
      <c r="DHW50" s="290"/>
      <c r="DHX50" s="288"/>
      <c r="DHY50" s="343"/>
      <c r="DHZ50" s="344"/>
      <c r="DIA50" s="1148"/>
      <c r="DIB50" s="345"/>
      <c r="DIC50" s="346"/>
      <c r="DID50" s="347"/>
      <c r="DIE50" s="348"/>
      <c r="DIF50" s="349"/>
      <c r="DIG50" s="290"/>
      <c r="DIH50" s="288"/>
      <c r="DII50" s="343"/>
      <c r="DIJ50" s="344"/>
      <c r="DIK50" s="1148"/>
      <c r="DIL50" s="345"/>
      <c r="DIM50" s="346"/>
      <c r="DIN50" s="347"/>
      <c r="DIO50" s="348"/>
      <c r="DIP50" s="349"/>
      <c r="DIQ50" s="290"/>
      <c r="DIR50" s="288"/>
      <c r="DIS50" s="343"/>
      <c r="DIT50" s="344"/>
      <c r="DIU50" s="1148"/>
      <c r="DIV50" s="345"/>
      <c r="DIW50" s="346"/>
      <c r="DIX50" s="347"/>
      <c r="DIY50" s="348"/>
      <c r="DIZ50" s="349"/>
      <c r="DJA50" s="290"/>
      <c r="DJB50" s="288"/>
      <c r="DJC50" s="343"/>
      <c r="DJD50" s="344"/>
      <c r="DJE50" s="1148"/>
      <c r="DJF50" s="345"/>
      <c r="DJG50" s="346"/>
      <c r="DJH50" s="347"/>
      <c r="DJI50" s="348"/>
      <c r="DJJ50" s="349"/>
      <c r="DJK50" s="290"/>
      <c r="DJL50" s="288"/>
      <c r="DJM50" s="343"/>
      <c r="DJN50" s="344"/>
      <c r="DJO50" s="1148"/>
      <c r="DJP50" s="345"/>
      <c r="DJQ50" s="346"/>
      <c r="DJR50" s="347"/>
      <c r="DJS50" s="348"/>
      <c r="DJT50" s="349"/>
      <c r="DJU50" s="290"/>
      <c r="DJV50" s="288"/>
      <c r="DJW50" s="343"/>
      <c r="DJX50" s="344"/>
      <c r="DJY50" s="1148"/>
      <c r="DJZ50" s="345"/>
      <c r="DKA50" s="346"/>
      <c r="DKB50" s="347"/>
      <c r="DKC50" s="348"/>
      <c r="DKD50" s="349"/>
      <c r="DKE50" s="290"/>
      <c r="DKF50" s="288"/>
      <c r="DKG50" s="343"/>
      <c r="DKH50" s="344"/>
      <c r="DKI50" s="1148"/>
      <c r="DKJ50" s="345"/>
      <c r="DKK50" s="346"/>
      <c r="DKL50" s="347"/>
      <c r="DKM50" s="348"/>
      <c r="DKN50" s="349"/>
      <c r="DKO50" s="290"/>
      <c r="DKP50" s="288"/>
      <c r="DKQ50" s="343"/>
      <c r="DKR50" s="344"/>
      <c r="DKS50" s="1148"/>
      <c r="DKT50" s="345"/>
      <c r="DKU50" s="346"/>
      <c r="DKV50" s="347"/>
      <c r="DKW50" s="348"/>
      <c r="DKX50" s="349"/>
      <c r="DKY50" s="290"/>
      <c r="DKZ50" s="288"/>
      <c r="DLA50" s="343"/>
      <c r="DLB50" s="344"/>
      <c r="DLC50" s="1148"/>
      <c r="DLD50" s="345"/>
      <c r="DLE50" s="346"/>
      <c r="DLF50" s="347"/>
      <c r="DLG50" s="348"/>
      <c r="DLH50" s="349"/>
      <c r="DLI50" s="290"/>
      <c r="DLJ50" s="288"/>
      <c r="DLK50" s="343"/>
      <c r="DLL50" s="344"/>
      <c r="DLM50" s="1148"/>
      <c r="DLN50" s="345"/>
      <c r="DLO50" s="346"/>
      <c r="DLP50" s="347"/>
      <c r="DLQ50" s="348"/>
      <c r="DLR50" s="349"/>
      <c r="DLS50" s="290"/>
      <c r="DLT50" s="288"/>
      <c r="DLU50" s="343"/>
      <c r="DLV50" s="344"/>
      <c r="DLW50" s="1148"/>
      <c r="DLX50" s="345"/>
      <c r="DLY50" s="346"/>
      <c r="DLZ50" s="347"/>
      <c r="DMA50" s="348"/>
      <c r="DMB50" s="349"/>
      <c r="DMC50" s="290"/>
      <c r="DMD50" s="288"/>
      <c r="DME50" s="343"/>
      <c r="DMF50" s="344"/>
      <c r="DMG50" s="1148"/>
      <c r="DMH50" s="345"/>
      <c r="DMI50" s="346"/>
      <c r="DMJ50" s="347"/>
      <c r="DMK50" s="348"/>
      <c r="DML50" s="349"/>
      <c r="DMM50" s="290"/>
      <c r="DMN50" s="288"/>
      <c r="DMO50" s="343"/>
      <c r="DMP50" s="344"/>
      <c r="DMQ50" s="1148"/>
      <c r="DMR50" s="345"/>
      <c r="DMS50" s="346"/>
      <c r="DMT50" s="347"/>
      <c r="DMU50" s="348"/>
      <c r="DMV50" s="349"/>
      <c r="DMW50" s="290"/>
      <c r="DMX50" s="288"/>
      <c r="DMY50" s="343"/>
      <c r="DMZ50" s="344"/>
      <c r="DNA50" s="1148"/>
      <c r="DNB50" s="345"/>
      <c r="DNC50" s="346"/>
      <c r="DND50" s="347"/>
      <c r="DNE50" s="348"/>
      <c r="DNF50" s="349"/>
      <c r="DNG50" s="290"/>
      <c r="DNH50" s="288"/>
      <c r="DNI50" s="343"/>
      <c r="DNJ50" s="344"/>
      <c r="DNK50" s="1148"/>
      <c r="DNL50" s="345"/>
      <c r="DNM50" s="346"/>
      <c r="DNN50" s="347"/>
      <c r="DNO50" s="348"/>
      <c r="DNP50" s="349"/>
      <c r="DNQ50" s="290"/>
      <c r="DNR50" s="288"/>
      <c r="DNS50" s="343"/>
      <c r="DNT50" s="344"/>
      <c r="DNU50" s="1148"/>
      <c r="DNV50" s="345"/>
      <c r="DNW50" s="346"/>
      <c r="DNX50" s="347"/>
      <c r="DNY50" s="348"/>
      <c r="DNZ50" s="349"/>
      <c r="DOA50" s="290"/>
      <c r="DOB50" s="288"/>
      <c r="DOC50" s="343"/>
      <c r="DOD50" s="344"/>
      <c r="DOE50" s="1148"/>
      <c r="DOF50" s="345"/>
      <c r="DOG50" s="346"/>
      <c r="DOH50" s="347"/>
      <c r="DOI50" s="348"/>
      <c r="DOJ50" s="349"/>
      <c r="DOK50" s="290"/>
      <c r="DOL50" s="288"/>
      <c r="DOM50" s="343"/>
      <c r="DON50" s="344"/>
      <c r="DOO50" s="1148"/>
      <c r="DOP50" s="345"/>
      <c r="DOQ50" s="346"/>
      <c r="DOR50" s="347"/>
      <c r="DOS50" s="348"/>
      <c r="DOT50" s="349"/>
      <c r="DOU50" s="290"/>
      <c r="DOV50" s="288"/>
      <c r="DOW50" s="343"/>
      <c r="DOX50" s="344"/>
      <c r="DOY50" s="1148"/>
      <c r="DOZ50" s="345"/>
      <c r="DPA50" s="346"/>
      <c r="DPB50" s="347"/>
      <c r="DPC50" s="348"/>
      <c r="DPD50" s="349"/>
      <c r="DPE50" s="290"/>
      <c r="DPF50" s="288"/>
      <c r="DPG50" s="343"/>
      <c r="DPH50" s="344"/>
      <c r="DPI50" s="1148"/>
      <c r="DPJ50" s="345"/>
      <c r="DPK50" s="346"/>
      <c r="DPL50" s="347"/>
      <c r="DPM50" s="348"/>
      <c r="DPN50" s="349"/>
      <c r="DPO50" s="290"/>
      <c r="DPP50" s="288"/>
      <c r="DPQ50" s="343"/>
      <c r="DPR50" s="344"/>
      <c r="DPS50" s="1148"/>
      <c r="DPT50" s="345"/>
      <c r="DPU50" s="346"/>
      <c r="DPV50" s="347"/>
      <c r="DPW50" s="348"/>
      <c r="DPX50" s="349"/>
      <c r="DPY50" s="290"/>
      <c r="DPZ50" s="288"/>
      <c r="DQA50" s="343"/>
      <c r="DQB50" s="344"/>
      <c r="DQC50" s="1148"/>
      <c r="DQD50" s="345"/>
      <c r="DQE50" s="346"/>
      <c r="DQF50" s="347"/>
      <c r="DQG50" s="348"/>
      <c r="DQH50" s="349"/>
      <c r="DQI50" s="290"/>
      <c r="DQJ50" s="288"/>
      <c r="DQK50" s="343"/>
      <c r="DQL50" s="344"/>
      <c r="DQM50" s="1148"/>
      <c r="DQN50" s="345"/>
      <c r="DQO50" s="346"/>
      <c r="DQP50" s="347"/>
      <c r="DQQ50" s="348"/>
      <c r="DQR50" s="349"/>
      <c r="DQS50" s="290"/>
      <c r="DQT50" s="288"/>
      <c r="DQU50" s="343"/>
      <c r="DQV50" s="344"/>
      <c r="DQW50" s="1148"/>
      <c r="DQX50" s="345"/>
      <c r="DQY50" s="346"/>
      <c r="DQZ50" s="347"/>
      <c r="DRA50" s="348"/>
      <c r="DRB50" s="349"/>
      <c r="DRC50" s="290"/>
      <c r="DRD50" s="288"/>
      <c r="DRE50" s="343"/>
      <c r="DRF50" s="344"/>
      <c r="DRG50" s="1148"/>
      <c r="DRH50" s="345"/>
      <c r="DRI50" s="346"/>
      <c r="DRJ50" s="347"/>
      <c r="DRK50" s="348"/>
      <c r="DRL50" s="349"/>
      <c r="DRM50" s="290"/>
      <c r="DRN50" s="288"/>
      <c r="DRO50" s="343"/>
      <c r="DRP50" s="344"/>
      <c r="DRQ50" s="1148"/>
      <c r="DRR50" s="345"/>
      <c r="DRS50" s="346"/>
      <c r="DRT50" s="347"/>
      <c r="DRU50" s="348"/>
      <c r="DRV50" s="349"/>
      <c r="DRW50" s="290"/>
      <c r="DRX50" s="288"/>
      <c r="DRY50" s="343"/>
      <c r="DRZ50" s="344"/>
      <c r="DSA50" s="1148"/>
      <c r="DSB50" s="345"/>
      <c r="DSC50" s="346"/>
      <c r="DSD50" s="347"/>
      <c r="DSE50" s="348"/>
      <c r="DSF50" s="349"/>
      <c r="DSG50" s="290"/>
      <c r="DSH50" s="288"/>
      <c r="DSI50" s="343"/>
      <c r="DSJ50" s="344"/>
      <c r="DSK50" s="1148"/>
      <c r="DSL50" s="345"/>
      <c r="DSM50" s="346"/>
      <c r="DSN50" s="347"/>
      <c r="DSO50" s="348"/>
      <c r="DSP50" s="349"/>
      <c r="DSQ50" s="290"/>
      <c r="DSR50" s="288"/>
      <c r="DSS50" s="343"/>
      <c r="DST50" s="344"/>
      <c r="DSU50" s="1148"/>
      <c r="DSV50" s="345"/>
      <c r="DSW50" s="346"/>
      <c r="DSX50" s="347"/>
      <c r="DSY50" s="348"/>
      <c r="DSZ50" s="349"/>
      <c r="DTA50" s="290"/>
      <c r="DTB50" s="288"/>
      <c r="DTC50" s="343"/>
      <c r="DTD50" s="344"/>
      <c r="DTE50" s="1148"/>
      <c r="DTF50" s="345"/>
      <c r="DTG50" s="346"/>
      <c r="DTH50" s="347"/>
      <c r="DTI50" s="348"/>
      <c r="DTJ50" s="349"/>
      <c r="DTK50" s="290"/>
      <c r="DTL50" s="288"/>
      <c r="DTM50" s="343"/>
      <c r="DTN50" s="344"/>
      <c r="DTO50" s="1148"/>
      <c r="DTP50" s="345"/>
      <c r="DTQ50" s="346"/>
      <c r="DTR50" s="347"/>
      <c r="DTS50" s="348"/>
      <c r="DTT50" s="349"/>
      <c r="DTU50" s="290"/>
      <c r="DTV50" s="288"/>
      <c r="DTW50" s="343"/>
      <c r="DTX50" s="344"/>
      <c r="DTY50" s="1148"/>
      <c r="DTZ50" s="345"/>
      <c r="DUA50" s="346"/>
      <c r="DUB50" s="347"/>
      <c r="DUC50" s="348"/>
      <c r="DUD50" s="349"/>
      <c r="DUE50" s="290"/>
      <c r="DUF50" s="288"/>
      <c r="DUG50" s="343"/>
      <c r="DUH50" s="344"/>
      <c r="DUI50" s="1148"/>
      <c r="DUJ50" s="345"/>
      <c r="DUK50" s="346"/>
      <c r="DUL50" s="347"/>
      <c r="DUM50" s="348"/>
      <c r="DUN50" s="349"/>
      <c r="DUO50" s="290"/>
      <c r="DUP50" s="288"/>
      <c r="DUQ50" s="343"/>
      <c r="DUR50" s="344"/>
      <c r="DUS50" s="1148"/>
      <c r="DUT50" s="345"/>
      <c r="DUU50" s="346"/>
      <c r="DUV50" s="347"/>
      <c r="DUW50" s="348"/>
      <c r="DUX50" s="349"/>
      <c r="DUY50" s="290"/>
      <c r="DUZ50" s="288"/>
      <c r="DVA50" s="343"/>
      <c r="DVB50" s="344"/>
      <c r="DVC50" s="1148"/>
      <c r="DVD50" s="345"/>
      <c r="DVE50" s="346"/>
      <c r="DVF50" s="347"/>
      <c r="DVG50" s="348"/>
      <c r="DVH50" s="349"/>
      <c r="DVI50" s="290"/>
      <c r="DVJ50" s="288"/>
      <c r="DVK50" s="343"/>
      <c r="DVL50" s="344"/>
      <c r="DVM50" s="1148"/>
      <c r="DVN50" s="345"/>
      <c r="DVO50" s="346"/>
      <c r="DVP50" s="347"/>
      <c r="DVQ50" s="348"/>
      <c r="DVR50" s="349"/>
      <c r="DVS50" s="290"/>
      <c r="DVT50" s="288"/>
      <c r="DVU50" s="343"/>
      <c r="DVV50" s="344"/>
      <c r="DVW50" s="1148"/>
      <c r="DVX50" s="345"/>
      <c r="DVY50" s="346"/>
      <c r="DVZ50" s="347"/>
      <c r="DWA50" s="348"/>
      <c r="DWB50" s="349"/>
      <c r="DWC50" s="290"/>
      <c r="DWD50" s="288"/>
      <c r="DWE50" s="343"/>
      <c r="DWF50" s="344"/>
      <c r="DWG50" s="1148"/>
      <c r="DWH50" s="345"/>
      <c r="DWI50" s="346"/>
      <c r="DWJ50" s="347"/>
      <c r="DWK50" s="348"/>
      <c r="DWL50" s="349"/>
      <c r="DWM50" s="290"/>
      <c r="DWN50" s="288"/>
      <c r="DWO50" s="343"/>
      <c r="DWP50" s="344"/>
      <c r="DWQ50" s="1148"/>
      <c r="DWR50" s="345"/>
      <c r="DWS50" s="346"/>
      <c r="DWT50" s="347"/>
      <c r="DWU50" s="348"/>
      <c r="DWV50" s="349"/>
      <c r="DWW50" s="290"/>
      <c r="DWX50" s="288"/>
      <c r="DWY50" s="343"/>
      <c r="DWZ50" s="344"/>
      <c r="DXA50" s="1148"/>
      <c r="DXB50" s="345"/>
      <c r="DXC50" s="346"/>
      <c r="DXD50" s="347"/>
      <c r="DXE50" s="348"/>
      <c r="DXF50" s="349"/>
      <c r="DXG50" s="290"/>
      <c r="DXH50" s="288"/>
      <c r="DXI50" s="343"/>
      <c r="DXJ50" s="344"/>
      <c r="DXK50" s="1148"/>
      <c r="DXL50" s="345"/>
      <c r="DXM50" s="346"/>
      <c r="DXN50" s="347"/>
      <c r="DXO50" s="348"/>
      <c r="DXP50" s="349"/>
      <c r="DXQ50" s="290"/>
      <c r="DXR50" s="288"/>
      <c r="DXS50" s="343"/>
      <c r="DXT50" s="344"/>
      <c r="DXU50" s="1148"/>
      <c r="DXV50" s="345"/>
      <c r="DXW50" s="346"/>
      <c r="DXX50" s="347"/>
      <c r="DXY50" s="348"/>
      <c r="DXZ50" s="349"/>
      <c r="DYA50" s="290"/>
      <c r="DYB50" s="288"/>
      <c r="DYC50" s="343"/>
      <c r="DYD50" s="344"/>
      <c r="DYE50" s="1148"/>
      <c r="DYF50" s="345"/>
      <c r="DYG50" s="346"/>
      <c r="DYH50" s="347"/>
      <c r="DYI50" s="348"/>
      <c r="DYJ50" s="349"/>
      <c r="DYK50" s="290"/>
      <c r="DYL50" s="288"/>
      <c r="DYM50" s="343"/>
      <c r="DYN50" s="344"/>
      <c r="DYO50" s="1148"/>
      <c r="DYP50" s="345"/>
      <c r="DYQ50" s="346"/>
      <c r="DYR50" s="347"/>
      <c r="DYS50" s="348"/>
      <c r="DYT50" s="349"/>
      <c r="DYU50" s="290"/>
      <c r="DYV50" s="288"/>
      <c r="DYW50" s="343"/>
      <c r="DYX50" s="344"/>
      <c r="DYY50" s="1148"/>
      <c r="DYZ50" s="345"/>
      <c r="DZA50" s="346"/>
      <c r="DZB50" s="347"/>
      <c r="DZC50" s="348"/>
      <c r="DZD50" s="349"/>
      <c r="DZE50" s="290"/>
      <c r="DZF50" s="288"/>
      <c r="DZG50" s="343"/>
      <c r="DZH50" s="344"/>
      <c r="DZI50" s="1148"/>
      <c r="DZJ50" s="345"/>
      <c r="DZK50" s="346"/>
      <c r="DZL50" s="347"/>
      <c r="DZM50" s="348"/>
      <c r="DZN50" s="349"/>
      <c r="DZO50" s="290"/>
      <c r="DZP50" s="288"/>
      <c r="DZQ50" s="343"/>
      <c r="DZR50" s="344"/>
      <c r="DZS50" s="1148"/>
      <c r="DZT50" s="345"/>
      <c r="DZU50" s="346"/>
      <c r="DZV50" s="347"/>
      <c r="DZW50" s="348"/>
      <c r="DZX50" s="349"/>
      <c r="DZY50" s="290"/>
      <c r="DZZ50" s="288"/>
      <c r="EAA50" s="343"/>
      <c r="EAB50" s="344"/>
      <c r="EAC50" s="1148"/>
      <c r="EAD50" s="345"/>
      <c r="EAE50" s="346"/>
      <c r="EAF50" s="347"/>
      <c r="EAG50" s="348"/>
      <c r="EAH50" s="349"/>
      <c r="EAI50" s="290"/>
      <c r="EAJ50" s="288"/>
      <c r="EAK50" s="343"/>
      <c r="EAL50" s="344"/>
      <c r="EAM50" s="1148"/>
      <c r="EAN50" s="345"/>
      <c r="EAO50" s="346"/>
      <c r="EAP50" s="347"/>
      <c r="EAQ50" s="348"/>
      <c r="EAR50" s="349"/>
      <c r="EAS50" s="290"/>
      <c r="EAT50" s="288"/>
      <c r="EAU50" s="343"/>
      <c r="EAV50" s="344"/>
      <c r="EAW50" s="1148"/>
      <c r="EAX50" s="345"/>
      <c r="EAY50" s="346"/>
      <c r="EAZ50" s="347"/>
      <c r="EBA50" s="348"/>
      <c r="EBB50" s="349"/>
      <c r="EBC50" s="290"/>
      <c r="EBD50" s="288"/>
      <c r="EBE50" s="343"/>
      <c r="EBF50" s="344"/>
      <c r="EBG50" s="1148"/>
      <c r="EBH50" s="345"/>
      <c r="EBI50" s="346"/>
      <c r="EBJ50" s="347"/>
      <c r="EBK50" s="348"/>
      <c r="EBL50" s="349"/>
      <c r="EBM50" s="290"/>
      <c r="EBN50" s="288"/>
      <c r="EBO50" s="343"/>
      <c r="EBP50" s="344"/>
      <c r="EBQ50" s="1148"/>
      <c r="EBR50" s="345"/>
      <c r="EBS50" s="346"/>
      <c r="EBT50" s="347"/>
      <c r="EBU50" s="348"/>
      <c r="EBV50" s="349"/>
      <c r="EBW50" s="290"/>
      <c r="EBX50" s="288"/>
      <c r="EBY50" s="343"/>
      <c r="EBZ50" s="344"/>
      <c r="ECA50" s="1148"/>
      <c r="ECB50" s="345"/>
      <c r="ECC50" s="346"/>
      <c r="ECD50" s="347"/>
      <c r="ECE50" s="348"/>
      <c r="ECF50" s="349"/>
      <c r="ECG50" s="290"/>
      <c r="ECH50" s="288"/>
      <c r="ECI50" s="343"/>
      <c r="ECJ50" s="344"/>
      <c r="ECK50" s="1148"/>
      <c r="ECL50" s="345"/>
      <c r="ECM50" s="346"/>
      <c r="ECN50" s="347"/>
      <c r="ECO50" s="348"/>
      <c r="ECP50" s="349"/>
      <c r="ECQ50" s="290"/>
      <c r="ECR50" s="288"/>
      <c r="ECS50" s="343"/>
      <c r="ECT50" s="344"/>
      <c r="ECU50" s="1148"/>
      <c r="ECV50" s="345"/>
      <c r="ECW50" s="346"/>
      <c r="ECX50" s="347"/>
      <c r="ECY50" s="348"/>
      <c r="ECZ50" s="349"/>
      <c r="EDA50" s="290"/>
      <c r="EDB50" s="288"/>
      <c r="EDC50" s="343"/>
      <c r="EDD50" s="344"/>
      <c r="EDE50" s="1148"/>
      <c r="EDF50" s="345"/>
      <c r="EDG50" s="346"/>
      <c r="EDH50" s="347"/>
      <c r="EDI50" s="348"/>
      <c r="EDJ50" s="349"/>
      <c r="EDK50" s="290"/>
      <c r="EDL50" s="288"/>
      <c r="EDM50" s="343"/>
      <c r="EDN50" s="344"/>
      <c r="EDO50" s="1148"/>
      <c r="EDP50" s="345"/>
      <c r="EDQ50" s="346"/>
      <c r="EDR50" s="347"/>
      <c r="EDS50" s="348"/>
      <c r="EDT50" s="349"/>
      <c r="EDU50" s="290"/>
      <c r="EDV50" s="288"/>
      <c r="EDW50" s="343"/>
      <c r="EDX50" s="344"/>
      <c r="EDY50" s="1148"/>
      <c r="EDZ50" s="345"/>
      <c r="EEA50" s="346"/>
      <c r="EEB50" s="347"/>
      <c r="EEC50" s="348"/>
      <c r="EED50" s="349"/>
      <c r="EEE50" s="290"/>
      <c r="EEF50" s="288"/>
      <c r="EEG50" s="343"/>
      <c r="EEH50" s="344"/>
      <c r="EEI50" s="1148"/>
      <c r="EEJ50" s="345"/>
      <c r="EEK50" s="346"/>
      <c r="EEL50" s="347"/>
      <c r="EEM50" s="348"/>
      <c r="EEN50" s="349"/>
      <c r="EEO50" s="290"/>
      <c r="EEP50" s="288"/>
      <c r="EEQ50" s="343"/>
      <c r="EER50" s="344"/>
      <c r="EES50" s="1148"/>
      <c r="EET50" s="345"/>
      <c r="EEU50" s="346"/>
      <c r="EEV50" s="347"/>
      <c r="EEW50" s="348"/>
      <c r="EEX50" s="349"/>
      <c r="EEY50" s="290"/>
      <c r="EEZ50" s="288"/>
      <c r="EFA50" s="343"/>
      <c r="EFB50" s="344"/>
      <c r="EFC50" s="1148"/>
      <c r="EFD50" s="345"/>
      <c r="EFE50" s="346"/>
      <c r="EFF50" s="347"/>
      <c r="EFG50" s="348"/>
      <c r="EFH50" s="349"/>
      <c r="EFI50" s="290"/>
      <c r="EFJ50" s="288"/>
      <c r="EFK50" s="343"/>
      <c r="EFL50" s="344"/>
      <c r="EFM50" s="1148"/>
      <c r="EFN50" s="345"/>
      <c r="EFO50" s="346"/>
      <c r="EFP50" s="347"/>
      <c r="EFQ50" s="348"/>
      <c r="EFR50" s="349"/>
      <c r="EFS50" s="290"/>
      <c r="EFT50" s="288"/>
      <c r="EFU50" s="343"/>
      <c r="EFV50" s="344"/>
      <c r="EFW50" s="1148"/>
      <c r="EFX50" s="345"/>
      <c r="EFY50" s="346"/>
      <c r="EFZ50" s="347"/>
      <c r="EGA50" s="348"/>
      <c r="EGB50" s="349"/>
      <c r="EGC50" s="290"/>
      <c r="EGD50" s="288"/>
      <c r="EGE50" s="343"/>
      <c r="EGF50" s="344"/>
      <c r="EGG50" s="1148"/>
      <c r="EGH50" s="345"/>
      <c r="EGI50" s="346"/>
      <c r="EGJ50" s="347"/>
      <c r="EGK50" s="348"/>
      <c r="EGL50" s="349"/>
      <c r="EGM50" s="290"/>
      <c r="EGN50" s="288"/>
      <c r="EGO50" s="343"/>
      <c r="EGP50" s="344"/>
      <c r="EGQ50" s="1148"/>
      <c r="EGR50" s="345"/>
      <c r="EGS50" s="346"/>
      <c r="EGT50" s="347"/>
      <c r="EGU50" s="348"/>
      <c r="EGV50" s="349"/>
      <c r="EGW50" s="290"/>
      <c r="EGX50" s="288"/>
      <c r="EGY50" s="343"/>
      <c r="EGZ50" s="344"/>
      <c r="EHA50" s="1148"/>
      <c r="EHB50" s="345"/>
      <c r="EHC50" s="346"/>
      <c r="EHD50" s="347"/>
      <c r="EHE50" s="348"/>
      <c r="EHF50" s="349"/>
      <c r="EHG50" s="290"/>
      <c r="EHH50" s="288"/>
      <c r="EHI50" s="343"/>
      <c r="EHJ50" s="344"/>
      <c r="EHK50" s="1148"/>
      <c r="EHL50" s="345"/>
      <c r="EHM50" s="346"/>
      <c r="EHN50" s="347"/>
      <c r="EHO50" s="348"/>
      <c r="EHP50" s="349"/>
      <c r="EHQ50" s="290"/>
      <c r="EHR50" s="288"/>
      <c r="EHS50" s="343"/>
      <c r="EHT50" s="344"/>
      <c r="EHU50" s="1148"/>
      <c r="EHV50" s="345"/>
      <c r="EHW50" s="346"/>
      <c r="EHX50" s="347"/>
      <c r="EHY50" s="348"/>
      <c r="EHZ50" s="349"/>
      <c r="EIA50" s="290"/>
      <c r="EIB50" s="288"/>
      <c r="EIC50" s="343"/>
      <c r="EID50" s="344"/>
      <c r="EIE50" s="1148"/>
      <c r="EIF50" s="345"/>
      <c r="EIG50" s="346"/>
      <c r="EIH50" s="347"/>
      <c r="EII50" s="348"/>
      <c r="EIJ50" s="349"/>
      <c r="EIK50" s="290"/>
      <c r="EIL50" s="288"/>
      <c r="EIM50" s="343"/>
      <c r="EIN50" s="344"/>
      <c r="EIO50" s="1148"/>
      <c r="EIP50" s="345"/>
      <c r="EIQ50" s="346"/>
      <c r="EIR50" s="347"/>
      <c r="EIS50" s="348"/>
      <c r="EIT50" s="349"/>
      <c r="EIU50" s="290"/>
      <c r="EIV50" s="288"/>
      <c r="EIW50" s="343"/>
      <c r="EIX50" s="344"/>
      <c r="EIY50" s="1148"/>
      <c r="EIZ50" s="345"/>
      <c r="EJA50" s="346"/>
      <c r="EJB50" s="347"/>
      <c r="EJC50" s="348"/>
      <c r="EJD50" s="349"/>
      <c r="EJE50" s="290"/>
      <c r="EJF50" s="288"/>
      <c r="EJG50" s="343"/>
      <c r="EJH50" s="344"/>
      <c r="EJI50" s="1148"/>
      <c r="EJJ50" s="345"/>
      <c r="EJK50" s="346"/>
      <c r="EJL50" s="347"/>
      <c r="EJM50" s="348"/>
      <c r="EJN50" s="349"/>
      <c r="EJO50" s="290"/>
      <c r="EJP50" s="288"/>
      <c r="EJQ50" s="343"/>
      <c r="EJR50" s="344"/>
      <c r="EJS50" s="1148"/>
      <c r="EJT50" s="345"/>
      <c r="EJU50" s="346"/>
      <c r="EJV50" s="347"/>
      <c r="EJW50" s="348"/>
      <c r="EJX50" s="349"/>
      <c r="EJY50" s="290"/>
      <c r="EJZ50" s="288"/>
      <c r="EKA50" s="343"/>
      <c r="EKB50" s="344"/>
      <c r="EKC50" s="1148"/>
      <c r="EKD50" s="345"/>
      <c r="EKE50" s="346"/>
      <c r="EKF50" s="347"/>
      <c r="EKG50" s="348"/>
      <c r="EKH50" s="349"/>
      <c r="EKI50" s="290"/>
      <c r="EKJ50" s="288"/>
      <c r="EKK50" s="343"/>
      <c r="EKL50" s="344"/>
      <c r="EKM50" s="1148"/>
      <c r="EKN50" s="345"/>
      <c r="EKO50" s="346"/>
      <c r="EKP50" s="347"/>
      <c r="EKQ50" s="348"/>
      <c r="EKR50" s="349"/>
      <c r="EKS50" s="290"/>
      <c r="EKT50" s="288"/>
      <c r="EKU50" s="343"/>
      <c r="EKV50" s="344"/>
      <c r="EKW50" s="1148"/>
      <c r="EKX50" s="345"/>
      <c r="EKY50" s="346"/>
      <c r="EKZ50" s="347"/>
      <c r="ELA50" s="348"/>
      <c r="ELB50" s="349"/>
      <c r="ELC50" s="290"/>
      <c r="ELD50" s="288"/>
      <c r="ELE50" s="343"/>
      <c r="ELF50" s="344"/>
      <c r="ELG50" s="1148"/>
      <c r="ELH50" s="345"/>
      <c r="ELI50" s="346"/>
      <c r="ELJ50" s="347"/>
      <c r="ELK50" s="348"/>
      <c r="ELL50" s="349"/>
      <c r="ELM50" s="290"/>
      <c r="ELN50" s="288"/>
      <c r="ELO50" s="343"/>
      <c r="ELP50" s="344"/>
      <c r="ELQ50" s="1148"/>
      <c r="ELR50" s="345"/>
      <c r="ELS50" s="346"/>
      <c r="ELT50" s="347"/>
      <c r="ELU50" s="348"/>
      <c r="ELV50" s="349"/>
      <c r="ELW50" s="290"/>
      <c r="ELX50" s="288"/>
      <c r="ELY50" s="343"/>
      <c r="ELZ50" s="344"/>
      <c r="EMA50" s="1148"/>
      <c r="EMB50" s="345"/>
      <c r="EMC50" s="346"/>
      <c r="EMD50" s="347"/>
      <c r="EME50" s="348"/>
      <c r="EMF50" s="349"/>
      <c r="EMG50" s="290"/>
      <c r="EMH50" s="288"/>
      <c r="EMI50" s="343"/>
      <c r="EMJ50" s="344"/>
      <c r="EMK50" s="1148"/>
      <c r="EML50" s="345"/>
      <c r="EMM50" s="346"/>
      <c r="EMN50" s="347"/>
      <c r="EMO50" s="348"/>
      <c r="EMP50" s="349"/>
      <c r="EMQ50" s="290"/>
      <c r="EMR50" s="288"/>
      <c r="EMS50" s="343"/>
      <c r="EMT50" s="344"/>
      <c r="EMU50" s="1148"/>
      <c r="EMV50" s="345"/>
      <c r="EMW50" s="346"/>
      <c r="EMX50" s="347"/>
      <c r="EMY50" s="348"/>
      <c r="EMZ50" s="349"/>
      <c r="ENA50" s="290"/>
      <c r="ENB50" s="288"/>
      <c r="ENC50" s="343"/>
      <c r="END50" s="344"/>
      <c r="ENE50" s="1148"/>
      <c r="ENF50" s="345"/>
      <c r="ENG50" s="346"/>
      <c r="ENH50" s="347"/>
      <c r="ENI50" s="348"/>
      <c r="ENJ50" s="349"/>
      <c r="ENK50" s="290"/>
      <c r="ENL50" s="288"/>
      <c r="ENM50" s="343"/>
      <c r="ENN50" s="344"/>
      <c r="ENO50" s="1148"/>
      <c r="ENP50" s="345"/>
      <c r="ENQ50" s="346"/>
      <c r="ENR50" s="347"/>
      <c r="ENS50" s="348"/>
      <c r="ENT50" s="349"/>
      <c r="ENU50" s="290"/>
      <c r="ENV50" s="288"/>
      <c r="ENW50" s="343"/>
      <c r="ENX50" s="344"/>
      <c r="ENY50" s="1148"/>
      <c r="ENZ50" s="345"/>
      <c r="EOA50" s="346"/>
      <c r="EOB50" s="347"/>
      <c r="EOC50" s="348"/>
      <c r="EOD50" s="349"/>
      <c r="EOE50" s="290"/>
      <c r="EOF50" s="288"/>
      <c r="EOG50" s="343"/>
      <c r="EOH50" s="344"/>
      <c r="EOI50" s="1148"/>
      <c r="EOJ50" s="345"/>
      <c r="EOK50" s="346"/>
      <c r="EOL50" s="347"/>
      <c r="EOM50" s="348"/>
      <c r="EON50" s="349"/>
      <c r="EOO50" s="290"/>
      <c r="EOP50" s="288"/>
      <c r="EOQ50" s="343"/>
      <c r="EOR50" s="344"/>
      <c r="EOS50" s="1148"/>
      <c r="EOT50" s="345"/>
      <c r="EOU50" s="346"/>
      <c r="EOV50" s="347"/>
      <c r="EOW50" s="348"/>
      <c r="EOX50" s="349"/>
      <c r="EOY50" s="290"/>
      <c r="EOZ50" s="288"/>
      <c r="EPA50" s="343"/>
      <c r="EPB50" s="344"/>
      <c r="EPC50" s="1148"/>
      <c r="EPD50" s="345"/>
      <c r="EPE50" s="346"/>
      <c r="EPF50" s="347"/>
      <c r="EPG50" s="348"/>
      <c r="EPH50" s="349"/>
      <c r="EPI50" s="290"/>
      <c r="EPJ50" s="288"/>
      <c r="EPK50" s="343"/>
      <c r="EPL50" s="344"/>
      <c r="EPM50" s="1148"/>
      <c r="EPN50" s="345"/>
      <c r="EPO50" s="346"/>
      <c r="EPP50" s="347"/>
      <c r="EPQ50" s="348"/>
      <c r="EPR50" s="349"/>
      <c r="EPS50" s="290"/>
      <c r="EPT50" s="288"/>
      <c r="EPU50" s="343"/>
      <c r="EPV50" s="344"/>
      <c r="EPW50" s="1148"/>
      <c r="EPX50" s="345"/>
      <c r="EPY50" s="346"/>
      <c r="EPZ50" s="347"/>
      <c r="EQA50" s="348"/>
      <c r="EQB50" s="349"/>
      <c r="EQC50" s="290"/>
      <c r="EQD50" s="288"/>
      <c r="EQE50" s="343"/>
      <c r="EQF50" s="344"/>
      <c r="EQG50" s="1148"/>
      <c r="EQH50" s="345"/>
      <c r="EQI50" s="346"/>
      <c r="EQJ50" s="347"/>
      <c r="EQK50" s="348"/>
      <c r="EQL50" s="349"/>
      <c r="EQM50" s="290"/>
      <c r="EQN50" s="288"/>
      <c r="EQO50" s="343"/>
      <c r="EQP50" s="344"/>
      <c r="EQQ50" s="1148"/>
      <c r="EQR50" s="345"/>
      <c r="EQS50" s="346"/>
      <c r="EQT50" s="347"/>
      <c r="EQU50" s="348"/>
      <c r="EQV50" s="349"/>
      <c r="EQW50" s="290"/>
      <c r="EQX50" s="288"/>
      <c r="EQY50" s="343"/>
      <c r="EQZ50" s="344"/>
      <c r="ERA50" s="1148"/>
      <c r="ERB50" s="345"/>
      <c r="ERC50" s="346"/>
      <c r="ERD50" s="347"/>
      <c r="ERE50" s="348"/>
      <c r="ERF50" s="349"/>
      <c r="ERG50" s="290"/>
      <c r="ERH50" s="288"/>
      <c r="ERI50" s="343"/>
      <c r="ERJ50" s="344"/>
      <c r="ERK50" s="1148"/>
      <c r="ERL50" s="345"/>
      <c r="ERM50" s="346"/>
      <c r="ERN50" s="347"/>
      <c r="ERO50" s="348"/>
      <c r="ERP50" s="349"/>
      <c r="ERQ50" s="290"/>
      <c r="ERR50" s="288"/>
      <c r="ERS50" s="343"/>
      <c r="ERT50" s="344"/>
      <c r="ERU50" s="1148"/>
      <c r="ERV50" s="345"/>
      <c r="ERW50" s="346"/>
      <c r="ERX50" s="347"/>
      <c r="ERY50" s="348"/>
      <c r="ERZ50" s="349"/>
      <c r="ESA50" s="290"/>
      <c r="ESB50" s="288"/>
      <c r="ESC50" s="343"/>
      <c r="ESD50" s="344"/>
      <c r="ESE50" s="1148"/>
      <c r="ESF50" s="345"/>
      <c r="ESG50" s="346"/>
      <c r="ESH50" s="347"/>
      <c r="ESI50" s="348"/>
      <c r="ESJ50" s="349"/>
      <c r="ESK50" s="290"/>
      <c r="ESL50" s="288"/>
      <c r="ESM50" s="343"/>
      <c r="ESN50" s="344"/>
      <c r="ESO50" s="1148"/>
      <c r="ESP50" s="345"/>
      <c r="ESQ50" s="346"/>
      <c r="ESR50" s="347"/>
      <c r="ESS50" s="348"/>
      <c r="EST50" s="349"/>
      <c r="ESU50" s="290"/>
      <c r="ESV50" s="288"/>
      <c r="ESW50" s="343"/>
      <c r="ESX50" s="344"/>
      <c r="ESY50" s="1148"/>
      <c r="ESZ50" s="345"/>
      <c r="ETA50" s="346"/>
      <c r="ETB50" s="347"/>
      <c r="ETC50" s="348"/>
      <c r="ETD50" s="349"/>
      <c r="ETE50" s="290"/>
      <c r="ETF50" s="288"/>
      <c r="ETG50" s="343"/>
      <c r="ETH50" s="344"/>
      <c r="ETI50" s="1148"/>
      <c r="ETJ50" s="345"/>
      <c r="ETK50" s="346"/>
      <c r="ETL50" s="347"/>
      <c r="ETM50" s="348"/>
      <c r="ETN50" s="349"/>
      <c r="ETO50" s="290"/>
      <c r="ETP50" s="288"/>
      <c r="ETQ50" s="343"/>
      <c r="ETR50" s="344"/>
      <c r="ETS50" s="1148"/>
      <c r="ETT50" s="345"/>
      <c r="ETU50" s="346"/>
      <c r="ETV50" s="347"/>
      <c r="ETW50" s="348"/>
      <c r="ETX50" s="349"/>
      <c r="ETY50" s="290"/>
      <c r="ETZ50" s="288"/>
      <c r="EUA50" s="343"/>
      <c r="EUB50" s="344"/>
      <c r="EUC50" s="1148"/>
      <c r="EUD50" s="345"/>
      <c r="EUE50" s="346"/>
      <c r="EUF50" s="347"/>
      <c r="EUG50" s="348"/>
      <c r="EUH50" s="349"/>
      <c r="EUI50" s="290"/>
      <c r="EUJ50" s="288"/>
      <c r="EUK50" s="343"/>
      <c r="EUL50" s="344"/>
      <c r="EUM50" s="1148"/>
      <c r="EUN50" s="345"/>
      <c r="EUO50" s="346"/>
      <c r="EUP50" s="347"/>
      <c r="EUQ50" s="348"/>
      <c r="EUR50" s="349"/>
      <c r="EUS50" s="290"/>
      <c r="EUT50" s="288"/>
      <c r="EUU50" s="343"/>
      <c r="EUV50" s="344"/>
      <c r="EUW50" s="1148"/>
      <c r="EUX50" s="345"/>
      <c r="EUY50" s="346"/>
      <c r="EUZ50" s="347"/>
      <c r="EVA50" s="348"/>
      <c r="EVB50" s="349"/>
      <c r="EVC50" s="290"/>
      <c r="EVD50" s="288"/>
      <c r="EVE50" s="343"/>
      <c r="EVF50" s="344"/>
      <c r="EVG50" s="1148"/>
      <c r="EVH50" s="345"/>
      <c r="EVI50" s="346"/>
      <c r="EVJ50" s="347"/>
      <c r="EVK50" s="348"/>
      <c r="EVL50" s="349"/>
      <c r="EVM50" s="290"/>
      <c r="EVN50" s="288"/>
      <c r="EVO50" s="343"/>
      <c r="EVP50" s="344"/>
      <c r="EVQ50" s="1148"/>
      <c r="EVR50" s="345"/>
      <c r="EVS50" s="346"/>
      <c r="EVT50" s="347"/>
      <c r="EVU50" s="348"/>
      <c r="EVV50" s="349"/>
      <c r="EVW50" s="290"/>
      <c r="EVX50" s="288"/>
      <c r="EVY50" s="343"/>
      <c r="EVZ50" s="344"/>
      <c r="EWA50" s="1148"/>
      <c r="EWB50" s="345"/>
      <c r="EWC50" s="346"/>
      <c r="EWD50" s="347"/>
      <c r="EWE50" s="348"/>
      <c r="EWF50" s="349"/>
      <c r="EWG50" s="290"/>
      <c r="EWH50" s="288"/>
      <c r="EWI50" s="343"/>
      <c r="EWJ50" s="344"/>
      <c r="EWK50" s="1148"/>
      <c r="EWL50" s="345"/>
      <c r="EWM50" s="346"/>
      <c r="EWN50" s="347"/>
      <c r="EWO50" s="348"/>
      <c r="EWP50" s="349"/>
      <c r="EWQ50" s="290"/>
      <c r="EWR50" s="288"/>
      <c r="EWS50" s="343"/>
      <c r="EWT50" s="344"/>
      <c r="EWU50" s="1148"/>
      <c r="EWV50" s="345"/>
      <c r="EWW50" s="346"/>
      <c r="EWX50" s="347"/>
      <c r="EWY50" s="348"/>
      <c r="EWZ50" s="349"/>
      <c r="EXA50" s="290"/>
      <c r="EXB50" s="288"/>
      <c r="EXC50" s="343"/>
      <c r="EXD50" s="344"/>
      <c r="EXE50" s="1148"/>
      <c r="EXF50" s="345"/>
      <c r="EXG50" s="346"/>
      <c r="EXH50" s="347"/>
      <c r="EXI50" s="348"/>
      <c r="EXJ50" s="349"/>
      <c r="EXK50" s="290"/>
      <c r="EXL50" s="288"/>
      <c r="EXM50" s="343"/>
      <c r="EXN50" s="344"/>
      <c r="EXO50" s="1148"/>
      <c r="EXP50" s="345"/>
      <c r="EXQ50" s="346"/>
      <c r="EXR50" s="347"/>
      <c r="EXS50" s="348"/>
      <c r="EXT50" s="349"/>
      <c r="EXU50" s="290"/>
      <c r="EXV50" s="288"/>
      <c r="EXW50" s="343"/>
      <c r="EXX50" s="344"/>
      <c r="EXY50" s="1148"/>
      <c r="EXZ50" s="345"/>
      <c r="EYA50" s="346"/>
      <c r="EYB50" s="347"/>
      <c r="EYC50" s="348"/>
      <c r="EYD50" s="349"/>
      <c r="EYE50" s="290"/>
      <c r="EYF50" s="288"/>
      <c r="EYG50" s="343"/>
      <c r="EYH50" s="344"/>
      <c r="EYI50" s="1148"/>
      <c r="EYJ50" s="345"/>
      <c r="EYK50" s="346"/>
      <c r="EYL50" s="347"/>
      <c r="EYM50" s="348"/>
      <c r="EYN50" s="349"/>
      <c r="EYO50" s="290"/>
      <c r="EYP50" s="288"/>
      <c r="EYQ50" s="343"/>
      <c r="EYR50" s="344"/>
      <c r="EYS50" s="1148"/>
      <c r="EYT50" s="345"/>
      <c r="EYU50" s="346"/>
      <c r="EYV50" s="347"/>
      <c r="EYW50" s="348"/>
      <c r="EYX50" s="349"/>
      <c r="EYY50" s="290"/>
      <c r="EYZ50" s="288"/>
      <c r="EZA50" s="343"/>
      <c r="EZB50" s="344"/>
      <c r="EZC50" s="1148"/>
      <c r="EZD50" s="345"/>
      <c r="EZE50" s="346"/>
      <c r="EZF50" s="347"/>
      <c r="EZG50" s="348"/>
      <c r="EZH50" s="349"/>
      <c r="EZI50" s="290"/>
      <c r="EZJ50" s="288"/>
      <c r="EZK50" s="343"/>
      <c r="EZL50" s="344"/>
      <c r="EZM50" s="1148"/>
      <c r="EZN50" s="345"/>
      <c r="EZO50" s="346"/>
      <c r="EZP50" s="347"/>
      <c r="EZQ50" s="348"/>
      <c r="EZR50" s="349"/>
      <c r="EZS50" s="290"/>
      <c r="EZT50" s="288"/>
      <c r="EZU50" s="343"/>
      <c r="EZV50" s="344"/>
      <c r="EZW50" s="1148"/>
      <c r="EZX50" s="345"/>
      <c r="EZY50" s="346"/>
      <c r="EZZ50" s="347"/>
      <c r="FAA50" s="348"/>
      <c r="FAB50" s="349"/>
      <c r="FAC50" s="290"/>
      <c r="FAD50" s="288"/>
      <c r="FAE50" s="343"/>
      <c r="FAF50" s="344"/>
      <c r="FAG50" s="1148"/>
      <c r="FAH50" s="345"/>
      <c r="FAI50" s="346"/>
      <c r="FAJ50" s="347"/>
      <c r="FAK50" s="348"/>
      <c r="FAL50" s="349"/>
      <c r="FAM50" s="290"/>
      <c r="FAN50" s="288"/>
      <c r="FAO50" s="343"/>
      <c r="FAP50" s="344"/>
      <c r="FAQ50" s="1148"/>
      <c r="FAR50" s="345"/>
      <c r="FAS50" s="346"/>
      <c r="FAT50" s="347"/>
      <c r="FAU50" s="348"/>
      <c r="FAV50" s="349"/>
      <c r="FAW50" s="290"/>
      <c r="FAX50" s="288"/>
      <c r="FAY50" s="343"/>
      <c r="FAZ50" s="344"/>
      <c r="FBA50" s="1148"/>
      <c r="FBB50" s="345"/>
      <c r="FBC50" s="346"/>
      <c r="FBD50" s="347"/>
      <c r="FBE50" s="348"/>
      <c r="FBF50" s="349"/>
      <c r="FBG50" s="290"/>
      <c r="FBH50" s="288"/>
      <c r="FBI50" s="343"/>
      <c r="FBJ50" s="344"/>
      <c r="FBK50" s="1148"/>
      <c r="FBL50" s="345"/>
      <c r="FBM50" s="346"/>
      <c r="FBN50" s="347"/>
      <c r="FBO50" s="348"/>
      <c r="FBP50" s="349"/>
      <c r="FBQ50" s="290"/>
      <c r="FBR50" s="288"/>
      <c r="FBS50" s="343"/>
      <c r="FBT50" s="344"/>
      <c r="FBU50" s="1148"/>
      <c r="FBV50" s="345"/>
      <c r="FBW50" s="346"/>
      <c r="FBX50" s="347"/>
      <c r="FBY50" s="348"/>
      <c r="FBZ50" s="349"/>
      <c r="FCA50" s="290"/>
      <c r="FCB50" s="288"/>
      <c r="FCC50" s="343"/>
      <c r="FCD50" s="344"/>
      <c r="FCE50" s="1148"/>
      <c r="FCF50" s="345"/>
      <c r="FCG50" s="346"/>
      <c r="FCH50" s="347"/>
      <c r="FCI50" s="348"/>
      <c r="FCJ50" s="349"/>
      <c r="FCK50" s="290"/>
      <c r="FCL50" s="288"/>
      <c r="FCM50" s="343"/>
      <c r="FCN50" s="344"/>
      <c r="FCO50" s="1148"/>
      <c r="FCP50" s="345"/>
      <c r="FCQ50" s="346"/>
      <c r="FCR50" s="347"/>
      <c r="FCS50" s="348"/>
      <c r="FCT50" s="349"/>
      <c r="FCU50" s="290"/>
      <c r="FCV50" s="288"/>
      <c r="FCW50" s="343"/>
      <c r="FCX50" s="344"/>
      <c r="FCY50" s="1148"/>
      <c r="FCZ50" s="345"/>
      <c r="FDA50" s="346"/>
      <c r="FDB50" s="347"/>
      <c r="FDC50" s="348"/>
      <c r="FDD50" s="349"/>
      <c r="FDE50" s="290"/>
      <c r="FDF50" s="288"/>
      <c r="FDG50" s="343"/>
      <c r="FDH50" s="344"/>
      <c r="FDI50" s="1148"/>
      <c r="FDJ50" s="345"/>
      <c r="FDK50" s="346"/>
      <c r="FDL50" s="347"/>
      <c r="FDM50" s="348"/>
      <c r="FDN50" s="349"/>
      <c r="FDO50" s="290"/>
      <c r="FDP50" s="288"/>
      <c r="FDQ50" s="343"/>
      <c r="FDR50" s="344"/>
      <c r="FDS50" s="1148"/>
      <c r="FDT50" s="345"/>
      <c r="FDU50" s="346"/>
      <c r="FDV50" s="347"/>
      <c r="FDW50" s="348"/>
      <c r="FDX50" s="349"/>
      <c r="FDY50" s="290"/>
      <c r="FDZ50" s="288"/>
      <c r="FEA50" s="343"/>
      <c r="FEB50" s="344"/>
      <c r="FEC50" s="1148"/>
      <c r="FED50" s="345"/>
      <c r="FEE50" s="346"/>
      <c r="FEF50" s="347"/>
      <c r="FEG50" s="348"/>
      <c r="FEH50" s="349"/>
      <c r="FEI50" s="290"/>
      <c r="FEJ50" s="288"/>
      <c r="FEK50" s="343"/>
      <c r="FEL50" s="344"/>
      <c r="FEM50" s="1148"/>
      <c r="FEN50" s="345"/>
      <c r="FEO50" s="346"/>
      <c r="FEP50" s="347"/>
      <c r="FEQ50" s="348"/>
      <c r="FER50" s="349"/>
      <c r="FES50" s="290"/>
      <c r="FET50" s="288"/>
      <c r="FEU50" s="343"/>
      <c r="FEV50" s="344"/>
      <c r="FEW50" s="1148"/>
      <c r="FEX50" s="345"/>
      <c r="FEY50" s="346"/>
      <c r="FEZ50" s="347"/>
      <c r="FFA50" s="348"/>
      <c r="FFB50" s="349"/>
      <c r="FFC50" s="290"/>
      <c r="FFD50" s="288"/>
      <c r="FFE50" s="343"/>
      <c r="FFF50" s="344"/>
      <c r="FFG50" s="1148"/>
      <c r="FFH50" s="345"/>
      <c r="FFI50" s="346"/>
      <c r="FFJ50" s="347"/>
      <c r="FFK50" s="348"/>
      <c r="FFL50" s="349"/>
      <c r="FFM50" s="290"/>
      <c r="FFN50" s="288"/>
      <c r="FFO50" s="343"/>
      <c r="FFP50" s="344"/>
      <c r="FFQ50" s="1148"/>
      <c r="FFR50" s="345"/>
      <c r="FFS50" s="346"/>
      <c r="FFT50" s="347"/>
      <c r="FFU50" s="348"/>
      <c r="FFV50" s="349"/>
      <c r="FFW50" s="290"/>
      <c r="FFX50" s="288"/>
      <c r="FFY50" s="343"/>
      <c r="FFZ50" s="344"/>
      <c r="FGA50" s="1148"/>
      <c r="FGB50" s="345"/>
      <c r="FGC50" s="346"/>
      <c r="FGD50" s="347"/>
      <c r="FGE50" s="348"/>
      <c r="FGF50" s="349"/>
      <c r="FGG50" s="290"/>
      <c r="FGH50" s="288"/>
      <c r="FGI50" s="343"/>
      <c r="FGJ50" s="344"/>
      <c r="FGK50" s="1148"/>
      <c r="FGL50" s="345"/>
      <c r="FGM50" s="346"/>
      <c r="FGN50" s="347"/>
      <c r="FGO50" s="348"/>
      <c r="FGP50" s="349"/>
      <c r="FGQ50" s="290"/>
      <c r="FGR50" s="288"/>
      <c r="FGS50" s="343"/>
      <c r="FGT50" s="344"/>
      <c r="FGU50" s="1148"/>
      <c r="FGV50" s="345"/>
      <c r="FGW50" s="346"/>
      <c r="FGX50" s="347"/>
      <c r="FGY50" s="348"/>
      <c r="FGZ50" s="349"/>
      <c r="FHA50" s="290"/>
      <c r="FHB50" s="288"/>
      <c r="FHC50" s="343"/>
      <c r="FHD50" s="344"/>
      <c r="FHE50" s="1148"/>
      <c r="FHF50" s="345"/>
      <c r="FHG50" s="346"/>
      <c r="FHH50" s="347"/>
      <c r="FHI50" s="348"/>
      <c r="FHJ50" s="349"/>
      <c r="FHK50" s="290"/>
      <c r="FHL50" s="288"/>
      <c r="FHM50" s="343"/>
      <c r="FHN50" s="344"/>
      <c r="FHO50" s="1148"/>
      <c r="FHP50" s="345"/>
      <c r="FHQ50" s="346"/>
      <c r="FHR50" s="347"/>
      <c r="FHS50" s="348"/>
      <c r="FHT50" s="349"/>
      <c r="FHU50" s="290"/>
      <c r="FHV50" s="288"/>
      <c r="FHW50" s="343"/>
      <c r="FHX50" s="344"/>
      <c r="FHY50" s="1148"/>
      <c r="FHZ50" s="345"/>
      <c r="FIA50" s="346"/>
      <c r="FIB50" s="347"/>
      <c r="FIC50" s="348"/>
      <c r="FID50" s="349"/>
      <c r="FIE50" s="290"/>
      <c r="FIF50" s="288"/>
      <c r="FIG50" s="343"/>
      <c r="FIH50" s="344"/>
      <c r="FII50" s="1148"/>
      <c r="FIJ50" s="345"/>
      <c r="FIK50" s="346"/>
      <c r="FIL50" s="347"/>
      <c r="FIM50" s="348"/>
      <c r="FIN50" s="349"/>
      <c r="FIO50" s="290"/>
      <c r="FIP50" s="288"/>
      <c r="FIQ50" s="343"/>
      <c r="FIR50" s="344"/>
      <c r="FIS50" s="1148"/>
      <c r="FIT50" s="345"/>
      <c r="FIU50" s="346"/>
      <c r="FIV50" s="347"/>
      <c r="FIW50" s="348"/>
      <c r="FIX50" s="349"/>
      <c r="FIY50" s="290"/>
      <c r="FIZ50" s="288"/>
      <c r="FJA50" s="343"/>
      <c r="FJB50" s="344"/>
      <c r="FJC50" s="1148"/>
      <c r="FJD50" s="345"/>
      <c r="FJE50" s="346"/>
      <c r="FJF50" s="347"/>
      <c r="FJG50" s="348"/>
      <c r="FJH50" s="349"/>
      <c r="FJI50" s="290"/>
      <c r="FJJ50" s="288"/>
      <c r="FJK50" s="343"/>
      <c r="FJL50" s="344"/>
      <c r="FJM50" s="1148"/>
      <c r="FJN50" s="345"/>
      <c r="FJO50" s="346"/>
      <c r="FJP50" s="347"/>
      <c r="FJQ50" s="348"/>
      <c r="FJR50" s="349"/>
      <c r="FJS50" s="290"/>
      <c r="FJT50" s="288"/>
      <c r="FJU50" s="343"/>
      <c r="FJV50" s="344"/>
      <c r="FJW50" s="1148"/>
      <c r="FJX50" s="345"/>
      <c r="FJY50" s="346"/>
      <c r="FJZ50" s="347"/>
      <c r="FKA50" s="348"/>
      <c r="FKB50" s="349"/>
      <c r="FKC50" s="290"/>
      <c r="FKD50" s="288"/>
      <c r="FKE50" s="343"/>
      <c r="FKF50" s="344"/>
      <c r="FKG50" s="1148"/>
      <c r="FKH50" s="345"/>
      <c r="FKI50" s="346"/>
      <c r="FKJ50" s="347"/>
      <c r="FKK50" s="348"/>
      <c r="FKL50" s="349"/>
      <c r="FKM50" s="290"/>
      <c r="FKN50" s="288"/>
      <c r="FKO50" s="343"/>
      <c r="FKP50" s="344"/>
      <c r="FKQ50" s="1148"/>
      <c r="FKR50" s="345"/>
      <c r="FKS50" s="346"/>
      <c r="FKT50" s="347"/>
      <c r="FKU50" s="348"/>
      <c r="FKV50" s="349"/>
      <c r="FKW50" s="290"/>
      <c r="FKX50" s="288"/>
      <c r="FKY50" s="343"/>
      <c r="FKZ50" s="344"/>
      <c r="FLA50" s="1148"/>
      <c r="FLB50" s="345"/>
      <c r="FLC50" s="346"/>
      <c r="FLD50" s="347"/>
      <c r="FLE50" s="348"/>
      <c r="FLF50" s="349"/>
      <c r="FLG50" s="290"/>
      <c r="FLH50" s="288"/>
      <c r="FLI50" s="343"/>
      <c r="FLJ50" s="344"/>
      <c r="FLK50" s="1148"/>
      <c r="FLL50" s="345"/>
      <c r="FLM50" s="346"/>
      <c r="FLN50" s="347"/>
      <c r="FLO50" s="348"/>
      <c r="FLP50" s="349"/>
      <c r="FLQ50" s="290"/>
      <c r="FLR50" s="288"/>
      <c r="FLS50" s="343"/>
      <c r="FLT50" s="344"/>
      <c r="FLU50" s="1148"/>
      <c r="FLV50" s="345"/>
      <c r="FLW50" s="346"/>
      <c r="FLX50" s="347"/>
      <c r="FLY50" s="348"/>
      <c r="FLZ50" s="349"/>
      <c r="FMA50" s="290"/>
      <c r="FMB50" s="288"/>
      <c r="FMC50" s="343"/>
      <c r="FMD50" s="344"/>
      <c r="FME50" s="1148"/>
      <c r="FMF50" s="345"/>
      <c r="FMG50" s="346"/>
      <c r="FMH50" s="347"/>
      <c r="FMI50" s="348"/>
      <c r="FMJ50" s="349"/>
      <c r="FMK50" s="290"/>
      <c r="FML50" s="288"/>
      <c r="FMM50" s="343"/>
      <c r="FMN50" s="344"/>
      <c r="FMO50" s="1148"/>
      <c r="FMP50" s="345"/>
      <c r="FMQ50" s="346"/>
      <c r="FMR50" s="347"/>
      <c r="FMS50" s="348"/>
      <c r="FMT50" s="349"/>
      <c r="FMU50" s="290"/>
      <c r="FMV50" s="288"/>
      <c r="FMW50" s="343"/>
      <c r="FMX50" s="344"/>
      <c r="FMY50" s="1148"/>
      <c r="FMZ50" s="345"/>
      <c r="FNA50" s="346"/>
      <c r="FNB50" s="347"/>
      <c r="FNC50" s="348"/>
      <c r="FND50" s="349"/>
      <c r="FNE50" s="290"/>
      <c r="FNF50" s="288"/>
      <c r="FNG50" s="343"/>
      <c r="FNH50" s="344"/>
      <c r="FNI50" s="1148"/>
      <c r="FNJ50" s="345"/>
      <c r="FNK50" s="346"/>
      <c r="FNL50" s="347"/>
      <c r="FNM50" s="348"/>
      <c r="FNN50" s="349"/>
      <c r="FNO50" s="290"/>
      <c r="FNP50" s="288"/>
      <c r="FNQ50" s="343"/>
      <c r="FNR50" s="344"/>
      <c r="FNS50" s="1148"/>
      <c r="FNT50" s="345"/>
      <c r="FNU50" s="346"/>
      <c r="FNV50" s="347"/>
      <c r="FNW50" s="348"/>
      <c r="FNX50" s="349"/>
      <c r="FNY50" s="290"/>
      <c r="FNZ50" s="288"/>
      <c r="FOA50" s="343"/>
      <c r="FOB50" s="344"/>
      <c r="FOC50" s="1148"/>
      <c r="FOD50" s="345"/>
      <c r="FOE50" s="346"/>
      <c r="FOF50" s="347"/>
      <c r="FOG50" s="348"/>
      <c r="FOH50" s="349"/>
      <c r="FOI50" s="290"/>
      <c r="FOJ50" s="288"/>
      <c r="FOK50" s="343"/>
      <c r="FOL50" s="344"/>
      <c r="FOM50" s="1148"/>
      <c r="FON50" s="345"/>
      <c r="FOO50" s="346"/>
      <c r="FOP50" s="347"/>
      <c r="FOQ50" s="348"/>
      <c r="FOR50" s="349"/>
      <c r="FOS50" s="290"/>
      <c r="FOT50" s="288"/>
      <c r="FOU50" s="343"/>
      <c r="FOV50" s="344"/>
      <c r="FOW50" s="1148"/>
      <c r="FOX50" s="345"/>
      <c r="FOY50" s="346"/>
      <c r="FOZ50" s="347"/>
      <c r="FPA50" s="348"/>
      <c r="FPB50" s="349"/>
      <c r="FPC50" s="290"/>
      <c r="FPD50" s="288"/>
      <c r="FPE50" s="343"/>
      <c r="FPF50" s="344"/>
      <c r="FPG50" s="1148"/>
      <c r="FPH50" s="345"/>
      <c r="FPI50" s="346"/>
      <c r="FPJ50" s="347"/>
      <c r="FPK50" s="348"/>
      <c r="FPL50" s="349"/>
      <c r="FPM50" s="290"/>
      <c r="FPN50" s="288"/>
      <c r="FPO50" s="343"/>
      <c r="FPP50" s="344"/>
      <c r="FPQ50" s="1148"/>
      <c r="FPR50" s="345"/>
      <c r="FPS50" s="346"/>
      <c r="FPT50" s="347"/>
      <c r="FPU50" s="348"/>
      <c r="FPV50" s="349"/>
      <c r="FPW50" s="290"/>
      <c r="FPX50" s="288"/>
      <c r="FPY50" s="343"/>
      <c r="FPZ50" s="344"/>
      <c r="FQA50" s="1148"/>
      <c r="FQB50" s="345"/>
      <c r="FQC50" s="346"/>
      <c r="FQD50" s="347"/>
      <c r="FQE50" s="348"/>
      <c r="FQF50" s="349"/>
      <c r="FQG50" s="290"/>
      <c r="FQH50" s="288"/>
      <c r="FQI50" s="343"/>
      <c r="FQJ50" s="344"/>
      <c r="FQK50" s="1148"/>
      <c r="FQL50" s="345"/>
      <c r="FQM50" s="346"/>
      <c r="FQN50" s="347"/>
      <c r="FQO50" s="348"/>
      <c r="FQP50" s="349"/>
      <c r="FQQ50" s="290"/>
      <c r="FQR50" s="288"/>
      <c r="FQS50" s="343"/>
      <c r="FQT50" s="344"/>
      <c r="FQU50" s="1148"/>
      <c r="FQV50" s="345"/>
      <c r="FQW50" s="346"/>
      <c r="FQX50" s="347"/>
      <c r="FQY50" s="348"/>
      <c r="FQZ50" s="349"/>
      <c r="FRA50" s="290"/>
      <c r="FRB50" s="288"/>
      <c r="FRC50" s="343"/>
      <c r="FRD50" s="344"/>
      <c r="FRE50" s="1148"/>
      <c r="FRF50" s="345"/>
      <c r="FRG50" s="346"/>
      <c r="FRH50" s="347"/>
      <c r="FRI50" s="348"/>
      <c r="FRJ50" s="349"/>
      <c r="FRK50" s="290"/>
      <c r="FRL50" s="288"/>
      <c r="FRM50" s="343"/>
      <c r="FRN50" s="344"/>
      <c r="FRO50" s="1148"/>
      <c r="FRP50" s="345"/>
      <c r="FRQ50" s="346"/>
      <c r="FRR50" s="347"/>
      <c r="FRS50" s="348"/>
      <c r="FRT50" s="349"/>
      <c r="FRU50" s="290"/>
      <c r="FRV50" s="288"/>
      <c r="FRW50" s="343"/>
      <c r="FRX50" s="344"/>
      <c r="FRY50" s="1148"/>
      <c r="FRZ50" s="345"/>
      <c r="FSA50" s="346"/>
      <c r="FSB50" s="347"/>
      <c r="FSC50" s="348"/>
      <c r="FSD50" s="349"/>
      <c r="FSE50" s="290"/>
      <c r="FSF50" s="288"/>
      <c r="FSG50" s="343"/>
      <c r="FSH50" s="344"/>
      <c r="FSI50" s="1148"/>
      <c r="FSJ50" s="345"/>
      <c r="FSK50" s="346"/>
      <c r="FSL50" s="347"/>
      <c r="FSM50" s="348"/>
      <c r="FSN50" s="349"/>
      <c r="FSO50" s="290"/>
      <c r="FSP50" s="288"/>
      <c r="FSQ50" s="343"/>
      <c r="FSR50" s="344"/>
      <c r="FSS50" s="1148"/>
      <c r="FST50" s="345"/>
      <c r="FSU50" s="346"/>
      <c r="FSV50" s="347"/>
      <c r="FSW50" s="348"/>
      <c r="FSX50" s="349"/>
      <c r="FSY50" s="290"/>
      <c r="FSZ50" s="288"/>
      <c r="FTA50" s="343"/>
      <c r="FTB50" s="344"/>
      <c r="FTC50" s="1148"/>
      <c r="FTD50" s="345"/>
      <c r="FTE50" s="346"/>
      <c r="FTF50" s="347"/>
      <c r="FTG50" s="348"/>
      <c r="FTH50" s="349"/>
      <c r="FTI50" s="290"/>
      <c r="FTJ50" s="288"/>
      <c r="FTK50" s="343"/>
      <c r="FTL50" s="344"/>
      <c r="FTM50" s="1148"/>
      <c r="FTN50" s="345"/>
      <c r="FTO50" s="346"/>
      <c r="FTP50" s="347"/>
      <c r="FTQ50" s="348"/>
      <c r="FTR50" s="349"/>
      <c r="FTS50" s="290"/>
      <c r="FTT50" s="288"/>
      <c r="FTU50" s="343"/>
      <c r="FTV50" s="344"/>
      <c r="FTW50" s="1148"/>
      <c r="FTX50" s="345"/>
      <c r="FTY50" s="346"/>
      <c r="FTZ50" s="347"/>
      <c r="FUA50" s="348"/>
      <c r="FUB50" s="349"/>
      <c r="FUC50" s="290"/>
      <c r="FUD50" s="288"/>
      <c r="FUE50" s="343"/>
      <c r="FUF50" s="344"/>
      <c r="FUG50" s="1148"/>
      <c r="FUH50" s="345"/>
      <c r="FUI50" s="346"/>
      <c r="FUJ50" s="347"/>
      <c r="FUK50" s="348"/>
      <c r="FUL50" s="349"/>
      <c r="FUM50" s="290"/>
      <c r="FUN50" s="288"/>
      <c r="FUO50" s="343"/>
      <c r="FUP50" s="344"/>
      <c r="FUQ50" s="1148"/>
      <c r="FUR50" s="345"/>
      <c r="FUS50" s="346"/>
      <c r="FUT50" s="347"/>
      <c r="FUU50" s="348"/>
      <c r="FUV50" s="349"/>
      <c r="FUW50" s="290"/>
      <c r="FUX50" s="288"/>
      <c r="FUY50" s="343"/>
      <c r="FUZ50" s="344"/>
      <c r="FVA50" s="1148"/>
      <c r="FVB50" s="345"/>
      <c r="FVC50" s="346"/>
      <c r="FVD50" s="347"/>
      <c r="FVE50" s="348"/>
      <c r="FVF50" s="349"/>
      <c r="FVG50" s="290"/>
      <c r="FVH50" s="288"/>
      <c r="FVI50" s="343"/>
      <c r="FVJ50" s="344"/>
      <c r="FVK50" s="1148"/>
      <c r="FVL50" s="345"/>
      <c r="FVM50" s="346"/>
      <c r="FVN50" s="347"/>
      <c r="FVO50" s="348"/>
      <c r="FVP50" s="349"/>
      <c r="FVQ50" s="290"/>
      <c r="FVR50" s="288"/>
      <c r="FVS50" s="343"/>
      <c r="FVT50" s="344"/>
      <c r="FVU50" s="1148"/>
      <c r="FVV50" s="345"/>
      <c r="FVW50" s="346"/>
      <c r="FVX50" s="347"/>
      <c r="FVY50" s="348"/>
      <c r="FVZ50" s="349"/>
      <c r="FWA50" s="290"/>
      <c r="FWB50" s="288"/>
      <c r="FWC50" s="343"/>
      <c r="FWD50" s="344"/>
      <c r="FWE50" s="1148"/>
      <c r="FWF50" s="345"/>
      <c r="FWG50" s="346"/>
      <c r="FWH50" s="347"/>
      <c r="FWI50" s="348"/>
      <c r="FWJ50" s="349"/>
      <c r="FWK50" s="290"/>
      <c r="FWL50" s="288"/>
      <c r="FWM50" s="343"/>
      <c r="FWN50" s="344"/>
      <c r="FWO50" s="1148"/>
      <c r="FWP50" s="345"/>
      <c r="FWQ50" s="346"/>
      <c r="FWR50" s="347"/>
      <c r="FWS50" s="348"/>
      <c r="FWT50" s="349"/>
      <c r="FWU50" s="290"/>
      <c r="FWV50" s="288"/>
      <c r="FWW50" s="343"/>
      <c r="FWX50" s="344"/>
      <c r="FWY50" s="1148"/>
      <c r="FWZ50" s="345"/>
      <c r="FXA50" s="346"/>
      <c r="FXB50" s="347"/>
      <c r="FXC50" s="348"/>
      <c r="FXD50" s="349"/>
      <c r="FXE50" s="290"/>
      <c r="FXF50" s="288"/>
      <c r="FXG50" s="343"/>
      <c r="FXH50" s="344"/>
      <c r="FXI50" s="1148"/>
      <c r="FXJ50" s="345"/>
      <c r="FXK50" s="346"/>
      <c r="FXL50" s="347"/>
      <c r="FXM50" s="348"/>
      <c r="FXN50" s="349"/>
      <c r="FXO50" s="290"/>
      <c r="FXP50" s="288"/>
      <c r="FXQ50" s="343"/>
      <c r="FXR50" s="344"/>
      <c r="FXS50" s="1148"/>
      <c r="FXT50" s="345"/>
      <c r="FXU50" s="346"/>
      <c r="FXV50" s="347"/>
      <c r="FXW50" s="348"/>
      <c r="FXX50" s="349"/>
      <c r="FXY50" s="290"/>
      <c r="FXZ50" s="288"/>
      <c r="FYA50" s="343"/>
      <c r="FYB50" s="344"/>
      <c r="FYC50" s="1148"/>
      <c r="FYD50" s="345"/>
      <c r="FYE50" s="346"/>
      <c r="FYF50" s="347"/>
      <c r="FYG50" s="348"/>
      <c r="FYH50" s="349"/>
      <c r="FYI50" s="290"/>
      <c r="FYJ50" s="288"/>
      <c r="FYK50" s="343"/>
      <c r="FYL50" s="344"/>
      <c r="FYM50" s="1148"/>
      <c r="FYN50" s="345"/>
      <c r="FYO50" s="346"/>
      <c r="FYP50" s="347"/>
      <c r="FYQ50" s="348"/>
      <c r="FYR50" s="349"/>
      <c r="FYS50" s="290"/>
      <c r="FYT50" s="288"/>
      <c r="FYU50" s="343"/>
      <c r="FYV50" s="344"/>
      <c r="FYW50" s="1148"/>
      <c r="FYX50" s="345"/>
      <c r="FYY50" s="346"/>
      <c r="FYZ50" s="347"/>
      <c r="FZA50" s="348"/>
      <c r="FZB50" s="349"/>
      <c r="FZC50" s="290"/>
      <c r="FZD50" s="288"/>
      <c r="FZE50" s="343"/>
      <c r="FZF50" s="344"/>
      <c r="FZG50" s="1148"/>
      <c r="FZH50" s="345"/>
      <c r="FZI50" s="346"/>
      <c r="FZJ50" s="347"/>
      <c r="FZK50" s="348"/>
      <c r="FZL50" s="349"/>
      <c r="FZM50" s="290"/>
      <c r="FZN50" s="288"/>
      <c r="FZO50" s="343"/>
      <c r="FZP50" s="344"/>
      <c r="FZQ50" s="1148"/>
      <c r="FZR50" s="345"/>
      <c r="FZS50" s="346"/>
      <c r="FZT50" s="347"/>
      <c r="FZU50" s="348"/>
      <c r="FZV50" s="349"/>
      <c r="FZW50" s="290"/>
      <c r="FZX50" s="288"/>
      <c r="FZY50" s="343"/>
      <c r="FZZ50" s="344"/>
      <c r="GAA50" s="1148"/>
      <c r="GAB50" s="345"/>
      <c r="GAC50" s="346"/>
      <c r="GAD50" s="347"/>
      <c r="GAE50" s="348"/>
      <c r="GAF50" s="349"/>
      <c r="GAG50" s="290"/>
      <c r="GAH50" s="288"/>
      <c r="GAI50" s="343"/>
      <c r="GAJ50" s="344"/>
      <c r="GAK50" s="1148"/>
      <c r="GAL50" s="345"/>
      <c r="GAM50" s="346"/>
      <c r="GAN50" s="347"/>
      <c r="GAO50" s="348"/>
      <c r="GAP50" s="349"/>
      <c r="GAQ50" s="290"/>
      <c r="GAR50" s="288"/>
      <c r="GAS50" s="343"/>
      <c r="GAT50" s="344"/>
      <c r="GAU50" s="1148"/>
      <c r="GAV50" s="345"/>
      <c r="GAW50" s="346"/>
      <c r="GAX50" s="347"/>
      <c r="GAY50" s="348"/>
      <c r="GAZ50" s="349"/>
      <c r="GBA50" s="290"/>
      <c r="GBB50" s="288"/>
      <c r="GBC50" s="343"/>
      <c r="GBD50" s="344"/>
      <c r="GBE50" s="1148"/>
      <c r="GBF50" s="345"/>
      <c r="GBG50" s="346"/>
      <c r="GBH50" s="347"/>
      <c r="GBI50" s="348"/>
      <c r="GBJ50" s="349"/>
      <c r="GBK50" s="290"/>
      <c r="GBL50" s="288"/>
      <c r="GBM50" s="343"/>
      <c r="GBN50" s="344"/>
      <c r="GBO50" s="1148"/>
      <c r="GBP50" s="345"/>
      <c r="GBQ50" s="346"/>
      <c r="GBR50" s="347"/>
      <c r="GBS50" s="348"/>
      <c r="GBT50" s="349"/>
      <c r="GBU50" s="290"/>
      <c r="GBV50" s="288"/>
      <c r="GBW50" s="343"/>
      <c r="GBX50" s="344"/>
      <c r="GBY50" s="1148"/>
      <c r="GBZ50" s="345"/>
      <c r="GCA50" s="346"/>
      <c r="GCB50" s="347"/>
      <c r="GCC50" s="348"/>
      <c r="GCD50" s="349"/>
      <c r="GCE50" s="290"/>
      <c r="GCF50" s="288"/>
      <c r="GCG50" s="343"/>
      <c r="GCH50" s="344"/>
      <c r="GCI50" s="1148"/>
      <c r="GCJ50" s="345"/>
      <c r="GCK50" s="346"/>
      <c r="GCL50" s="347"/>
      <c r="GCM50" s="348"/>
      <c r="GCN50" s="349"/>
      <c r="GCO50" s="290"/>
      <c r="GCP50" s="288"/>
      <c r="GCQ50" s="343"/>
      <c r="GCR50" s="344"/>
      <c r="GCS50" s="1148"/>
      <c r="GCT50" s="345"/>
      <c r="GCU50" s="346"/>
      <c r="GCV50" s="347"/>
      <c r="GCW50" s="348"/>
      <c r="GCX50" s="349"/>
      <c r="GCY50" s="290"/>
      <c r="GCZ50" s="288"/>
      <c r="GDA50" s="343"/>
      <c r="GDB50" s="344"/>
      <c r="GDC50" s="1148"/>
      <c r="GDD50" s="345"/>
      <c r="GDE50" s="346"/>
      <c r="GDF50" s="347"/>
      <c r="GDG50" s="348"/>
      <c r="GDH50" s="349"/>
      <c r="GDI50" s="290"/>
      <c r="GDJ50" s="288"/>
      <c r="GDK50" s="343"/>
      <c r="GDL50" s="344"/>
      <c r="GDM50" s="1148"/>
      <c r="GDN50" s="345"/>
      <c r="GDO50" s="346"/>
      <c r="GDP50" s="347"/>
      <c r="GDQ50" s="348"/>
      <c r="GDR50" s="349"/>
      <c r="GDS50" s="290"/>
      <c r="GDT50" s="288"/>
      <c r="GDU50" s="343"/>
      <c r="GDV50" s="344"/>
      <c r="GDW50" s="1148"/>
      <c r="GDX50" s="345"/>
      <c r="GDY50" s="346"/>
      <c r="GDZ50" s="347"/>
      <c r="GEA50" s="348"/>
      <c r="GEB50" s="349"/>
      <c r="GEC50" s="290"/>
      <c r="GED50" s="288"/>
      <c r="GEE50" s="343"/>
      <c r="GEF50" s="344"/>
      <c r="GEG50" s="1148"/>
      <c r="GEH50" s="345"/>
      <c r="GEI50" s="346"/>
      <c r="GEJ50" s="347"/>
      <c r="GEK50" s="348"/>
      <c r="GEL50" s="349"/>
      <c r="GEM50" s="290"/>
      <c r="GEN50" s="288"/>
      <c r="GEO50" s="343"/>
      <c r="GEP50" s="344"/>
      <c r="GEQ50" s="1148"/>
      <c r="GER50" s="345"/>
      <c r="GES50" s="346"/>
      <c r="GET50" s="347"/>
      <c r="GEU50" s="348"/>
      <c r="GEV50" s="349"/>
      <c r="GEW50" s="290"/>
      <c r="GEX50" s="288"/>
      <c r="GEY50" s="343"/>
      <c r="GEZ50" s="344"/>
      <c r="GFA50" s="1148"/>
      <c r="GFB50" s="345"/>
      <c r="GFC50" s="346"/>
      <c r="GFD50" s="347"/>
      <c r="GFE50" s="348"/>
      <c r="GFF50" s="349"/>
      <c r="GFG50" s="290"/>
      <c r="GFH50" s="288"/>
      <c r="GFI50" s="343"/>
      <c r="GFJ50" s="344"/>
      <c r="GFK50" s="1148"/>
      <c r="GFL50" s="345"/>
      <c r="GFM50" s="346"/>
      <c r="GFN50" s="347"/>
      <c r="GFO50" s="348"/>
      <c r="GFP50" s="349"/>
      <c r="GFQ50" s="290"/>
      <c r="GFR50" s="288"/>
      <c r="GFS50" s="343"/>
      <c r="GFT50" s="344"/>
      <c r="GFU50" s="1148"/>
      <c r="GFV50" s="345"/>
      <c r="GFW50" s="346"/>
      <c r="GFX50" s="347"/>
      <c r="GFY50" s="348"/>
      <c r="GFZ50" s="349"/>
      <c r="GGA50" s="290"/>
      <c r="GGB50" s="288"/>
      <c r="GGC50" s="343"/>
      <c r="GGD50" s="344"/>
      <c r="GGE50" s="1148"/>
      <c r="GGF50" s="345"/>
      <c r="GGG50" s="346"/>
      <c r="GGH50" s="347"/>
      <c r="GGI50" s="348"/>
      <c r="GGJ50" s="349"/>
      <c r="GGK50" s="290"/>
      <c r="GGL50" s="288"/>
      <c r="GGM50" s="343"/>
      <c r="GGN50" s="344"/>
      <c r="GGO50" s="1148"/>
      <c r="GGP50" s="345"/>
      <c r="GGQ50" s="346"/>
      <c r="GGR50" s="347"/>
      <c r="GGS50" s="348"/>
      <c r="GGT50" s="349"/>
      <c r="GGU50" s="290"/>
      <c r="GGV50" s="288"/>
      <c r="GGW50" s="343"/>
      <c r="GGX50" s="344"/>
      <c r="GGY50" s="1148"/>
      <c r="GGZ50" s="345"/>
      <c r="GHA50" s="346"/>
      <c r="GHB50" s="347"/>
      <c r="GHC50" s="348"/>
      <c r="GHD50" s="349"/>
      <c r="GHE50" s="290"/>
      <c r="GHF50" s="288"/>
      <c r="GHG50" s="343"/>
      <c r="GHH50" s="344"/>
      <c r="GHI50" s="1148"/>
      <c r="GHJ50" s="345"/>
      <c r="GHK50" s="346"/>
      <c r="GHL50" s="347"/>
      <c r="GHM50" s="348"/>
      <c r="GHN50" s="349"/>
      <c r="GHO50" s="290"/>
      <c r="GHP50" s="288"/>
      <c r="GHQ50" s="343"/>
      <c r="GHR50" s="344"/>
      <c r="GHS50" s="1148"/>
      <c r="GHT50" s="345"/>
      <c r="GHU50" s="346"/>
      <c r="GHV50" s="347"/>
      <c r="GHW50" s="348"/>
      <c r="GHX50" s="349"/>
      <c r="GHY50" s="290"/>
      <c r="GHZ50" s="288"/>
      <c r="GIA50" s="343"/>
      <c r="GIB50" s="344"/>
      <c r="GIC50" s="1148"/>
      <c r="GID50" s="345"/>
      <c r="GIE50" s="346"/>
      <c r="GIF50" s="347"/>
      <c r="GIG50" s="348"/>
      <c r="GIH50" s="349"/>
      <c r="GII50" s="290"/>
      <c r="GIJ50" s="288"/>
      <c r="GIK50" s="343"/>
      <c r="GIL50" s="344"/>
      <c r="GIM50" s="1148"/>
      <c r="GIN50" s="345"/>
      <c r="GIO50" s="346"/>
      <c r="GIP50" s="347"/>
      <c r="GIQ50" s="348"/>
      <c r="GIR50" s="349"/>
      <c r="GIS50" s="290"/>
      <c r="GIT50" s="288"/>
      <c r="GIU50" s="343"/>
      <c r="GIV50" s="344"/>
      <c r="GIW50" s="1148"/>
      <c r="GIX50" s="345"/>
      <c r="GIY50" s="346"/>
      <c r="GIZ50" s="347"/>
      <c r="GJA50" s="348"/>
      <c r="GJB50" s="349"/>
      <c r="GJC50" s="290"/>
      <c r="GJD50" s="288"/>
      <c r="GJE50" s="343"/>
      <c r="GJF50" s="344"/>
      <c r="GJG50" s="1148"/>
      <c r="GJH50" s="345"/>
      <c r="GJI50" s="346"/>
      <c r="GJJ50" s="347"/>
      <c r="GJK50" s="348"/>
      <c r="GJL50" s="349"/>
      <c r="GJM50" s="290"/>
      <c r="GJN50" s="288"/>
      <c r="GJO50" s="343"/>
      <c r="GJP50" s="344"/>
      <c r="GJQ50" s="1148"/>
      <c r="GJR50" s="345"/>
      <c r="GJS50" s="346"/>
      <c r="GJT50" s="347"/>
      <c r="GJU50" s="348"/>
      <c r="GJV50" s="349"/>
      <c r="GJW50" s="290"/>
      <c r="GJX50" s="288"/>
      <c r="GJY50" s="343"/>
      <c r="GJZ50" s="344"/>
      <c r="GKA50" s="1148"/>
      <c r="GKB50" s="345"/>
      <c r="GKC50" s="346"/>
      <c r="GKD50" s="347"/>
      <c r="GKE50" s="348"/>
      <c r="GKF50" s="349"/>
      <c r="GKG50" s="290"/>
      <c r="GKH50" s="288"/>
      <c r="GKI50" s="343"/>
      <c r="GKJ50" s="344"/>
      <c r="GKK50" s="1148"/>
      <c r="GKL50" s="345"/>
      <c r="GKM50" s="346"/>
      <c r="GKN50" s="347"/>
      <c r="GKO50" s="348"/>
      <c r="GKP50" s="349"/>
      <c r="GKQ50" s="290"/>
      <c r="GKR50" s="288"/>
      <c r="GKS50" s="343"/>
      <c r="GKT50" s="344"/>
      <c r="GKU50" s="1148"/>
      <c r="GKV50" s="345"/>
      <c r="GKW50" s="346"/>
      <c r="GKX50" s="347"/>
      <c r="GKY50" s="348"/>
      <c r="GKZ50" s="349"/>
      <c r="GLA50" s="290"/>
      <c r="GLB50" s="288"/>
      <c r="GLC50" s="343"/>
      <c r="GLD50" s="344"/>
      <c r="GLE50" s="1148"/>
      <c r="GLF50" s="345"/>
      <c r="GLG50" s="346"/>
      <c r="GLH50" s="347"/>
      <c r="GLI50" s="348"/>
      <c r="GLJ50" s="349"/>
      <c r="GLK50" s="290"/>
      <c r="GLL50" s="288"/>
      <c r="GLM50" s="343"/>
      <c r="GLN50" s="344"/>
      <c r="GLO50" s="1148"/>
      <c r="GLP50" s="345"/>
      <c r="GLQ50" s="346"/>
      <c r="GLR50" s="347"/>
      <c r="GLS50" s="348"/>
      <c r="GLT50" s="349"/>
      <c r="GLU50" s="290"/>
      <c r="GLV50" s="288"/>
      <c r="GLW50" s="343"/>
      <c r="GLX50" s="344"/>
      <c r="GLY50" s="1148"/>
      <c r="GLZ50" s="345"/>
      <c r="GMA50" s="346"/>
      <c r="GMB50" s="347"/>
      <c r="GMC50" s="348"/>
      <c r="GMD50" s="349"/>
      <c r="GME50" s="290"/>
      <c r="GMF50" s="288"/>
      <c r="GMG50" s="343"/>
      <c r="GMH50" s="344"/>
      <c r="GMI50" s="1148"/>
      <c r="GMJ50" s="345"/>
      <c r="GMK50" s="346"/>
      <c r="GML50" s="347"/>
      <c r="GMM50" s="348"/>
      <c r="GMN50" s="349"/>
      <c r="GMO50" s="290"/>
      <c r="GMP50" s="288"/>
      <c r="GMQ50" s="343"/>
      <c r="GMR50" s="344"/>
      <c r="GMS50" s="1148"/>
      <c r="GMT50" s="345"/>
      <c r="GMU50" s="346"/>
      <c r="GMV50" s="347"/>
      <c r="GMW50" s="348"/>
      <c r="GMX50" s="349"/>
      <c r="GMY50" s="290"/>
      <c r="GMZ50" s="288"/>
      <c r="GNA50" s="343"/>
      <c r="GNB50" s="344"/>
      <c r="GNC50" s="1148"/>
      <c r="GND50" s="345"/>
      <c r="GNE50" s="346"/>
      <c r="GNF50" s="347"/>
      <c r="GNG50" s="348"/>
      <c r="GNH50" s="349"/>
      <c r="GNI50" s="290"/>
      <c r="GNJ50" s="288"/>
      <c r="GNK50" s="343"/>
      <c r="GNL50" s="344"/>
      <c r="GNM50" s="1148"/>
      <c r="GNN50" s="345"/>
      <c r="GNO50" s="346"/>
      <c r="GNP50" s="347"/>
      <c r="GNQ50" s="348"/>
      <c r="GNR50" s="349"/>
      <c r="GNS50" s="290"/>
      <c r="GNT50" s="288"/>
      <c r="GNU50" s="343"/>
      <c r="GNV50" s="344"/>
      <c r="GNW50" s="1148"/>
      <c r="GNX50" s="345"/>
      <c r="GNY50" s="346"/>
      <c r="GNZ50" s="347"/>
      <c r="GOA50" s="348"/>
      <c r="GOB50" s="349"/>
      <c r="GOC50" s="290"/>
      <c r="GOD50" s="288"/>
      <c r="GOE50" s="343"/>
      <c r="GOF50" s="344"/>
      <c r="GOG50" s="1148"/>
      <c r="GOH50" s="345"/>
      <c r="GOI50" s="346"/>
      <c r="GOJ50" s="347"/>
      <c r="GOK50" s="348"/>
      <c r="GOL50" s="349"/>
      <c r="GOM50" s="290"/>
      <c r="GON50" s="288"/>
      <c r="GOO50" s="343"/>
      <c r="GOP50" s="344"/>
      <c r="GOQ50" s="1148"/>
      <c r="GOR50" s="345"/>
      <c r="GOS50" s="346"/>
      <c r="GOT50" s="347"/>
      <c r="GOU50" s="348"/>
      <c r="GOV50" s="349"/>
      <c r="GOW50" s="290"/>
      <c r="GOX50" s="288"/>
      <c r="GOY50" s="343"/>
      <c r="GOZ50" s="344"/>
      <c r="GPA50" s="1148"/>
      <c r="GPB50" s="345"/>
      <c r="GPC50" s="346"/>
      <c r="GPD50" s="347"/>
      <c r="GPE50" s="348"/>
      <c r="GPF50" s="349"/>
      <c r="GPG50" s="290"/>
      <c r="GPH50" s="288"/>
      <c r="GPI50" s="343"/>
      <c r="GPJ50" s="344"/>
      <c r="GPK50" s="1148"/>
      <c r="GPL50" s="345"/>
      <c r="GPM50" s="346"/>
      <c r="GPN50" s="347"/>
      <c r="GPO50" s="348"/>
      <c r="GPP50" s="349"/>
      <c r="GPQ50" s="290"/>
      <c r="GPR50" s="288"/>
      <c r="GPS50" s="343"/>
      <c r="GPT50" s="344"/>
      <c r="GPU50" s="1148"/>
      <c r="GPV50" s="345"/>
      <c r="GPW50" s="346"/>
      <c r="GPX50" s="347"/>
      <c r="GPY50" s="348"/>
      <c r="GPZ50" s="349"/>
      <c r="GQA50" s="290"/>
      <c r="GQB50" s="288"/>
      <c r="GQC50" s="343"/>
      <c r="GQD50" s="344"/>
      <c r="GQE50" s="1148"/>
      <c r="GQF50" s="345"/>
      <c r="GQG50" s="346"/>
      <c r="GQH50" s="347"/>
      <c r="GQI50" s="348"/>
      <c r="GQJ50" s="349"/>
      <c r="GQK50" s="290"/>
      <c r="GQL50" s="288"/>
      <c r="GQM50" s="343"/>
      <c r="GQN50" s="344"/>
      <c r="GQO50" s="1148"/>
      <c r="GQP50" s="345"/>
      <c r="GQQ50" s="346"/>
      <c r="GQR50" s="347"/>
      <c r="GQS50" s="348"/>
      <c r="GQT50" s="349"/>
      <c r="GQU50" s="290"/>
      <c r="GQV50" s="288"/>
      <c r="GQW50" s="343"/>
      <c r="GQX50" s="344"/>
      <c r="GQY50" s="1148"/>
      <c r="GQZ50" s="345"/>
      <c r="GRA50" s="346"/>
      <c r="GRB50" s="347"/>
      <c r="GRC50" s="348"/>
      <c r="GRD50" s="349"/>
      <c r="GRE50" s="290"/>
      <c r="GRF50" s="288"/>
      <c r="GRG50" s="343"/>
      <c r="GRH50" s="344"/>
      <c r="GRI50" s="1148"/>
      <c r="GRJ50" s="345"/>
      <c r="GRK50" s="346"/>
      <c r="GRL50" s="347"/>
      <c r="GRM50" s="348"/>
      <c r="GRN50" s="349"/>
      <c r="GRO50" s="290"/>
      <c r="GRP50" s="288"/>
      <c r="GRQ50" s="343"/>
      <c r="GRR50" s="344"/>
      <c r="GRS50" s="1148"/>
      <c r="GRT50" s="345"/>
      <c r="GRU50" s="346"/>
      <c r="GRV50" s="347"/>
      <c r="GRW50" s="348"/>
      <c r="GRX50" s="349"/>
      <c r="GRY50" s="290"/>
      <c r="GRZ50" s="288"/>
      <c r="GSA50" s="343"/>
      <c r="GSB50" s="344"/>
      <c r="GSC50" s="1148"/>
      <c r="GSD50" s="345"/>
      <c r="GSE50" s="346"/>
      <c r="GSF50" s="347"/>
      <c r="GSG50" s="348"/>
      <c r="GSH50" s="349"/>
      <c r="GSI50" s="290"/>
      <c r="GSJ50" s="288"/>
      <c r="GSK50" s="343"/>
      <c r="GSL50" s="344"/>
      <c r="GSM50" s="1148"/>
      <c r="GSN50" s="345"/>
      <c r="GSO50" s="346"/>
      <c r="GSP50" s="347"/>
      <c r="GSQ50" s="348"/>
      <c r="GSR50" s="349"/>
      <c r="GSS50" s="290"/>
      <c r="GST50" s="288"/>
      <c r="GSU50" s="343"/>
      <c r="GSV50" s="344"/>
      <c r="GSW50" s="1148"/>
      <c r="GSX50" s="345"/>
      <c r="GSY50" s="346"/>
      <c r="GSZ50" s="347"/>
      <c r="GTA50" s="348"/>
      <c r="GTB50" s="349"/>
      <c r="GTC50" s="290"/>
      <c r="GTD50" s="288"/>
      <c r="GTE50" s="343"/>
      <c r="GTF50" s="344"/>
      <c r="GTG50" s="1148"/>
      <c r="GTH50" s="345"/>
      <c r="GTI50" s="346"/>
      <c r="GTJ50" s="347"/>
      <c r="GTK50" s="348"/>
      <c r="GTL50" s="349"/>
      <c r="GTM50" s="290"/>
      <c r="GTN50" s="288"/>
      <c r="GTO50" s="343"/>
      <c r="GTP50" s="344"/>
      <c r="GTQ50" s="1148"/>
      <c r="GTR50" s="345"/>
      <c r="GTS50" s="346"/>
      <c r="GTT50" s="347"/>
      <c r="GTU50" s="348"/>
      <c r="GTV50" s="349"/>
      <c r="GTW50" s="290"/>
      <c r="GTX50" s="288"/>
      <c r="GTY50" s="343"/>
      <c r="GTZ50" s="344"/>
      <c r="GUA50" s="1148"/>
      <c r="GUB50" s="345"/>
      <c r="GUC50" s="346"/>
      <c r="GUD50" s="347"/>
      <c r="GUE50" s="348"/>
      <c r="GUF50" s="349"/>
      <c r="GUG50" s="290"/>
      <c r="GUH50" s="288"/>
      <c r="GUI50" s="343"/>
      <c r="GUJ50" s="344"/>
      <c r="GUK50" s="1148"/>
      <c r="GUL50" s="345"/>
      <c r="GUM50" s="346"/>
      <c r="GUN50" s="347"/>
      <c r="GUO50" s="348"/>
      <c r="GUP50" s="349"/>
      <c r="GUQ50" s="290"/>
      <c r="GUR50" s="288"/>
      <c r="GUS50" s="343"/>
      <c r="GUT50" s="344"/>
      <c r="GUU50" s="1148"/>
      <c r="GUV50" s="345"/>
      <c r="GUW50" s="346"/>
      <c r="GUX50" s="347"/>
      <c r="GUY50" s="348"/>
      <c r="GUZ50" s="349"/>
      <c r="GVA50" s="290"/>
      <c r="GVB50" s="288"/>
      <c r="GVC50" s="343"/>
      <c r="GVD50" s="344"/>
      <c r="GVE50" s="1148"/>
      <c r="GVF50" s="345"/>
      <c r="GVG50" s="346"/>
      <c r="GVH50" s="347"/>
      <c r="GVI50" s="348"/>
      <c r="GVJ50" s="349"/>
      <c r="GVK50" s="290"/>
      <c r="GVL50" s="288"/>
      <c r="GVM50" s="343"/>
      <c r="GVN50" s="344"/>
      <c r="GVO50" s="1148"/>
      <c r="GVP50" s="345"/>
      <c r="GVQ50" s="346"/>
      <c r="GVR50" s="347"/>
      <c r="GVS50" s="348"/>
      <c r="GVT50" s="349"/>
      <c r="GVU50" s="290"/>
      <c r="GVV50" s="288"/>
      <c r="GVW50" s="343"/>
      <c r="GVX50" s="344"/>
      <c r="GVY50" s="1148"/>
      <c r="GVZ50" s="345"/>
      <c r="GWA50" s="346"/>
      <c r="GWB50" s="347"/>
      <c r="GWC50" s="348"/>
      <c r="GWD50" s="349"/>
      <c r="GWE50" s="290"/>
      <c r="GWF50" s="288"/>
      <c r="GWG50" s="343"/>
      <c r="GWH50" s="344"/>
      <c r="GWI50" s="1148"/>
      <c r="GWJ50" s="345"/>
      <c r="GWK50" s="346"/>
      <c r="GWL50" s="347"/>
      <c r="GWM50" s="348"/>
      <c r="GWN50" s="349"/>
      <c r="GWO50" s="290"/>
      <c r="GWP50" s="288"/>
      <c r="GWQ50" s="343"/>
      <c r="GWR50" s="344"/>
      <c r="GWS50" s="1148"/>
      <c r="GWT50" s="345"/>
      <c r="GWU50" s="346"/>
      <c r="GWV50" s="347"/>
      <c r="GWW50" s="348"/>
      <c r="GWX50" s="349"/>
      <c r="GWY50" s="290"/>
      <c r="GWZ50" s="288"/>
      <c r="GXA50" s="343"/>
      <c r="GXB50" s="344"/>
      <c r="GXC50" s="1148"/>
      <c r="GXD50" s="345"/>
      <c r="GXE50" s="346"/>
      <c r="GXF50" s="347"/>
      <c r="GXG50" s="348"/>
      <c r="GXH50" s="349"/>
      <c r="GXI50" s="290"/>
      <c r="GXJ50" s="288"/>
      <c r="GXK50" s="343"/>
      <c r="GXL50" s="344"/>
      <c r="GXM50" s="1148"/>
      <c r="GXN50" s="345"/>
      <c r="GXO50" s="346"/>
      <c r="GXP50" s="347"/>
      <c r="GXQ50" s="348"/>
      <c r="GXR50" s="349"/>
      <c r="GXS50" s="290"/>
      <c r="GXT50" s="288"/>
      <c r="GXU50" s="343"/>
      <c r="GXV50" s="344"/>
      <c r="GXW50" s="1148"/>
      <c r="GXX50" s="345"/>
      <c r="GXY50" s="346"/>
      <c r="GXZ50" s="347"/>
      <c r="GYA50" s="348"/>
      <c r="GYB50" s="349"/>
      <c r="GYC50" s="290"/>
      <c r="GYD50" s="288"/>
      <c r="GYE50" s="343"/>
      <c r="GYF50" s="344"/>
      <c r="GYG50" s="1148"/>
      <c r="GYH50" s="345"/>
      <c r="GYI50" s="346"/>
      <c r="GYJ50" s="347"/>
      <c r="GYK50" s="348"/>
      <c r="GYL50" s="349"/>
      <c r="GYM50" s="290"/>
      <c r="GYN50" s="288"/>
      <c r="GYO50" s="343"/>
      <c r="GYP50" s="344"/>
      <c r="GYQ50" s="1148"/>
      <c r="GYR50" s="345"/>
      <c r="GYS50" s="346"/>
      <c r="GYT50" s="347"/>
      <c r="GYU50" s="348"/>
      <c r="GYV50" s="349"/>
      <c r="GYW50" s="290"/>
      <c r="GYX50" s="288"/>
      <c r="GYY50" s="343"/>
      <c r="GYZ50" s="344"/>
      <c r="GZA50" s="1148"/>
      <c r="GZB50" s="345"/>
      <c r="GZC50" s="346"/>
      <c r="GZD50" s="347"/>
      <c r="GZE50" s="348"/>
      <c r="GZF50" s="349"/>
      <c r="GZG50" s="290"/>
      <c r="GZH50" s="288"/>
      <c r="GZI50" s="343"/>
      <c r="GZJ50" s="344"/>
      <c r="GZK50" s="1148"/>
      <c r="GZL50" s="345"/>
      <c r="GZM50" s="346"/>
      <c r="GZN50" s="347"/>
      <c r="GZO50" s="348"/>
      <c r="GZP50" s="349"/>
      <c r="GZQ50" s="290"/>
      <c r="GZR50" s="288"/>
      <c r="GZS50" s="343"/>
      <c r="GZT50" s="344"/>
      <c r="GZU50" s="1148"/>
      <c r="GZV50" s="345"/>
      <c r="GZW50" s="346"/>
      <c r="GZX50" s="347"/>
      <c r="GZY50" s="348"/>
      <c r="GZZ50" s="349"/>
      <c r="HAA50" s="290"/>
      <c r="HAB50" s="288"/>
      <c r="HAC50" s="343"/>
      <c r="HAD50" s="344"/>
      <c r="HAE50" s="1148"/>
      <c r="HAF50" s="345"/>
      <c r="HAG50" s="346"/>
      <c r="HAH50" s="347"/>
      <c r="HAI50" s="348"/>
      <c r="HAJ50" s="349"/>
      <c r="HAK50" s="290"/>
      <c r="HAL50" s="288"/>
      <c r="HAM50" s="343"/>
      <c r="HAN50" s="344"/>
      <c r="HAO50" s="1148"/>
      <c r="HAP50" s="345"/>
      <c r="HAQ50" s="346"/>
      <c r="HAR50" s="347"/>
      <c r="HAS50" s="348"/>
      <c r="HAT50" s="349"/>
      <c r="HAU50" s="290"/>
      <c r="HAV50" s="288"/>
      <c r="HAW50" s="343"/>
      <c r="HAX50" s="344"/>
      <c r="HAY50" s="1148"/>
      <c r="HAZ50" s="345"/>
      <c r="HBA50" s="346"/>
      <c r="HBB50" s="347"/>
      <c r="HBC50" s="348"/>
      <c r="HBD50" s="349"/>
      <c r="HBE50" s="290"/>
      <c r="HBF50" s="288"/>
      <c r="HBG50" s="343"/>
      <c r="HBH50" s="344"/>
      <c r="HBI50" s="1148"/>
      <c r="HBJ50" s="345"/>
      <c r="HBK50" s="346"/>
      <c r="HBL50" s="347"/>
      <c r="HBM50" s="348"/>
      <c r="HBN50" s="349"/>
      <c r="HBO50" s="290"/>
      <c r="HBP50" s="288"/>
      <c r="HBQ50" s="343"/>
      <c r="HBR50" s="344"/>
      <c r="HBS50" s="1148"/>
      <c r="HBT50" s="345"/>
      <c r="HBU50" s="346"/>
      <c r="HBV50" s="347"/>
      <c r="HBW50" s="348"/>
      <c r="HBX50" s="349"/>
      <c r="HBY50" s="290"/>
      <c r="HBZ50" s="288"/>
      <c r="HCA50" s="343"/>
      <c r="HCB50" s="344"/>
      <c r="HCC50" s="1148"/>
      <c r="HCD50" s="345"/>
      <c r="HCE50" s="346"/>
      <c r="HCF50" s="347"/>
      <c r="HCG50" s="348"/>
      <c r="HCH50" s="349"/>
      <c r="HCI50" s="290"/>
      <c r="HCJ50" s="288"/>
      <c r="HCK50" s="343"/>
      <c r="HCL50" s="344"/>
      <c r="HCM50" s="1148"/>
      <c r="HCN50" s="345"/>
      <c r="HCO50" s="346"/>
      <c r="HCP50" s="347"/>
      <c r="HCQ50" s="348"/>
      <c r="HCR50" s="349"/>
      <c r="HCS50" s="290"/>
      <c r="HCT50" s="288"/>
      <c r="HCU50" s="343"/>
      <c r="HCV50" s="344"/>
      <c r="HCW50" s="1148"/>
      <c r="HCX50" s="345"/>
      <c r="HCY50" s="346"/>
      <c r="HCZ50" s="347"/>
      <c r="HDA50" s="348"/>
      <c r="HDB50" s="349"/>
      <c r="HDC50" s="290"/>
      <c r="HDD50" s="288"/>
      <c r="HDE50" s="343"/>
      <c r="HDF50" s="344"/>
      <c r="HDG50" s="1148"/>
      <c r="HDH50" s="345"/>
      <c r="HDI50" s="346"/>
      <c r="HDJ50" s="347"/>
      <c r="HDK50" s="348"/>
      <c r="HDL50" s="349"/>
      <c r="HDM50" s="290"/>
      <c r="HDN50" s="288"/>
      <c r="HDO50" s="343"/>
      <c r="HDP50" s="344"/>
      <c r="HDQ50" s="1148"/>
      <c r="HDR50" s="345"/>
      <c r="HDS50" s="346"/>
      <c r="HDT50" s="347"/>
      <c r="HDU50" s="348"/>
      <c r="HDV50" s="349"/>
      <c r="HDW50" s="290"/>
      <c r="HDX50" s="288"/>
      <c r="HDY50" s="343"/>
      <c r="HDZ50" s="344"/>
      <c r="HEA50" s="1148"/>
      <c r="HEB50" s="345"/>
      <c r="HEC50" s="346"/>
      <c r="HED50" s="347"/>
      <c r="HEE50" s="348"/>
      <c r="HEF50" s="349"/>
      <c r="HEG50" s="290"/>
      <c r="HEH50" s="288"/>
      <c r="HEI50" s="343"/>
      <c r="HEJ50" s="344"/>
      <c r="HEK50" s="1148"/>
      <c r="HEL50" s="345"/>
      <c r="HEM50" s="346"/>
      <c r="HEN50" s="347"/>
      <c r="HEO50" s="348"/>
      <c r="HEP50" s="349"/>
      <c r="HEQ50" s="290"/>
      <c r="HER50" s="288"/>
      <c r="HES50" s="343"/>
      <c r="HET50" s="344"/>
      <c r="HEU50" s="1148"/>
      <c r="HEV50" s="345"/>
      <c r="HEW50" s="346"/>
      <c r="HEX50" s="347"/>
      <c r="HEY50" s="348"/>
      <c r="HEZ50" s="349"/>
      <c r="HFA50" s="290"/>
      <c r="HFB50" s="288"/>
      <c r="HFC50" s="343"/>
      <c r="HFD50" s="344"/>
      <c r="HFE50" s="1148"/>
      <c r="HFF50" s="345"/>
      <c r="HFG50" s="346"/>
      <c r="HFH50" s="347"/>
      <c r="HFI50" s="348"/>
      <c r="HFJ50" s="349"/>
      <c r="HFK50" s="290"/>
      <c r="HFL50" s="288"/>
      <c r="HFM50" s="343"/>
      <c r="HFN50" s="344"/>
      <c r="HFO50" s="1148"/>
      <c r="HFP50" s="345"/>
      <c r="HFQ50" s="346"/>
      <c r="HFR50" s="347"/>
      <c r="HFS50" s="348"/>
      <c r="HFT50" s="349"/>
      <c r="HFU50" s="290"/>
      <c r="HFV50" s="288"/>
      <c r="HFW50" s="343"/>
      <c r="HFX50" s="344"/>
      <c r="HFY50" s="1148"/>
      <c r="HFZ50" s="345"/>
      <c r="HGA50" s="346"/>
      <c r="HGB50" s="347"/>
      <c r="HGC50" s="348"/>
      <c r="HGD50" s="349"/>
      <c r="HGE50" s="290"/>
      <c r="HGF50" s="288"/>
      <c r="HGG50" s="343"/>
      <c r="HGH50" s="344"/>
      <c r="HGI50" s="1148"/>
      <c r="HGJ50" s="345"/>
      <c r="HGK50" s="346"/>
      <c r="HGL50" s="347"/>
      <c r="HGM50" s="348"/>
      <c r="HGN50" s="349"/>
      <c r="HGO50" s="290"/>
      <c r="HGP50" s="288"/>
      <c r="HGQ50" s="343"/>
      <c r="HGR50" s="344"/>
      <c r="HGS50" s="1148"/>
      <c r="HGT50" s="345"/>
      <c r="HGU50" s="346"/>
      <c r="HGV50" s="347"/>
      <c r="HGW50" s="348"/>
      <c r="HGX50" s="349"/>
      <c r="HGY50" s="290"/>
      <c r="HGZ50" s="288"/>
      <c r="HHA50" s="343"/>
      <c r="HHB50" s="344"/>
      <c r="HHC50" s="1148"/>
      <c r="HHD50" s="345"/>
      <c r="HHE50" s="346"/>
      <c r="HHF50" s="347"/>
      <c r="HHG50" s="348"/>
      <c r="HHH50" s="349"/>
      <c r="HHI50" s="290"/>
      <c r="HHJ50" s="288"/>
      <c r="HHK50" s="343"/>
      <c r="HHL50" s="344"/>
      <c r="HHM50" s="1148"/>
      <c r="HHN50" s="345"/>
      <c r="HHO50" s="346"/>
      <c r="HHP50" s="347"/>
      <c r="HHQ50" s="348"/>
      <c r="HHR50" s="349"/>
      <c r="HHS50" s="290"/>
      <c r="HHT50" s="288"/>
      <c r="HHU50" s="343"/>
      <c r="HHV50" s="344"/>
      <c r="HHW50" s="1148"/>
      <c r="HHX50" s="345"/>
      <c r="HHY50" s="346"/>
      <c r="HHZ50" s="347"/>
      <c r="HIA50" s="348"/>
      <c r="HIB50" s="349"/>
      <c r="HIC50" s="290"/>
      <c r="HID50" s="288"/>
      <c r="HIE50" s="343"/>
      <c r="HIF50" s="344"/>
      <c r="HIG50" s="1148"/>
      <c r="HIH50" s="345"/>
      <c r="HII50" s="346"/>
      <c r="HIJ50" s="347"/>
      <c r="HIK50" s="348"/>
      <c r="HIL50" s="349"/>
      <c r="HIM50" s="290"/>
      <c r="HIN50" s="288"/>
      <c r="HIO50" s="343"/>
      <c r="HIP50" s="344"/>
      <c r="HIQ50" s="1148"/>
      <c r="HIR50" s="345"/>
      <c r="HIS50" s="346"/>
      <c r="HIT50" s="347"/>
      <c r="HIU50" s="348"/>
      <c r="HIV50" s="349"/>
      <c r="HIW50" s="290"/>
      <c r="HIX50" s="288"/>
      <c r="HIY50" s="343"/>
      <c r="HIZ50" s="344"/>
      <c r="HJA50" s="1148"/>
      <c r="HJB50" s="345"/>
      <c r="HJC50" s="346"/>
      <c r="HJD50" s="347"/>
      <c r="HJE50" s="348"/>
      <c r="HJF50" s="349"/>
      <c r="HJG50" s="290"/>
      <c r="HJH50" s="288"/>
      <c r="HJI50" s="343"/>
      <c r="HJJ50" s="344"/>
      <c r="HJK50" s="1148"/>
      <c r="HJL50" s="345"/>
      <c r="HJM50" s="346"/>
      <c r="HJN50" s="347"/>
      <c r="HJO50" s="348"/>
      <c r="HJP50" s="349"/>
      <c r="HJQ50" s="290"/>
      <c r="HJR50" s="288"/>
      <c r="HJS50" s="343"/>
      <c r="HJT50" s="344"/>
      <c r="HJU50" s="1148"/>
      <c r="HJV50" s="345"/>
      <c r="HJW50" s="346"/>
      <c r="HJX50" s="347"/>
      <c r="HJY50" s="348"/>
      <c r="HJZ50" s="349"/>
      <c r="HKA50" s="290"/>
      <c r="HKB50" s="288"/>
      <c r="HKC50" s="343"/>
      <c r="HKD50" s="344"/>
      <c r="HKE50" s="1148"/>
      <c r="HKF50" s="345"/>
      <c r="HKG50" s="346"/>
      <c r="HKH50" s="347"/>
      <c r="HKI50" s="348"/>
      <c r="HKJ50" s="349"/>
      <c r="HKK50" s="290"/>
      <c r="HKL50" s="288"/>
      <c r="HKM50" s="343"/>
      <c r="HKN50" s="344"/>
      <c r="HKO50" s="1148"/>
      <c r="HKP50" s="345"/>
      <c r="HKQ50" s="346"/>
      <c r="HKR50" s="347"/>
      <c r="HKS50" s="348"/>
      <c r="HKT50" s="349"/>
      <c r="HKU50" s="290"/>
      <c r="HKV50" s="288"/>
      <c r="HKW50" s="343"/>
      <c r="HKX50" s="344"/>
      <c r="HKY50" s="1148"/>
      <c r="HKZ50" s="345"/>
      <c r="HLA50" s="346"/>
      <c r="HLB50" s="347"/>
      <c r="HLC50" s="348"/>
      <c r="HLD50" s="349"/>
      <c r="HLE50" s="290"/>
      <c r="HLF50" s="288"/>
      <c r="HLG50" s="343"/>
      <c r="HLH50" s="344"/>
      <c r="HLI50" s="1148"/>
      <c r="HLJ50" s="345"/>
      <c r="HLK50" s="346"/>
      <c r="HLL50" s="347"/>
      <c r="HLM50" s="348"/>
      <c r="HLN50" s="349"/>
      <c r="HLO50" s="290"/>
      <c r="HLP50" s="288"/>
      <c r="HLQ50" s="343"/>
      <c r="HLR50" s="344"/>
      <c r="HLS50" s="1148"/>
      <c r="HLT50" s="345"/>
      <c r="HLU50" s="346"/>
      <c r="HLV50" s="347"/>
      <c r="HLW50" s="348"/>
      <c r="HLX50" s="349"/>
      <c r="HLY50" s="290"/>
      <c r="HLZ50" s="288"/>
      <c r="HMA50" s="343"/>
      <c r="HMB50" s="344"/>
      <c r="HMC50" s="1148"/>
      <c r="HMD50" s="345"/>
      <c r="HME50" s="346"/>
      <c r="HMF50" s="347"/>
      <c r="HMG50" s="348"/>
      <c r="HMH50" s="349"/>
      <c r="HMI50" s="290"/>
      <c r="HMJ50" s="288"/>
      <c r="HMK50" s="343"/>
      <c r="HML50" s="344"/>
      <c r="HMM50" s="1148"/>
      <c r="HMN50" s="345"/>
      <c r="HMO50" s="346"/>
      <c r="HMP50" s="347"/>
      <c r="HMQ50" s="348"/>
      <c r="HMR50" s="349"/>
      <c r="HMS50" s="290"/>
      <c r="HMT50" s="288"/>
      <c r="HMU50" s="343"/>
      <c r="HMV50" s="344"/>
      <c r="HMW50" s="1148"/>
      <c r="HMX50" s="345"/>
      <c r="HMY50" s="346"/>
      <c r="HMZ50" s="347"/>
      <c r="HNA50" s="348"/>
      <c r="HNB50" s="349"/>
      <c r="HNC50" s="290"/>
      <c r="HND50" s="288"/>
      <c r="HNE50" s="343"/>
      <c r="HNF50" s="344"/>
      <c r="HNG50" s="1148"/>
      <c r="HNH50" s="345"/>
      <c r="HNI50" s="346"/>
      <c r="HNJ50" s="347"/>
      <c r="HNK50" s="348"/>
      <c r="HNL50" s="349"/>
      <c r="HNM50" s="290"/>
      <c r="HNN50" s="288"/>
      <c r="HNO50" s="343"/>
      <c r="HNP50" s="344"/>
      <c r="HNQ50" s="1148"/>
      <c r="HNR50" s="345"/>
      <c r="HNS50" s="346"/>
      <c r="HNT50" s="347"/>
      <c r="HNU50" s="348"/>
      <c r="HNV50" s="349"/>
      <c r="HNW50" s="290"/>
      <c r="HNX50" s="288"/>
      <c r="HNY50" s="343"/>
      <c r="HNZ50" s="344"/>
      <c r="HOA50" s="1148"/>
      <c r="HOB50" s="345"/>
      <c r="HOC50" s="346"/>
      <c r="HOD50" s="347"/>
      <c r="HOE50" s="348"/>
      <c r="HOF50" s="349"/>
      <c r="HOG50" s="290"/>
      <c r="HOH50" s="288"/>
      <c r="HOI50" s="343"/>
      <c r="HOJ50" s="344"/>
      <c r="HOK50" s="1148"/>
      <c r="HOL50" s="345"/>
      <c r="HOM50" s="346"/>
      <c r="HON50" s="347"/>
      <c r="HOO50" s="348"/>
      <c r="HOP50" s="349"/>
      <c r="HOQ50" s="290"/>
      <c r="HOR50" s="288"/>
      <c r="HOS50" s="343"/>
      <c r="HOT50" s="344"/>
      <c r="HOU50" s="1148"/>
      <c r="HOV50" s="345"/>
      <c r="HOW50" s="346"/>
      <c r="HOX50" s="347"/>
      <c r="HOY50" s="348"/>
      <c r="HOZ50" s="349"/>
      <c r="HPA50" s="290"/>
      <c r="HPB50" s="288"/>
      <c r="HPC50" s="343"/>
      <c r="HPD50" s="344"/>
      <c r="HPE50" s="1148"/>
      <c r="HPF50" s="345"/>
      <c r="HPG50" s="346"/>
      <c r="HPH50" s="347"/>
      <c r="HPI50" s="348"/>
      <c r="HPJ50" s="349"/>
      <c r="HPK50" s="290"/>
      <c r="HPL50" s="288"/>
      <c r="HPM50" s="343"/>
      <c r="HPN50" s="344"/>
      <c r="HPO50" s="1148"/>
      <c r="HPP50" s="345"/>
      <c r="HPQ50" s="346"/>
      <c r="HPR50" s="347"/>
      <c r="HPS50" s="348"/>
      <c r="HPT50" s="349"/>
      <c r="HPU50" s="290"/>
      <c r="HPV50" s="288"/>
      <c r="HPW50" s="343"/>
      <c r="HPX50" s="344"/>
      <c r="HPY50" s="1148"/>
      <c r="HPZ50" s="345"/>
      <c r="HQA50" s="346"/>
      <c r="HQB50" s="347"/>
      <c r="HQC50" s="348"/>
      <c r="HQD50" s="349"/>
      <c r="HQE50" s="290"/>
      <c r="HQF50" s="288"/>
      <c r="HQG50" s="343"/>
      <c r="HQH50" s="344"/>
      <c r="HQI50" s="1148"/>
      <c r="HQJ50" s="345"/>
      <c r="HQK50" s="346"/>
      <c r="HQL50" s="347"/>
      <c r="HQM50" s="348"/>
      <c r="HQN50" s="349"/>
      <c r="HQO50" s="290"/>
      <c r="HQP50" s="288"/>
      <c r="HQQ50" s="343"/>
      <c r="HQR50" s="344"/>
      <c r="HQS50" s="1148"/>
      <c r="HQT50" s="345"/>
      <c r="HQU50" s="346"/>
      <c r="HQV50" s="347"/>
      <c r="HQW50" s="348"/>
      <c r="HQX50" s="349"/>
      <c r="HQY50" s="290"/>
      <c r="HQZ50" s="288"/>
      <c r="HRA50" s="343"/>
      <c r="HRB50" s="344"/>
      <c r="HRC50" s="1148"/>
      <c r="HRD50" s="345"/>
      <c r="HRE50" s="346"/>
      <c r="HRF50" s="347"/>
      <c r="HRG50" s="348"/>
      <c r="HRH50" s="349"/>
      <c r="HRI50" s="290"/>
      <c r="HRJ50" s="288"/>
      <c r="HRK50" s="343"/>
      <c r="HRL50" s="344"/>
      <c r="HRM50" s="1148"/>
      <c r="HRN50" s="345"/>
      <c r="HRO50" s="346"/>
      <c r="HRP50" s="347"/>
      <c r="HRQ50" s="348"/>
      <c r="HRR50" s="349"/>
      <c r="HRS50" s="290"/>
      <c r="HRT50" s="288"/>
      <c r="HRU50" s="343"/>
      <c r="HRV50" s="344"/>
      <c r="HRW50" s="1148"/>
      <c r="HRX50" s="345"/>
      <c r="HRY50" s="346"/>
      <c r="HRZ50" s="347"/>
      <c r="HSA50" s="348"/>
      <c r="HSB50" s="349"/>
      <c r="HSC50" s="290"/>
      <c r="HSD50" s="288"/>
      <c r="HSE50" s="343"/>
      <c r="HSF50" s="344"/>
      <c r="HSG50" s="1148"/>
      <c r="HSH50" s="345"/>
      <c r="HSI50" s="346"/>
      <c r="HSJ50" s="347"/>
      <c r="HSK50" s="348"/>
      <c r="HSL50" s="349"/>
      <c r="HSM50" s="290"/>
      <c r="HSN50" s="288"/>
      <c r="HSO50" s="343"/>
      <c r="HSP50" s="344"/>
      <c r="HSQ50" s="1148"/>
      <c r="HSR50" s="345"/>
      <c r="HSS50" s="346"/>
      <c r="HST50" s="347"/>
      <c r="HSU50" s="348"/>
      <c r="HSV50" s="349"/>
      <c r="HSW50" s="290"/>
      <c r="HSX50" s="288"/>
      <c r="HSY50" s="343"/>
      <c r="HSZ50" s="344"/>
      <c r="HTA50" s="1148"/>
      <c r="HTB50" s="345"/>
      <c r="HTC50" s="346"/>
      <c r="HTD50" s="347"/>
      <c r="HTE50" s="348"/>
      <c r="HTF50" s="349"/>
      <c r="HTG50" s="290"/>
      <c r="HTH50" s="288"/>
      <c r="HTI50" s="343"/>
      <c r="HTJ50" s="344"/>
      <c r="HTK50" s="1148"/>
      <c r="HTL50" s="345"/>
      <c r="HTM50" s="346"/>
      <c r="HTN50" s="347"/>
      <c r="HTO50" s="348"/>
      <c r="HTP50" s="349"/>
      <c r="HTQ50" s="290"/>
      <c r="HTR50" s="288"/>
      <c r="HTS50" s="343"/>
      <c r="HTT50" s="344"/>
      <c r="HTU50" s="1148"/>
      <c r="HTV50" s="345"/>
      <c r="HTW50" s="346"/>
      <c r="HTX50" s="347"/>
      <c r="HTY50" s="348"/>
      <c r="HTZ50" s="349"/>
      <c r="HUA50" s="290"/>
      <c r="HUB50" s="288"/>
      <c r="HUC50" s="343"/>
      <c r="HUD50" s="344"/>
      <c r="HUE50" s="1148"/>
      <c r="HUF50" s="345"/>
      <c r="HUG50" s="346"/>
      <c r="HUH50" s="347"/>
      <c r="HUI50" s="348"/>
      <c r="HUJ50" s="349"/>
      <c r="HUK50" s="290"/>
      <c r="HUL50" s="288"/>
      <c r="HUM50" s="343"/>
      <c r="HUN50" s="344"/>
      <c r="HUO50" s="1148"/>
      <c r="HUP50" s="345"/>
      <c r="HUQ50" s="346"/>
      <c r="HUR50" s="347"/>
      <c r="HUS50" s="348"/>
      <c r="HUT50" s="349"/>
      <c r="HUU50" s="290"/>
      <c r="HUV50" s="288"/>
      <c r="HUW50" s="343"/>
      <c r="HUX50" s="344"/>
      <c r="HUY50" s="1148"/>
      <c r="HUZ50" s="345"/>
      <c r="HVA50" s="346"/>
      <c r="HVB50" s="347"/>
      <c r="HVC50" s="348"/>
      <c r="HVD50" s="349"/>
      <c r="HVE50" s="290"/>
      <c r="HVF50" s="288"/>
      <c r="HVG50" s="343"/>
      <c r="HVH50" s="344"/>
      <c r="HVI50" s="1148"/>
      <c r="HVJ50" s="345"/>
      <c r="HVK50" s="346"/>
      <c r="HVL50" s="347"/>
      <c r="HVM50" s="348"/>
      <c r="HVN50" s="349"/>
      <c r="HVO50" s="290"/>
      <c r="HVP50" s="288"/>
      <c r="HVQ50" s="343"/>
      <c r="HVR50" s="344"/>
      <c r="HVS50" s="1148"/>
      <c r="HVT50" s="345"/>
      <c r="HVU50" s="346"/>
      <c r="HVV50" s="347"/>
      <c r="HVW50" s="348"/>
      <c r="HVX50" s="349"/>
      <c r="HVY50" s="290"/>
      <c r="HVZ50" s="288"/>
      <c r="HWA50" s="343"/>
      <c r="HWB50" s="344"/>
      <c r="HWC50" s="1148"/>
      <c r="HWD50" s="345"/>
      <c r="HWE50" s="346"/>
      <c r="HWF50" s="347"/>
      <c r="HWG50" s="348"/>
      <c r="HWH50" s="349"/>
      <c r="HWI50" s="290"/>
      <c r="HWJ50" s="288"/>
      <c r="HWK50" s="343"/>
      <c r="HWL50" s="344"/>
      <c r="HWM50" s="1148"/>
      <c r="HWN50" s="345"/>
      <c r="HWO50" s="346"/>
      <c r="HWP50" s="347"/>
      <c r="HWQ50" s="348"/>
      <c r="HWR50" s="349"/>
      <c r="HWS50" s="290"/>
      <c r="HWT50" s="288"/>
      <c r="HWU50" s="343"/>
      <c r="HWV50" s="344"/>
      <c r="HWW50" s="1148"/>
      <c r="HWX50" s="345"/>
      <c r="HWY50" s="346"/>
      <c r="HWZ50" s="347"/>
      <c r="HXA50" s="348"/>
      <c r="HXB50" s="349"/>
      <c r="HXC50" s="290"/>
      <c r="HXD50" s="288"/>
      <c r="HXE50" s="343"/>
      <c r="HXF50" s="344"/>
      <c r="HXG50" s="1148"/>
      <c r="HXH50" s="345"/>
      <c r="HXI50" s="346"/>
      <c r="HXJ50" s="347"/>
      <c r="HXK50" s="348"/>
      <c r="HXL50" s="349"/>
      <c r="HXM50" s="290"/>
      <c r="HXN50" s="288"/>
      <c r="HXO50" s="343"/>
      <c r="HXP50" s="344"/>
      <c r="HXQ50" s="1148"/>
      <c r="HXR50" s="345"/>
      <c r="HXS50" s="346"/>
      <c r="HXT50" s="347"/>
      <c r="HXU50" s="348"/>
      <c r="HXV50" s="349"/>
      <c r="HXW50" s="290"/>
      <c r="HXX50" s="288"/>
      <c r="HXY50" s="343"/>
      <c r="HXZ50" s="344"/>
      <c r="HYA50" s="1148"/>
      <c r="HYB50" s="345"/>
      <c r="HYC50" s="346"/>
      <c r="HYD50" s="347"/>
      <c r="HYE50" s="348"/>
      <c r="HYF50" s="349"/>
      <c r="HYG50" s="290"/>
      <c r="HYH50" s="288"/>
      <c r="HYI50" s="343"/>
      <c r="HYJ50" s="344"/>
      <c r="HYK50" s="1148"/>
      <c r="HYL50" s="345"/>
      <c r="HYM50" s="346"/>
      <c r="HYN50" s="347"/>
      <c r="HYO50" s="348"/>
      <c r="HYP50" s="349"/>
      <c r="HYQ50" s="290"/>
      <c r="HYR50" s="288"/>
      <c r="HYS50" s="343"/>
      <c r="HYT50" s="344"/>
      <c r="HYU50" s="1148"/>
      <c r="HYV50" s="345"/>
      <c r="HYW50" s="346"/>
      <c r="HYX50" s="347"/>
      <c r="HYY50" s="348"/>
      <c r="HYZ50" s="349"/>
      <c r="HZA50" s="290"/>
      <c r="HZB50" s="288"/>
      <c r="HZC50" s="343"/>
      <c r="HZD50" s="344"/>
      <c r="HZE50" s="1148"/>
      <c r="HZF50" s="345"/>
      <c r="HZG50" s="346"/>
      <c r="HZH50" s="347"/>
      <c r="HZI50" s="348"/>
      <c r="HZJ50" s="349"/>
      <c r="HZK50" s="290"/>
      <c r="HZL50" s="288"/>
      <c r="HZM50" s="343"/>
      <c r="HZN50" s="344"/>
      <c r="HZO50" s="1148"/>
      <c r="HZP50" s="345"/>
      <c r="HZQ50" s="346"/>
      <c r="HZR50" s="347"/>
      <c r="HZS50" s="348"/>
      <c r="HZT50" s="349"/>
      <c r="HZU50" s="290"/>
      <c r="HZV50" s="288"/>
      <c r="HZW50" s="343"/>
      <c r="HZX50" s="344"/>
      <c r="HZY50" s="1148"/>
      <c r="HZZ50" s="345"/>
      <c r="IAA50" s="346"/>
      <c r="IAB50" s="347"/>
      <c r="IAC50" s="348"/>
      <c r="IAD50" s="349"/>
      <c r="IAE50" s="290"/>
      <c r="IAF50" s="288"/>
      <c r="IAG50" s="343"/>
      <c r="IAH50" s="344"/>
      <c r="IAI50" s="1148"/>
      <c r="IAJ50" s="345"/>
      <c r="IAK50" s="346"/>
      <c r="IAL50" s="347"/>
      <c r="IAM50" s="348"/>
      <c r="IAN50" s="349"/>
      <c r="IAO50" s="290"/>
      <c r="IAP50" s="288"/>
      <c r="IAQ50" s="343"/>
      <c r="IAR50" s="344"/>
      <c r="IAS50" s="1148"/>
      <c r="IAT50" s="345"/>
      <c r="IAU50" s="346"/>
      <c r="IAV50" s="347"/>
      <c r="IAW50" s="348"/>
      <c r="IAX50" s="349"/>
      <c r="IAY50" s="290"/>
      <c r="IAZ50" s="288"/>
      <c r="IBA50" s="343"/>
      <c r="IBB50" s="344"/>
      <c r="IBC50" s="1148"/>
      <c r="IBD50" s="345"/>
      <c r="IBE50" s="346"/>
      <c r="IBF50" s="347"/>
      <c r="IBG50" s="348"/>
      <c r="IBH50" s="349"/>
      <c r="IBI50" s="290"/>
      <c r="IBJ50" s="288"/>
      <c r="IBK50" s="343"/>
      <c r="IBL50" s="344"/>
      <c r="IBM50" s="1148"/>
      <c r="IBN50" s="345"/>
      <c r="IBO50" s="346"/>
      <c r="IBP50" s="347"/>
      <c r="IBQ50" s="348"/>
      <c r="IBR50" s="349"/>
      <c r="IBS50" s="290"/>
      <c r="IBT50" s="288"/>
      <c r="IBU50" s="343"/>
      <c r="IBV50" s="344"/>
      <c r="IBW50" s="1148"/>
      <c r="IBX50" s="345"/>
      <c r="IBY50" s="346"/>
      <c r="IBZ50" s="347"/>
      <c r="ICA50" s="348"/>
      <c r="ICB50" s="349"/>
      <c r="ICC50" s="290"/>
      <c r="ICD50" s="288"/>
      <c r="ICE50" s="343"/>
      <c r="ICF50" s="344"/>
      <c r="ICG50" s="1148"/>
      <c r="ICH50" s="345"/>
      <c r="ICI50" s="346"/>
      <c r="ICJ50" s="347"/>
      <c r="ICK50" s="348"/>
      <c r="ICL50" s="349"/>
      <c r="ICM50" s="290"/>
      <c r="ICN50" s="288"/>
      <c r="ICO50" s="343"/>
      <c r="ICP50" s="344"/>
      <c r="ICQ50" s="1148"/>
      <c r="ICR50" s="345"/>
      <c r="ICS50" s="346"/>
      <c r="ICT50" s="347"/>
      <c r="ICU50" s="348"/>
      <c r="ICV50" s="349"/>
      <c r="ICW50" s="290"/>
      <c r="ICX50" s="288"/>
      <c r="ICY50" s="343"/>
      <c r="ICZ50" s="344"/>
      <c r="IDA50" s="1148"/>
      <c r="IDB50" s="345"/>
      <c r="IDC50" s="346"/>
      <c r="IDD50" s="347"/>
      <c r="IDE50" s="348"/>
      <c r="IDF50" s="349"/>
      <c r="IDG50" s="290"/>
      <c r="IDH50" s="288"/>
      <c r="IDI50" s="343"/>
      <c r="IDJ50" s="344"/>
      <c r="IDK50" s="1148"/>
      <c r="IDL50" s="345"/>
      <c r="IDM50" s="346"/>
      <c r="IDN50" s="347"/>
      <c r="IDO50" s="348"/>
      <c r="IDP50" s="349"/>
      <c r="IDQ50" s="290"/>
      <c r="IDR50" s="288"/>
      <c r="IDS50" s="343"/>
      <c r="IDT50" s="344"/>
      <c r="IDU50" s="1148"/>
      <c r="IDV50" s="345"/>
      <c r="IDW50" s="346"/>
      <c r="IDX50" s="347"/>
      <c r="IDY50" s="348"/>
      <c r="IDZ50" s="349"/>
      <c r="IEA50" s="290"/>
      <c r="IEB50" s="288"/>
      <c r="IEC50" s="343"/>
      <c r="IED50" s="344"/>
      <c r="IEE50" s="1148"/>
      <c r="IEF50" s="345"/>
      <c r="IEG50" s="346"/>
      <c r="IEH50" s="347"/>
      <c r="IEI50" s="348"/>
      <c r="IEJ50" s="349"/>
      <c r="IEK50" s="290"/>
      <c r="IEL50" s="288"/>
      <c r="IEM50" s="343"/>
      <c r="IEN50" s="344"/>
      <c r="IEO50" s="1148"/>
      <c r="IEP50" s="345"/>
      <c r="IEQ50" s="346"/>
      <c r="IER50" s="347"/>
      <c r="IES50" s="348"/>
      <c r="IET50" s="349"/>
      <c r="IEU50" s="290"/>
      <c r="IEV50" s="288"/>
      <c r="IEW50" s="343"/>
      <c r="IEX50" s="344"/>
      <c r="IEY50" s="1148"/>
      <c r="IEZ50" s="345"/>
      <c r="IFA50" s="346"/>
      <c r="IFB50" s="347"/>
      <c r="IFC50" s="348"/>
      <c r="IFD50" s="349"/>
      <c r="IFE50" s="290"/>
      <c r="IFF50" s="288"/>
      <c r="IFG50" s="343"/>
      <c r="IFH50" s="344"/>
      <c r="IFI50" s="1148"/>
      <c r="IFJ50" s="345"/>
      <c r="IFK50" s="346"/>
      <c r="IFL50" s="347"/>
      <c r="IFM50" s="348"/>
      <c r="IFN50" s="349"/>
      <c r="IFO50" s="290"/>
      <c r="IFP50" s="288"/>
      <c r="IFQ50" s="343"/>
      <c r="IFR50" s="344"/>
      <c r="IFS50" s="1148"/>
      <c r="IFT50" s="345"/>
      <c r="IFU50" s="346"/>
      <c r="IFV50" s="347"/>
      <c r="IFW50" s="348"/>
      <c r="IFX50" s="349"/>
      <c r="IFY50" s="290"/>
      <c r="IFZ50" s="288"/>
      <c r="IGA50" s="343"/>
      <c r="IGB50" s="344"/>
      <c r="IGC50" s="1148"/>
      <c r="IGD50" s="345"/>
      <c r="IGE50" s="346"/>
      <c r="IGF50" s="347"/>
      <c r="IGG50" s="348"/>
      <c r="IGH50" s="349"/>
      <c r="IGI50" s="290"/>
      <c r="IGJ50" s="288"/>
      <c r="IGK50" s="343"/>
      <c r="IGL50" s="344"/>
      <c r="IGM50" s="1148"/>
      <c r="IGN50" s="345"/>
      <c r="IGO50" s="346"/>
      <c r="IGP50" s="347"/>
      <c r="IGQ50" s="348"/>
      <c r="IGR50" s="349"/>
      <c r="IGS50" s="290"/>
      <c r="IGT50" s="288"/>
      <c r="IGU50" s="343"/>
      <c r="IGV50" s="344"/>
      <c r="IGW50" s="1148"/>
      <c r="IGX50" s="345"/>
      <c r="IGY50" s="346"/>
      <c r="IGZ50" s="347"/>
      <c r="IHA50" s="348"/>
      <c r="IHB50" s="349"/>
      <c r="IHC50" s="290"/>
      <c r="IHD50" s="288"/>
      <c r="IHE50" s="343"/>
      <c r="IHF50" s="344"/>
      <c r="IHG50" s="1148"/>
      <c r="IHH50" s="345"/>
      <c r="IHI50" s="346"/>
      <c r="IHJ50" s="347"/>
      <c r="IHK50" s="348"/>
      <c r="IHL50" s="349"/>
      <c r="IHM50" s="290"/>
      <c r="IHN50" s="288"/>
      <c r="IHO50" s="343"/>
      <c r="IHP50" s="344"/>
      <c r="IHQ50" s="1148"/>
      <c r="IHR50" s="345"/>
      <c r="IHS50" s="346"/>
      <c r="IHT50" s="347"/>
      <c r="IHU50" s="348"/>
      <c r="IHV50" s="349"/>
      <c r="IHW50" s="290"/>
      <c r="IHX50" s="288"/>
      <c r="IHY50" s="343"/>
      <c r="IHZ50" s="344"/>
      <c r="IIA50" s="1148"/>
      <c r="IIB50" s="345"/>
      <c r="IIC50" s="346"/>
      <c r="IID50" s="347"/>
      <c r="IIE50" s="348"/>
      <c r="IIF50" s="349"/>
      <c r="IIG50" s="290"/>
      <c r="IIH50" s="288"/>
      <c r="III50" s="343"/>
      <c r="IIJ50" s="344"/>
      <c r="IIK50" s="1148"/>
      <c r="IIL50" s="345"/>
      <c r="IIM50" s="346"/>
      <c r="IIN50" s="347"/>
      <c r="IIO50" s="348"/>
      <c r="IIP50" s="349"/>
      <c r="IIQ50" s="290"/>
      <c r="IIR50" s="288"/>
      <c r="IIS50" s="343"/>
      <c r="IIT50" s="344"/>
      <c r="IIU50" s="1148"/>
      <c r="IIV50" s="345"/>
      <c r="IIW50" s="346"/>
      <c r="IIX50" s="347"/>
      <c r="IIY50" s="348"/>
      <c r="IIZ50" s="349"/>
      <c r="IJA50" s="290"/>
      <c r="IJB50" s="288"/>
      <c r="IJC50" s="343"/>
      <c r="IJD50" s="344"/>
      <c r="IJE50" s="1148"/>
      <c r="IJF50" s="345"/>
      <c r="IJG50" s="346"/>
      <c r="IJH50" s="347"/>
      <c r="IJI50" s="348"/>
      <c r="IJJ50" s="349"/>
      <c r="IJK50" s="290"/>
      <c r="IJL50" s="288"/>
      <c r="IJM50" s="343"/>
      <c r="IJN50" s="344"/>
      <c r="IJO50" s="1148"/>
      <c r="IJP50" s="345"/>
      <c r="IJQ50" s="346"/>
      <c r="IJR50" s="347"/>
      <c r="IJS50" s="348"/>
      <c r="IJT50" s="349"/>
      <c r="IJU50" s="290"/>
      <c r="IJV50" s="288"/>
      <c r="IJW50" s="343"/>
      <c r="IJX50" s="344"/>
      <c r="IJY50" s="1148"/>
      <c r="IJZ50" s="345"/>
      <c r="IKA50" s="346"/>
      <c r="IKB50" s="347"/>
      <c r="IKC50" s="348"/>
      <c r="IKD50" s="349"/>
      <c r="IKE50" s="290"/>
      <c r="IKF50" s="288"/>
      <c r="IKG50" s="343"/>
      <c r="IKH50" s="344"/>
      <c r="IKI50" s="1148"/>
      <c r="IKJ50" s="345"/>
      <c r="IKK50" s="346"/>
      <c r="IKL50" s="347"/>
      <c r="IKM50" s="348"/>
      <c r="IKN50" s="349"/>
      <c r="IKO50" s="290"/>
      <c r="IKP50" s="288"/>
      <c r="IKQ50" s="343"/>
      <c r="IKR50" s="344"/>
      <c r="IKS50" s="1148"/>
      <c r="IKT50" s="345"/>
      <c r="IKU50" s="346"/>
      <c r="IKV50" s="347"/>
      <c r="IKW50" s="348"/>
      <c r="IKX50" s="349"/>
      <c r="IKY50" s="290"/>
      <c r="IKZ50" s="288"/>
      <c r="ILA50" s="343"/>
      <c r="ILB50" s="344"/>
      <c r="ILC50" s="1148"/>
      <c r="ILD50" s="345"/>
      <c r="ILE50" s="346"/>
      <c r="ILF50" s="347"/>
      <c r="ILG50" s="348"/>
      <c r="ILH50" s="349"/>
      <c r="ILI50" s="290"/>
      <c r="ILJ50" s="288"/>
      <c r="ILK50" s="343"/>
      <c r="ILL50" s="344"/>
      <c r="ILM50" s="1148"/>
      <c r="ILN50" s="345"/>
      <c r="ILO50" s="346"/>
      <c r="ILP50" s="347"/>
      <c r="ILQ50" s="348"/>
      <c r="ILR50" s="349"/>
      <c r="ILS50" s="290"/>
      <c r="ILT50" s="288"/>
      <c r="ILU50" s="343"/>
      <c r="ILV50" s="344"/>
      <c r="ILW50" s="1148"/>
      <c r="ILX50" s="345"/>
      <c r="ILY50" s="346"/>
      <c r="ILZ50" s="347"/>
      <c r="IMA50" s="348"/>
      <c r="IMB50" s="349"/>
      <c r="IMC50" s="290"/>
      <c r="IMD50" s="288"/>
      <c r="IME50" s="343"/>
      <c r="IMF50" s="344"/>
      <c r="IMG50" s="1148"/>
      <c r="IMH50" s="345"/>
      <c r="IMI50" s="346"/>
      <c r="IMJ50" s="347"/>
      <c r="IMK50" s="348"/>
      <c r="IML50" s="349"/>
      <c r="IMM50" s="290"/>
      <c r="IMN50" s="288"/>
      <c r="IMO50" s="343"/>
      <c r="IMP50" s="344"/>
      <c r="IMQ50" s="1148"/>
      <c r="IMR50" s="345"/>
      <c r="IMS50" s="346"/>
      <c r="IMT50" s="347"/>
      <c r="IMU50" s="348"/>
      <c r="IMV50" s="349"/>
      <c r="IMW50" s="290"/>
      <c r="IMX50" s="288"/>
      <c r="IMY50" s="343"/>
      <c r="IMZ50" s="344"/>
      <c r="INA50" s="1148"/>
      <c r="INB50" s="345"/>
      <c r="INC50" s="346"/>
      <c r="IND50" s="347"/>
      <c r="INE50" s="348"/>
      <c r="INF50" s="349"/>
      <c r="ING50" s="290"/>
      <c r="INH50" s="288"/>
      <c r="INI50" s="343"/>
      <c r="INJ50" s="344"/>
      <c r="INK50" s="1148"/>
      <c r="INL50" s="345"/>
      <c r="INM50" s="346"/>
      <c r="INN50" s="347"/>
      <c r="INO50" s="348"/>
      <c r="INP50" s="349"/>
      <c r="INQ50" s="290"/>
      <c r="INR50" s="288"/>
      <c r="INS50" s="343"/>
      <c r="INT50" s="344"/>
      <c r="INU50" s="1148"/>
      <c r="INV50" s="345"/>
      <c r="INW50" s="346"/>
      <c r="INX50" s="347"/>
      <c r="INY50" s="348"/>
      <c r="INZ50" s="349"/>
      <c r="IOA50" s="290"/>
      <c r="IOB50" s="288"/>
      <c r="IOC50" s="343"/>
      <c r="IOD50" s="344"/>
      <c r="IOE50" s="1148"/>
      <c r="IOF50" s="345"/>
      <c r="IOG50" s="346"/>
      <c r="IOH50" s="347"/>
      <c r="IOI50" s="348"/>
      <c r="IOJ50" s="349"/>
      <c r="IOK50" s="290"/>
      <c r="IOL50" s="288"/>
      <c r="IOM50" s="343"/>
      <c r="ION50" s="344"/>
      <c r="IOO50" s="1148"/>
      <c r="IOP50" s="345"/>
      <c r="IOQ50" s="346"/>
      <c r="IOR50" s="347"/>
      <c r="IOS50" s="348"/>
      <c r="IOT50" s="349"/>
      <c r="IOU50" s="290"/>
      <c r="IOV50" s="288"/>
      <c r="IOW50" s="343"/>
      <c r="IOX50" s="344"/>
      <c r="IOY50" s="1148"/>
      <c r="IOZ50" s="345"/>
      <c r="IPA50" s="346"/>
      <c r="IPB50" s="347"/>
      <c r="IPC50" s="348"/>
      <c r="IPD50" s="349"/>
      <c r="IPE50" s="290"/>
      <c r="IPF50" s="288"/>
      <c r="IPG50" s="343"/>
      <c r="IPH50" s="344"/>
      <c r="IPI50" s="1148"/>
      <c r="IPJ50" s="345"/>
      <c r="IPK50" s="346"/>
      <c r="IPL50" s="347"/>
      <c r="IPM50" s="348"/>
      <c r="IPN50" s="349"/>
      <c r="IPO50" s="290"/>
      <c r="IPP50" s="288"/>
      <c r="IPQ50" s="343"/>
      <c r="IPR50" s="344"/>
      <c r="IPS50" s="1148"/>
      <c r="IPT50" s="345"/>
      <c r="IPU50" s="346"/>
      <c r="IPV50" s="347"/>
      <c r="IPW50" s="348"/>
      <c r="IPX50" s="349"/>
      <c r="IPY50" s="290"/>
      <c r="IPZ50" s="288"/>
      <c r="IQA50" s="343"/>
      <c r="IQB50" s="344"/>
      <c r="IQC50" s="1148"/>
      <c r="IQD50" s="345"/>
      <c r="IQE50" s="346"/>
      <c r="IQF50" s="347"/>
      <c r="IQG50" s="348"/>
      <c r="IQH50" s="349"/>
      <c r="IQI50" s="290"/>
      <c r="IQJ50" s="288"/>
      <c r="IQK50" s="343"/>
      <c r="IQL50" s="344"/>
      <c r="IQM50" s="1148"/>
      <c r="IQN50" s="345"/>
      <c r="IQO50" s="346"/>
      <c r="IQP50" s="347"/>
      <c r="IQQ50" s="348"/>
      <c r="IQR50" s="349"/>
      <c r="IQS50" s="290"/>
      <c r="IQT50" s="288"/>
      <c r="IQU50" s="343"/>
      <c r="IQV50" s="344"/>
      <c r="IQW50" s="1148"/>
      <c r="IQX50" s="345"/>
      <c r="IQY50" s="346"/>
      <c r="IQZ50" s="347"/>
      <c r="IRA50" s="348"/>
      <c r="IRB50" s="349"/>
      <c r="IRC50" s="290"/>
      <c r="IRD50" s="288"/>
      <c r="IRE50" s="343"/>
      <c r="IRF50" s="344"/>
      <c r="IRG50" s="1148"/>
      <c r="IRH50" s="345"/>
      <c r="IRI50" s="346"/>
      <c r="IRJ50" s="347"/>
      <c r="IRK50" s="348"/>
      <c r="IRL50" s="349"/>
      <c r="IRM50" s="290"/>
      <c r="IRN50" s="288"/>
      <c r="IRO50" s="343"/>
      <c r="IRP50" s="344"/>
      <c r="IRQ50" s="1148"/>
      <c r="IRR50" s="345"/>
      <c r="IRS50" s="346"/>
      <c r="IRT50" s="347"/>
      <c r="IRU50" s="348"/>
      <c r="IRV50" s="349"/>
      <c r="IRW50" s="290"/>
      <c r="IRX50" s="288"/>
      <c r="IRY50" s="343"/>
      <c r="IRZ50" s="344"/>
      <c r="ISA50" s="1148"/>
      <c r="ISB50" s="345"/>
      <c r="ISC50" s="346"/>
      <c r="ISD50" s="347"/>
      <c r="ISE50" s="348"/>
      <c r="ISF50" s="349"/>
      <c r="ISG50" s="290"/>
      <c r="ISH50" s="288"/>
      <c r="ISI50" s="343"/>
      <c r="ISJ50" s="344"/>
      <c r="ISK50" s="1148"/>
      <c r="ISL50" s="345"/>
      <c r="ISM50" s="346"/>
      <c r="ISN50" s="347"/>
      <c r="ISO50" s="348"/>
      <c r="ISP50" s="349"/>
      <c r="ISQ50" s="290"/>
      <c r="ISR50" s="288"/>
      <c r="ISS50" s="343"/>
      <c r="IST50" s="344"/>
      <c r="ISU50" s="1148"/>
      <c r="ISV50" s="345"/>
      <c r="ISW50" s="346"/>
      <c r="ISX50" s="347"/>
      <c r="ISY50" s="348"/>
      <c r="ISZ50" s="349"/>
      <c r="ITA50" s="290"/>
      <c r="ITB50" s="288"/>
      <c r="ITC50" s="343"/>
      <c r="ITD50" s="344"/>
      <c r="ITE50" s="1148"/>
      <c r="ITF50" s="345"/>
      <c r="ITG50" s="346"/>
      <c r="ITH50" s="347"/>
      <c r="ITI50" s="348"/>
      <c r="ITJ50" s="349"/>
      <c r="ITK50" s="290"/>
      <c r="ITL50" s="288"/>
      <c r="ITM50" s="343"/>
      <c r="ITN50" s="344"/>
      <c r="ITO50" s="1148"/>
      <c r="ITP50" s="345"/>
      <c r="ITQ50" s="346"/>
      <c r="ITR50" s="347"/>
      <c r="ITS50" s="348"/>
      <c r="ITT50" s="349"/>
      <c r="ITU50" s="290"/>
      <c r="ITV50" s="288"/>
      <c r="ITW50" s="343"/>
      <c r="ITX50" s="344"/>
      <c r="ITY50" s="1148"/>
      <c r="ITZ50" s="345"/>
      <c r="IUA50" s="346"/>
      <c r="IUB50" s="347"/>
      <c r="IUC50" s="348"/>
      <c r="IUD50" s="349"/>
      <c r="IUE50" s="290"/>
      <c r="IUF50" s="288"/>
      <c r="IUG50" s="343"/>
      <c r="IUH50" s="344"/>
      <c r="IUI50" s="1148"/>
      <c r="IUJ50" s="345"/>
      <c r="IUK50" s="346"/>
      <c r="IUL50" s="347"/>
      <c r="IUM50" s="348"/>
      <c r="IUN50" s="349"/>
      <c r="IUO50" s="290"/>
      <c r="IUP50" s="288"/>
      <c r="IUQ50" s="343"/>
      <c r="IUR50" s="344"/>
      <c r="IUS50" s="1148"/>
      <c r="IUT50" s="345"/>
      <c r="IUU50" s="346"/>
      <c r="IUV50" s="347"/>
      <c r="IUW50" s="348"/>
      <c r="IUX50" s="349"/>
      <c r="IUY50" s="290"/>
      <c r="IUZ50" s="288"/>
      <c r="IVA50" s="343"/>
      <c r="IVB50" s="344"/>
      <c r="IVC50" s="1148"/>
      <c r="IVD50" s="345"/>
      <c r="IVE50" s="346"/>
      <c r="IVF50" s="347"/>
      <c r="IVG50" s="348"/>
      <c r="IVH50" s="349"/>
      <c r="IVI50" s="290"/>
      <c r="IVJ50" s="288"/>
      <c r="IVK50" s="343"/>
      <c r="IVL50" s="344"/>
      <c r="IVM50" s="1148"/>
      <c r="IVN50" s="345"/>
      <c r="IVO50" s="346"/>
      <c r="IVP50" s="347"/>
      <c r="IVQ50" s="348"/>
      <c r="IVR50" s="349"/>
      <c r="IVS50" s="290"/>
      <c r="IVT50" s="288"/>
      <c r="IVU50" s="343"/>
      <c r="IVV50" s="344"/>
      <c r="IVW50" s="1148"/>
      <c r="IVX50" s="345"/>
      <c r="IVY50" s="346"/>
      <c r="IVZ50" s="347"/>
      <c r="IWA50" s="348"/>
      <c r="IWB50" s="349"/>
      <c r="IWC50" s="290"/>
      <c r="IWD50" s="288"/>
      <c r="IWE50" s="343"/>
      <c r="IWF50" s="344"/>
      <c r="IWG50" s="1148"/>
      <c r="IWH50" s="345"/>
      <c r="IWI50" s="346"/>
      <c r="IWJ50" s="347"/>
      <c r="IWK50" s="348"/>
      <c r="IWL50" s="349"/>
      <c r="IWM50" s="290"/>
      <c r="IWN50" s="288"/>
      <c r="IWO50" s="343"/>
      <c r="IWP50" s="344"/>
      <c r="IWQ50" s="1148"/>
      <c r="IWR50" s="345"/>
      <c r="IWS50" s="346"/>
      <c r="IWT50" s="347"/>
      <c r="IWU50" s="348"/>
      <c r="IWV50" s="349"/>
      <c r="IWW50" s="290"/>
      <c r="IWX50" s="288"/>
      <c r="IWY50" s="343"/>
      <c r="IWZ50" s="344"/>
      <c r="IXA50" s="1148"/>
      <c r="IXB50" s="345"/>
      <c r="IXC50" s="346"/>
      <c r="IXD50" s="347"/>
      <c r="IXE50" s="348"/>
      <c r="IXF50" s="349"/>
      <c r="IXG50" s="290"/>
      <c r="IXH50" s="288"/>
      <c r="IXI50" s="343"/>
      <c r="IXJ50" s="344"/>
      <c r="IXK50" s="1148"/>
      <c r="IXL50" s="345"/>
      <c r="IXM50" s="346"/>
      <c r="IXN50" s="347"/>
      <c r="IXO50" s="348"/>
      <c r="IXP50" s="349"/>
      <c r="IXQ50" s="290"/>
      <c r="IXR50" s="288"/>
      <c r="IXS50" s="343"/>
      <c r="IXT50" s="344"/>
      <c r="IXU50" s="1148"/>
      <c r="IXV50" s="345"/>
      <c r="IXW50" s="346"/>
      <c r="IXX50" s="347"/>
      <c r="IXY50" s="348"/>
      <c r="IXZ50" s="349"/>
      <c r="IYA50" s="290"/>
      <c r="IYB50" s="288"/>
      <c r="IYC50" s="343"/>
      <c r="IYD50" s="344"/>
      <c r="IYE50" s="1148"/>
      <c r="IYF50" s="345"/>
      <c r="IYG50" s="346"/>
      <c r="IYH50" s="347"/>
      <c r="IYI50" s="348"/>
      <c r="IYJ50" s="349"/>
      <c r="IYK50" s="290"/>
      <c r="IYL50" s="288"/>
      <c r="IYM50" s="343"/>
      <c r="IYN50" s="344"/>
      <c r="IYO50" s="1148"/>
      <c r="IYP50" s="345"/>
      <c r="IYQ50" s="346"/>
      <c r="IYR50" s="347"/>
      <c r="IYS50" s="348"/>
      <c r="IYT50" s="349"/>
      <c r="IYU50" s="290"/>
      <c r="IYV50" s="288"/>
      <c r="IYW50" s="343"/>
      <c r="IYX50" s="344"/>
      <c r="IYY50" s="1148"/>
      <c r="IYZ50" s="345"/>
      <c r="IZA50" s="346"/>
      <c r="IZB50" s="347"/>
      <c r="IZC50" s="348"/>
      <c r="IZD50" s="349"/>
      <c r="IZE50" s="290"/>
      <c r="IZF50" s="288"/>
      <c r="IZG50" s="343"/>
      <c r="IZH50" s="344"/>
      <c r="IZI50" s="1148"/>
      <c r="IZJ50" s="345"/>
      <c r="IZK50" s="346"/>
      <c r="IZL50" s="347"/>
      <c r="IZM50" s="348"/>
      <c r="IZN50" s="349"/>
      <c r="IZO50" s="290"/>
      <c r="IZP50" s="288"/>
      <c r="IZQ50" s="343"/>
      <c r="IZR50" s="344"/>
      <c r="IZS50" s="1148"/>
      <c r="IZT50" s="345"/>
      <c r="IZU50" s="346"/>
      <c r="IZV50" s="347"/>
      <c r="IZW50" s="348"/>
      <c r="IZX50" s="349"/>
      <c r="IZY50" s="290"/>
      <c r="IZZ50" s="288"/>
      <c r="JAA50" s="343"/>
      <c r="JAB50" s="344"/>
      <c r="JAC50" s="1148"/>
      <c r="JAD50" s="345"/>
      <c r="JAE50" s="346"/>
      <c r="JAF50" s="347"/>
      <c r="JAG50" s="348"/>
      <c r="JAH50" s="349"/>
      <c r="JAI50" s="290"/>
      <c r="JAJ50" s="288"/>
      <c r="JAK50" s="343"/>
      <c r="JAL50" s="344"/>
      <c r="JAM50" s="1148"/>
      <c r="JAN50" s="345"/>
      <c r="JAO50" s="346"/>
      <c r="JAP50" s="347"/>
      <c r="JAQ50" s="348"/>
      <c r="JAR50" s="349"/>
      <c r="JAS50" s="290"/>
      <c r="JAT50" s="288"/>
      <c r="JAU50" s="343"/>
      <c r="JAV50" s="344"/>
      <c r="JAW50" s="1148"/>
      <c r="JAX50" s="345"/>
      <c r="JAY50" s="346"/>
      <c r="JAZ50" s="347"/>
      <c r="JBA50" s="348"/>
      <c r="JBB50" s="349"/>
      <c r="JBC50" s="290"/>
      <c r="JBD50" s="288"/>
      <c r="JBE50" s="343"/>
      <c r="JBF50" s="344"/>
      <c r="JBG50" s="1148"/>
      <c r="JBH50" s="345"/>
      <c r="JBI50" s="346"/>
      <c r="JBJ50" s="347"/>
      <c r="JBK50" s="348"/>
      <c r="JBL50" s="349"/>
      <c r="JBM50" s="290"/>
      <c r="JBN50" s="288"/>
      <c r="JBO50" s="343"/>
      <c r="JBP50" s="344"/>
      <c r="JBQ50" s="1148"/>
      <c r="JBR50" s="345"/>
      <c r="JBS50" s="346"/>
      <c r="JBT50" s="347"/>
      <c r="JBU50" s="348"/>
      <c r="JBV50" s="349"/>
      <c r="JBW50" s="290"/>
      <c r="JBX50" s="288"/>
      <c r="JBY50" s="343"/>
      <c r="JBZ50" s="344"/>
      <c r="JCA50" s="1148"/>
      <c r="JCB50" s="345"/>
      <c r="JCC50" s="346"/>
      <c r="JCD50" s="347"/>
      <c r="JCE50" s="348"/>
      <c r="JCF50" s="349"/>
      <c r="JCG50" s="290"/>
      <c r="JCH50" s="288"/>
      <c r="JCI50" s="343"/>
      <c r="JCJ50" s="344"/>
      <c r="JCK50" s="1148"/>
      <c r="JCL50" s="345"/>
      <c r="JCM50" s="346"/>
      <c r="JCN50" s="347"/>
      <c r="JCO50" s="348"/>
      <c r="JCP50" s="349"/>
      <c r="JCQ50" s="290"/>
      <c r="JCR50" s="288"/>
      <c r="JCS50" s="343"/>
      <c r="JCT50" s="344"/>
      <c r="JCU50" s="1148"/>
      <c r="JCV50" s="345"/>
      <c r="JCW50" s="346"/>
      <c r="JCX50" s="347"/>
      <c r="JCY50" s="348"/>
      <c r="JCZ50" s="349"/>
      <c r="JDA50" s="290"/>
      <c r="JDB50" s="288"/>
      <c r="JDC50" s="343"/>
      <c r="JDD50" s="344"/>
      <c r="JDE50" s="1148"/>
      <c r="JDF50" s="345"/>
      <c r="JDG50" s="346"/>
      <c r="JDH50" s="347"/>
      <c r="JDI50" s="348"/>
      <c r="JDJ50" s="349"/>
      <c r="JDK50" s="290"/>
      <c r="JDL50" s="288"/>
      <c r="JDM50" s="343"/>
      <c r="JDN50" s="344"/>
      <c r="JDO50" s="1148"/>
      <c r="JDP50" s="345"/>
      <c r="JDQ50" s="346"/>
      <c r="JDR50" s="347"/>
      <c r="JDS50" s="348"/>
      <c r="JDT50" s="349"/>
      <c r="JDU50" s="290"/>
      <c r="JDV50" s="288"/>
      <c r="JDW50" s="343"/>
      <c r="JDX50" s="344"/>
      <c r="JDY50" s="1148"/>
      <c r="JDZ50" s="345"/>
      <c r="JEA50" s="346"/>
      <c r="JEB50" s="347"/>
      <c r="JEC50" s="348"/>
      <c r="JED50" s="349"/>
      <c r="JEE50" s="290"/>
      <c r="JEF50" s="288"/>
      <c r="JEG50" s="343"/>
      <c r="JEH50" s="344"/>
      <c r="JEI50" s="1148"/>
      <c r="JEJ50" s="345"/>
      <c r="JEK50" s="346"/>
      <c r="JEL50" s="347"/>
      <c r="JEM50" s="348"/>
      <c r="JEN50" s="349"/>
      <c r="JEO50" s="290"/>
      <c r="JEP50" s="288"/>
      <c r="JEQ50" s="343"/>
      <c r="JER50" s="344"/>
      <c r="JES50" s="1148"/>
      <c r="JET50" s="345"/>
      <c r="JEU50" s="346"/>
      <c r="JEV50" s="347"/>
      <c r="JEW50" s="348"/>
      <c r="JEX50" s="349"/>
      <c r="JEY50" s="290"/>
      <c r="JEZ50" s="288"/>
      <c r="JFA50" s="343"/>
      <c r="JFB50" s="344"/>
      <c r="JFC50" s="1148"/>
      <c r="JFD50" s="345"/>
      <c r="JFE50" s="346"/>
      <c r="JFF50" s="347"/>
      <c r="JFG50" s="348"/>
      <c r="JFH50" s="349"/>
      <c r="JFI50" s="290"/>
      <c r="JFJ50" s="288"/>
      <c r="JFK50" s="343"/>
      <c r="JFL50" s="344"/>
      <c r="JFM50" s="1148"/>
      <c r="JFN50" s="345"/>
      <c r="JFO50" s="346"/>
      <c r="JFP50" s="347"/>
      <c r="JFQ50" s="348"/>
      <c r="JFR50" s="349"/>
      <c r="JFS50" s="290"/>
      <c r="JFT50" s="288"/>
      <c r="JFU50" s="343"/>
      <c r="JFV50" s="344"/>
      <c r="JFW50" s="1148"/>
      <c r="JFX50" s="345"/>
      <c r="JFY50" s="346"/>
      <c r="JFZ50" s="347"/>
      <c r="JGA50" s="348"/>
      <c r="JGB50" s="349"/>
      <c r="JGC50" s="290"/>
      <c r="JGD50" s="288"/>
      <c r="JGE50" s="343"/>
      <c r="JGF50" s="344"/>
      <c r="JGG50" s="1148"/>
      <c r="JGH50" s="345"/>
      <c r="JGI50" s="346"/>
      <c r="JGJ50" s="347"/>
      <c r="JGK50" s="348"/>
      <c r="JGL50" s="349"/>
      <c r="JGM50" s="290"/>
      <c r="JGN50" s="288"/>
      <c r="JGO50" s="343"/>
      <c r="JGP50" s="344"/>
      <c r="JGQ50" s="1148"/>
      <c r="JGR50" s="345"/>
      <c r="JGS50" s="346"/>
      <c r="JGT50" s="347"/>
      <c r="JGU50" s="348"/>
      <c r="JGV50" s="349"/>
      <c r="JGW50" s="290"/>
      <c r="JGX50" s="288"/>
      <c r="JGY50" s="343"/>
      <c r="JGZ50" s="344"/>
      <c r="JHA50" s="1148"/>
      <c r="JHB50" s="345"/>
      <c r="JHC50" s="346"/>
      <c r="JHD50" s="347"/>
      <c r="JHE50" s="348"/>
      <c r="JHF50" s="349"/>
      <c r="JHG50" s="290"/>
      <c r="JHH50" s="288"/>
      <c r="JHI50" s="343"/>
      <c r="JHJ50" s="344"/>
      <c r="JHK50" s="1148"/>
      <c r="JHL50" s="345"/>
      <c r="JHM50" s="346"/>
      <c r="JHN50" s="347"/>
      <c r="JHO50" s="348"/>
      <c r="JHP50" s="349"/>
      <c r="JHQ50" s="290"/>
      <c r="JHR50" s="288"/>
      <c r="JHS50" s="343"/>
      <c r="JHT50" s="344"/>
      <c r="JHU50" s="1148"/>
      <c r="JHV50" s="345"/>
      <c r="JHW50" s="346"/>
      <c r="JHX50" s="347"/>
      <c r="JHY50" s="348"/>
      <c r="JHZ50" s="349"/>
      <c r="JIA50" s="290"/>
      <c r="JIB50" s="288"/>
      <c r="JIC50" s="343"/>
      <c r="JID50" s="344"/>
      <c r="JIE50" s="1148"/>
      <c r="JIF50" s="345"/>
      <c r="JIG50" s="346"/>
      <c r="JIH50" s="347"/>
      <c r="JII50" s="348"/>
      <c r="JIJ50" s="349"/>
      <c r="JIK50" s="290"/>
      <c r="JIL50" s="288"/>
      <c r="JIM50" s="343"/>
      <c r="JIN50" s="344"/>
      <c r="JIO50" s="1148"/>
      <c r="JIP50" s="345"/>
      <c r="JIQ50" s="346"/>
      <c r="JIR50" s="347"/>
      <c r="JIS50" s="348"/>
      <c r="JIT50" s="349"/>
      <c r="JIU50" s="290"/>
      <c r="JIV50" s="288"/>
      <c r="JIW50" s="343"/>
      <c r="JIX50" s="344"/>
      <c r="JIY50" s="1148"/>
      <c r="JIZ50" s="345"/>
      <c r="JJA50" s="346"/>
      <c r="JJB50" s="347"/>
      <c r="JJC50" s="348"/>
      <c r="JJD50" s="349"/>
      <c r="JJE50" s="290"/>
      <c r="JJF50" s="288"/>
      <c r="JJG50" s="343"/>
      <c r="JJH50" s="344"/>
      <c r="JJI50" s="1148"/>
      <c r="JJJ50" s="345"/>
      <c r="JJK50" s="346"/>
      <c r="JJL50" s="347"/>
      <c r="JJM50" s="348"/>
      <c r="JJN50" s="349"/>
      <c r="JJO50" s="290"/>
      <c r="JJP50" s="288"/>
      <c r="JJQ50" s="343"/>
      <c r="JJR50" s="344"/>
      <c r="JJS50" s="1148"/>
      <c r="JJT50" s="345"/>
      <c r="JJU50" s="346"/>
      <c r="JJV50" s="347"/>
      <c r="JJW50" s="348"/>
      <c r="JJX50" s="349"/>
      <c r="JJY50" s="290"/>
      <c r="JJZ50" s="288"/>
      <c r="JKA50" s="343"/>
      <c r="JKB50" s="344"/>
      <c r="JKC50" s="1148"/>
      <c r="JKD50" s="345"/>
      <c r="JKE50" s="346"/>
      <c r="JKF50" s="347"/>
      <c r="JKG50" s="348"/>
      <c r="JKH50" s="349"/>
      <c r="JKI50" s="290"/>
      <c r="JKJ50" s="288"/>
      <c r="JKK50" s="343"/>
      <c r="JKL50" s="344"/>
      <c r="JKM50" s="1148"/>
      <c r="JKN50" s="345"/>
      <c r="JKO50" s="346"/>
      <c r="JKP50" s="347"/>
      <c r="JKQ50" s="348"/>
      <c r="JKR50" s="349"/>
      <c r="JKS50" s="290"/>
      <c r="JKT50" s="288"/>
      <c r="JKU50" s="343"/>
      <c r="JKV50" s="344"/>
      <c r="JKW50" s="1148"/>
      <c r="JKX50" s="345"/>
      <c r="JKY50" s="346"/>
      <c r="JKZ50" s="347"/>
      <c r="JLA50" s="348"/>
      <c r="JLB50" s="349"/>
      <c r="JLC50" s="290"/>
      <c r="JLD50" s="288"/>
      <c r="JLE50" s="343"/>
      <c r="JLF50" s="344"/>
      <c r="JLG50" s="1148"/>
      <c r="JLH50" s="345"/>
      <c r="JLI50" s="346"/>
      <c r="JLJ50" s="347"/>
      <c r="JLK50" s="348"/>
      <c r="JLL50" s="349"/>
      <c r="JLM50" s="290"/>
      <c r="JLN50" s="288"/>
      <c r="JLO50" s="343"/>
      <c r="JLP50" s="344"/>
      <c r="JLQ50" s="1148"/>
      <c r="JLR50" s="345"/>
      <c r="JLS50" s="346"/>
      <c r="JLT50" s="347"/>
      <c r="JLU50" s="348"/>
      <c r="JLV50" s="349"/>
      <c r="JLW50" s="290"/>
      <c r="JLX50" s="288"/>
      <c r="JLY50" s="343"/>
      <c r="JLZ50" s="344"/>
      <c r="JMA50" s="1148"/>
      <c r="JMB50" s="345"/>
      <c r="JMC50" s="346"/>
      <c r="JMD50" s="347"/>
      <c r="JME50" s="348"/>
      <c r="JMF50" s="349"/>
      <c r="JMG50" s="290"/>
      <c r="JMH50" s="288"/>
      <c r="JMI50" s="343"/>
      <c r="JMJ50" s="344"/>
      <c r="JMK50" s="1148"/>
      <c r="JML50" s="345"/>
      <c r="JMM50" s="346"/>
      <c r="JMN50" s="347"/>
      <c r="JMO50" s="348"/>
      <c r="JMP50" s="349"/>
      <c r="JMQ50" s="290"/>
      <c r="JMR50" s="288"/>
      <c r="JMS50" s="343"/>
      <c r="JMT50" s="344"/>
      <c r="JMU50" s="1148"/>
      <c r="JMV50" s="345"/>
      <c r="JMW50" s="346"/>
      <c r="JMX50" s="347"/>
      <c r="JMY50" s="348"/>
      <c r="JMZ50" s="349"/>
      <c r="JNA50" s="290"/>
      <c r="JNB50" s="288"/>
      <c r="JNC50" s="343"/>
      <c r="JND50" s="344"/>
      <c r="JNE50" s="1148"/>
      <c r="JNF50" s="345"/>
      <c r="JNG50" s="346"/>
      <c r="JNH50" s="347"/>
      <c r="JNI50" s="348"/>
      <c r="JNJ50" s="349"/>
      <c r="JNK50" s="290"/>
      <c r="JNL50" s="288"/>
      <c r="JNM50" s="343"/>
      <c r="JNN50" s="344"/>
      <c r="JNO50" s="1148"/>
      <c r="JNP50" s="345"/>
      <c r="JNQ50" s="346"/>
      <c r="JNR50" s="347"/>
      <c r="JNS50" s="348"/>
      <c r="JNT50" s="349"/>
      <c r="JNU50" s="290"/>
      <c r="JNV50" s="288"/>
      <c r="JNW50" s="343"/>
      <c r="JNX50" s="344"/>
      <c r="JNY50" s="1148"/>
      <c r="JNZ50" s="345"/>
      <c r="JOA50" s="346"/>
      <c r="JOB50" s="347"/>
      <c r="JOC50" s="348"/>
      <c r="JOD50" s="349"/>
      <c r="JOE50" s="290"/>
      <c r="JOF50" s="288"/>
      <c r="JOG50" s="343"/>
      <c r="JOH50" s="344"/>
      <c r="JOI50" s="1148"/>
      <c r="JOJ50" s="345"/>
      <c r="JOK50" s="346"/>
      <c r="JOL50" s="347"/>
      <c r="JOM50" s="348"/>
      <c r="JON50" s="349"/>
      <c r="JOO50" s="290"/>
      <c r="JOP50" s="288"/>
      <c r="JOQ50" s="343"/>
      <c r="JOR50" s="344"/>
      <c r="JOS50" s="1148"/>
      <c r="JOT50" s="345"/>
      <c r="JOU50" s="346"/>
      <c r="JOV50" s="347"/>
      <c r="JOW50" s="348"/>
      <c r="JOX50" s="349"/>
      <c r="JOY50" s="290"/>
      <c r="JOZ50" s="288"/>
      <c r="JPA50" s="343"/>
      <c r="JPB50" s="344"/>
      <c r="JPC50" s="1148"/>
      <c r="JPD50" s="345"/>
      <c r="JPE50" s="346"/>
      <c r="JPF50" s="347"/>
      <c r="JPG50" s="348"/>
      <c r="JPH50" s="349"/>
      <c r="JPI50" s="290"/>
      <c r="JPJ50" s="288"/>
      <c r="JPK50" s="343"/>
      <c r="JPL50" s="344"/>
      <c r="JPM50" s="1148"/>
      <c r="JPN50" s="345"/>
      <c r="JPO50" s="346"/>
      <c r="JPP50" s="347"/>
      <c r="JPQ50" s="348"/>
      <c r="JPR50" s="349"/>
      <c r="JPS50" s="290"/>
      <c r="JPT50" s="288"/>
      <c r="JPU50" s="343"/>
      <c r="JPV50" s="344"/>
      <c r="JPW50" s="1148"/>
      <c r="JPX50" s="345"/>
      <c r="JPY50" s="346"/>
      <c r="JPZ50" s="347"/>
      <c r="JQA50" s="348"/>
      <c r="JQB50" s="349"/>
      <c r="JQC50" s="290"/>
      <c r="JQD50" s="288"/>
      <c r="JQE50" s="343"/>
      <c r="JQF50" s="344"/>
      <c r="JQG50" s="1148"/>
      <c r="JQH50" s="345"/>
      <c r="JQI50" s="346"/>
      <c r="JQJ50" s="347"/>
      <c r="JQK50" s="348"/>
      <c r="JQL50" s="349"/>
      <c r="JQM50" s="290"/>
      <c r="JQN50" s="288"/>
      <c r="JQO50" s="343"/>
      <c r="JQP50" s="344"/>
      <c r="JQQ50" s="1148"/>
      <c r="JQR50" s="345"/>
      <c r="JQS50" s="346"/>
      <c r="JQT50" s="347"/>
      <c r="JQU50" s="348"/>
      <c r="JQV50" s="349"/>
      <c r="JQW50" s="290"/>
      <c r="JQX50" s="288"/>
      <c r="JQY50" s="343"/>
      <c r="JQZ50" s="344"/>
      <c r="JRA50" s="1148"/>
      <c r="JRB50" s="345"/>
      <c r="JRC50" s="346"/>
      <c r="JRD50" s="347"/>
      <c r="JRE50" s="348"/>
      <c r="JRF50" s="349"/>
      <c r="JRG50" s="290"/>
      <c r="JRH50" s="288"/>
      <c r="JRI50" s="343"/>
      <c r="JRJ50" s="344"/>
      <c r="JRK50" s="1148"/>
      <c r="JRL50" s="345"/>
      <c r="JRM50" s="346"/>
      <c r="JRN50" s="347"/>
      <c r="JRO50" s="348"/>
      <c r="JRP50" s="349"/>
      <c r="JRQ50" s="290"/>
      <c r="JRR50" s="288"/>
      <c r="JRS50" s="343"/>
      <c r="JRT50" s="344"/>
      <c r="JRU50" s="1148"/>
      <c r="JRV50" s="345"/>
      <c r="JRW50" s="346"/>
      <c r="JRX50" s="347"/>
      <c r="JRY50" s="348"/>
      <c r="JRZ50" s="349"/>
      <c r="JSA50" s="290"/>
      <c r="JSB50" s="288"/>
      <c r="JSC50" s="343"/>
      <c r="JSD50" s="344"/>
      <c r="JSE50" s="1148"/>
      <c r="JSF50" s="345"/>
      <c r="JSG50" s="346"/>
      <c r="JSH50" s="347"/>
      <c r="JSI50" s="348"/>
      <c r="JSJ50" s="349"/>
      <c r="JSK50" s="290"/>
      <c r="JSL50" s="288"/>
      <c r="JSM50" s="343"/>
      <c r="JSN50" s="344"/>
      <c r="JSO50" s="1148"/>
      <c r="JSP50" s="345"/>
      <c r="JSQ50" s="346"/>
      <c r="JSR50" s="347"/>
      <c r="JSS50" s="348"/>
      <c r="JST50" s="349"/>
      <c r="JSU50" s="290"/>
      <c r="JSV50" s="288"/>
      <c r="JSW50" s="343"/>
      <c r="JSX50" s="344"/>
      <c r="JSY50" s="1148"/>
      <c r="JSZ50" s="345"/>
      <c r="JTA50" s="346"/>
      <c r="JTB50" s="347"/>
      <c r="JTC50" s="348"/>
      <c r="JTD50" s="349"/>
      <c r="JTE50" s="290"/>
      <c r="JTF50" s="288"/>
      <c r="JTG50" s="343"/>
      <c r="JTH50" s="344"/>
      <c r="JTI50" s="1148"/>
      <c r="JTJ50" s="345"/>
      <c r="JTK50" s="346"/>
      <c r="JTL50" s="347"/>
      <c r="JTM50" s="348"/>
      <c r="JTN50" s="349"/>
      <c r="JTO50" s="290"/>
      <c r="JTP50" s="288"/>
      <c r="JTQ50" s="343"/>
      <c r="JTR50" s="344"/>
      <c r="JTS50" s="1148"/>
      <c r="JTT50" s="345"/>
      <c r="JTU50" s="346"/>
      <c r="JTV50" s="347"/>
      <c r="JTW50" s="348"/>
      <c r="JTX50" s="349"/>
      <c r="JTY50" s="290"/>
      <c r="JTZ50" s="288"/>
      <c r="JUA50" s="343"/>
      <c r="JUB50" s="344"/>
      <c r="JUC50" s="1148"/>
      <c r="JUD50" s="345"/>
      <c r="JUE50" s="346"/>
      <c r="JUF50" s="347"/>
      <c r="JUG50" s="348"/>
      <c r="JUH50" s="349"/>
      <c r="JUI50" s="290"/>
      <c r="JUJ50" s="288"/>
      <c r="JUK50" s="343"/>
      <c r="JUL50" s="344"/>
      <c r="JUM50" s="1148"/>
      <c r="JUN50" s="345"/>
      <c r="JUO50" s="346"/>
      <c r="JUP50" s="347"/>
      <c r="JUQ50" s="348"/>
      <c r="JUR50" s="349"/>
      <c r="JUS50" s="290"/>
      <c r="JUT50" s="288"/>
      <c r="JUU50" s="343"/>
      <c r="JUV50" s="344"/>
      <c r="JUW50" s="1148"/>
      <c r="JUX50" s="345"/>
      <c r="JUY50" s="346"/>
      <c r="JUZ50" s="347"/>
      <c r="JVA50" s="348"/>
      <c r="JVB50" s="349"/>
      <c r="JVC50" s="290"/>
      <c r="JVD50" s="288"/>
      <c r="JVE50" s="343"/>
      <c r="JVF50" s="344"/>
      <c r="JVG50" s="1148"/>
      <c r="JVH50" s="345"/>
      <c r="JVI50" s="346"/>
      <c r="JVJ50" s="347"/>
      <c r="JVK50" s="348"/>
      <c r="JVL50" s="349"/>
      <c r="JVM50" s="290"/>
      <c r="JVN50" s="288"/>
      <c r="JVO50" s="343"/>
      <c r="JVP50" s="344"/>
      <c r="JVQ50" s="1148"/>
      <c r="JVR50" s="345"/>
      <c r="JVS50" s="346"/>
      <c r="JVT50" s="347"/>
      <c r="JVU50" s="348"/>
      <c r="JVV50" s="349"/>
      <c r="JVW50" s="290"/>
      <c r="JVX50" s="288"/>
      <c r="JVY50" s="343"/>
      <c r="JVZ50" s="344"/>
      <c r="JWA50" s="1148"/>
      <c r="JWB50" s="345"/>
      <c r="JWC50" s="346"/>
      <c r="JWD50" s="347"/>
      <c r="JWE50" s="348"/>
      <c r="JWF50" s="349"/>
      <c r="JWG50" s="290"/>
      <c r="JWH50" s="288"/>
      <c r="JWI50" s="343"/>
      <c r="JWJ50" s="344"/>
      <c r="JWK50" s="1148"/>
      <c r="JWL50" s="345"/>
      <c r="JWM50" s="346"/>
      <c r="JWN50" s="347"/>
      <c r="JWO50" s="348"/>
      <c r="JWP50" s="349"/>
      <c r="JWQ50" s="290"/>
      <c r="JWR50" s="288"/>
      <c r="JWS50" s="343"/>
      <c r="JWT50" s="344"/>
      <c r="JWU50" s="1148"/>
      <c r="JWV50" s="345"/>
      <c r="JWW50" s="346"/>
      <c r="JWX50" s="347"/>
      <c r="JWY50" s="348"/>
      <c r="JWZ50" s="349"/>
      <c r="JXA50" s="290"/>
      <c r="JXB50" s="288"/>
      <c r="JXC50" s="343"/>
      <c r="JXD50" s="344"/>
      <c r="JXE50" s="1148"/>
      <c r="JXF50" s="345"/>
      <c r="JXG50" s="346"/>
      <c r="JXH50" s="347"/>
      <c r="JXI50" s="348"/>
      <c r="JXJ50" s="349"/>
      <c r="JXK50" s="290"/>
      <c r="JXL50" s="288"/>
      <c r="JXM50" s="343"/>
      <c r="JXN50" s="344"/>
      <c r="JXO50" s="1148"/>
      <c r="JXP50" s="345"/>
      <c r="JXQ50" s="346"/>
      <c r="JXR50" s="347"/>
      <c r="JXS50" s="348"/>
      <c r="JXT50" s="349"/>
      <c r="JXU50" s="290"/>
      <c r="JXV50" s="288"/>
      <c r="JXW50" s="343"/>
      <c r="JXX50" s="344"/>
      <c r="JXY50" s="1148"/>
      <c r="JXZ50" s="345"/>
      <c r="JYA50" s="346"/>
      <c r="JYB50" s="347"/>
      <c r="JYC50" s="348"/>
      <c r="JYD50" s="349"/>
      <c r="JYE50" s="290"/>
      <c r="JYF50" s="288"/>
      <c r="JYG50" s="343"/>
      <c r="JYH50" s="344"/>
      <c r="JYI50" s="1148"/>
      <c r="JYJ50" s="345"/>
      <c r="JYK50" s="346"/>
      <c r="JYL50" s="347"/>
      <c r="JYM50" s="348"/>
      <c r="JYN50" s="349"/>
      <c r="JYO50" s="290"/>
      <c r="JYP50" s="288"/>
      <c r="JYQ50" s="343"/>
      <c r="JYR50" s="344"/>
      <c r="JYS50" s="1148"/>
      <c r="JYT50" s="345"/>
      <c r="JYU50" s="346"/>
      <c r="JYV50" s="347"/>
      <c r="JYW50" s="348"/>
      <c r="JYX50" s="349"/>
      <c r="JYY50" s="290"/>
      <c r="JYZ50" s="288"/>
      <c r="JZA50" s="343"/>
      <c r="JZB50" s="344"/>
      <c r="JZC50" s="1148"/>
      <c r="JZD50" s="345"/>
      <c r="JZE50" s="346"/>
      <c r="JZF50" s="347"/>
      <c r="JZG50" s="348"/>
      <c r="JZH50" s="349"/>
      <c r="JZI50" s="290"/>
      <c r="JZJ50" s="288"/>
      <c r="JZK50" s="343"/>
      <c r="JZL50" s="344"/>
      <c r="JZM50" s="1148"/>
      <c r="JZN50" s="345"/>
      <c r="JZO50" s="346"/>
      <c r="JZP50" s="347"/>
      <c r="JZQ50" s="348"/>
      <c r="JZR50" s="349"/>
      <c r="JZS50" s="290"/>
      <c r="JZT50" s="288"/>
      <c r="JZU50" s="343"/>
      <c r="JZV50" s="344"/>
      <c r="JZW50" s="1148"/>
      <c r="JZX50" s="345"/>
      <c r="JZY50" s="346"/>
      <c r="JZZ50" s="347"/>
      <c r="KAA50" s="348"/>
      <c r="KAB50" s="349"/>
      <c r="KAC50" s="290"/>
      <c r="KAD50" s="288"/>
      <c r="KAE50" s="343"/>
      <c r="KAF50" s="344"/>
      <c r="KAG50" s="1148"/>
      <c r="KAH50" s="345"/>
      <c r="KAI50" s="346"/>
      <c r="KAJ50" s="347"/>
      <c r="KAK50" s="348"/>
      <c r="KAL50" s="349"/>
      <c r="KAM50" s="290"/>
      <c r="KAN50" s="288"/>
      <c r="KAO50" s="343"/>
      <c r="KAP50" s="344"/>
      <c r="KAQ50" s="1148"/>
      <c r="KAR50" s="345"/>
      <c r="KAS50" s="346"/>
      <c r="KAT50" s="347"/>
      <c r="KAU50" s="348"/>
      <c r="KAV50" s="349"/>
      <c r="KAW50" s="290"/>
      <c r="KAX50" s="288"/>
      <c r="KAY50" s="343"/>
      <c r="KAZ50" s="344"/>
      <c r="KBA50" s="1148"/>
      <c r="KBB50" s="345"/>
      <c r="KBC50" s="346"/>
      <c r="KBD50" s="347"/>
      <c r="KBE50" s="348"/>
      <c r="KBF50" s="349"/>
      <c r="KBG50" s="290"/>
      <c r="KBH50" s="288"/>
      <c r="KBI50" s="343"/>
      <c r="KBJ50" s="344"/>
      <c r="KBK50" s="1148"/>
      <c r="KBL50" s="345"/>
      <c r="KBM50" s="346"/>
      <c r="KBN50" s="347"/>
      <c r="KBO50" s="348"/>
      <c r="KBP50" s="349"/>
      <c r="KBQ50" s="290"/>
      <c r="KBR50" s="288"/>
      <c r="KBS50" s="343"/>
      <c r="KBT50" s="344"/>
      <c r="KBU50" s="1148"/>
      <c r="KBV50" s="345"/>
      <c r="KBW50" s="346"/>
      <c r="KBX50" s="347"/>
      <c r="KBY50" s="348"/>
      <c r="KBZ50" s="349"/>
      <c r="KCA50" s="290"/>
      <c r="KCB50" s="288"/>
      <c r="KCC50" s="343"/>
      <c r="KCD50" s="344"/>
      <c r="KCE50" s="1148"/>
      <c r="KCF50" s="345"/>
      <c r="KCG50" s="346"/>
      <c r="KCH50" s="347"/>
      <c r="KCI50" s="348"/>
      <c r="KCJ50" s="349"/>
      <c r="KCK50" s="290"/>
      <c r="KCL50" s="288"/>
      <c r="KCM50" s="343"/>
      <c r="KCN50" s="344"/>
      <c r="KCO50" s="1148"/>
      <c r="KCP50" s="345"/>
      <c r="KCQ50" s="346"/>
      <c r="KCR50" s="347"/>
      <c r="KCS50" s="348"/>
      <c r="KCT50" s="349"/>
      <c r="KCU50" s="290"/>
      <c r="KCV50" s="288"/>
      <c r="KCW50" s="343"/>
      <c r="KCX50" s="344"/>
      <c r="KCY50" s="1148"/>
      <c r="KCZ50" s="345"/>
      <c r="KDA50" s="346"/>
      <c r="KDB50" s="347"/>
      <c r="KDC50" s="348"/>
      <c r="KDD50" s="349"/>
      <c r="KDE50" s="290"/>
      <c r="KDF50" s="288"/>
      <c r="KDG50" s="343"/>
      <c r="KDH50" s="344"/>
      <c r="KDI50" s="1148"/>
      <c r="KDJ50" s="345"/>
      <c r="KDK50" s="346"/>
      <c r="KDL50" s="347"/>
      <c r="KDM50" s="348"/>
      <c r="KDN50" s="349"/>
      <c r="KDO50" s="290"/>
      <c r="KDP50" s="288"/>
      <c r="KDQ50" s="343"/>
      <c r="KDR50" s="344"/>
      <c r="KDS50" s="1148"/>
      <c r="KDT50" s="345"/>
      <c r="KDU50" s="346"/>
      <c r="KDV50" s="347"/>
      <c r="KDW50" s="348"/>
      <c r="KDX50" s="349"/>
      <c r="KDY50" s="290"/>
      <c r="KDZ50" s="288"/>
      <c r="KEA50" s="343"/>
      <c r="KEB50" s="344"/>
      <c r="KEC50" s="1148"/>
      <c r="KED50" s="345"/>
      <c r="KEE50" s="346"/>
      <c r="KEF50" s="347"/>
      <c r="KEG50" s="348"/>
      <c r="KEH50" s="349"/>
      <c r="KEI50" s="290"/>
      <c r="KEJ50" s="288"/>
      <c r="KEK50" s="343"/>
      <c r="KEL50" s="344"/>
      <c r="KEM50" s="1148"/>
      <c r="KEN50" s="345"/>
      <c r="KEO50" s="346"/>
      <c r="KEP50" s="347"/>
      <c r="KEQ50" s="348"/>
      <c r="KER50" s="349"/>
      <c r="KES50" s="290"/>
      <c r="KET50" s="288"/>
      <c r="KEU50" s="343"/>
      <c r="KEV50" s="344"/>
      <c r="KEW50" s="1148"/>
      <c r="KEX50" s="345"/>
      <c r="KEY50" s="346"/>
      <c r="KEZ50" s="347"/>
      <c r="KFA50" s="348"/>
      <c r="KFB50" s="349"/>
      <c r="KFC50" s="290"/>
      <c r="KFD50" s="288"/>
      <c r="KFE50" s="343"/>
      <c r="KFF50" s="344"/>
      <c r="KFG50" s="1148"/>
      <c r="KFH50" s="345"/>
      <c r="KFI50" s="346"/>
      <c r="KFJ50" s="347"/>
      <c r="KFK50" s="348"/>
      <c r="KFL50" s="349"/>
      <c r="KFM50" s="290"/>
      <c r="KFN50" s="288"/>
      <c r="KFO50" s="343"/>
      <c r="KFP50" s="344"/>
      <c r="KFQ50" s="1148"/>
      <c r="KFR50" s="345"/>
      <c r="KFS50" s="346"/>
      <c r="KFT50" s="347"/>
      <c r="KFU50" s="348"/>
      <c r="KFV50" s="349"/>
      <c r="KFW50" s="290"/>
      <c r="KFX50" s="288"/>
      <c r="KFY50" s="343"/>
      <c r="KFZ50" s="344"/>
      <c r="KGA50" s="1148"/>
      <c r="KGB50" s="345"/>
      <c r="KGC50" s="346"/>
      <c r="KGD50" s="347"/>
      <c r="KGE50" s="348"/>
      <c r="KGF50" s="349"/>
      <c r="KGG50" s="290"/>
      <c r="KGH50" s="288"/>
      <c r="KGI50" s="343"/>
      <c r="KGJ50" s="344"/>
      <c r="KGK50" s="1148"/>
      <c r="KGL50" s="345"/>
      <c r="KGM50" s="346"/>
      <c r="KGN50" s="347"/>
      <c r="KGO50" s="348"/>
      <c r="KGP50" s="349"/>
      <c r="KGQ50" s="290"/>
      <c r="KGR50" s="288"/>
      <c r="KGS50" s="343"/>
      <c r="KGT50" s="344"/>
      <c r="KGU50" s="1148"/>
      <c r="KGV50" s="345"/>
      <c r="KGW50" s="346"/>
      <c r="KGX50" s="347"/>
      <c r="KGY50" s="348"/>
      <c r="KGZ50" s="349"/>
      <c r="KHA50" s="290"/>
      <c r="KHB50" s="288"/>
      <c r="KHC50" s="343"/>
      <c r="KHD50" s="344"/>
      <c r="KHE50" s="1148"/>
      <c r="KHF50" s="345"/>
      <c r="KHG50" s="346"/>
      <c r="KHH50" s="347"/>
      <c r="KHI50" s="348"/>
      <c r="KHJ50" s="349"/>
      <c r="KHK50" s="290"/>
      <c r="KHL50" s="288"/>
      <c r="KHM50" s="343"/>
      <c r="KHN50" s="344"/>
      <c r="KHO50" s="1148"/>
      <c r="KHP50" s="345"/>
      <c r="KHQ50" s="346"/>
      <c r="KHR50" s="347"/>
      <c r="KHS50" s="348"/>
      <c r="KHT50" s="349"/>
      <c r="KHU50" s="290"/>
      <c r="KHV50" s="288"/>
      <c r="KHW50" s="343"/>
      <c r="KHX50" s="344"/>
      <c r="KHY50" s="1148"/>
      <c r="KHZ50" s="345"/>
      <c r="KIA50" s="346"/>
      <c r="KIB50" s="347"/>
      <c r="KIC50" s="348"/>
      <c r="KID50" s="349"/>
      <c r="KIE50" s="290"/>
      <c r="KIF50" s="288"/>
      <c r="KIG50" s="343"/>
      <c r="KIH50" s="344"/>
      <c r="KII50" s="1148"/>
      <c r="KIJ50" s="345"/>
      <c r="KIK50" s="346"/>
      <c r="KIL50" s="347"/>
      <c r="KIM50" s="348"/>
      <c r="KIN50" s="349"/>
      <c r="KIO50" s="290"/>
      <c r="KIP50" s="288"/>
      <c r="KIQ50" s="343"/>
      <c r="KIR50" s="344"/>
      <c r="KIS50" s="1148"/>
      <c r="KIT50" s="345"/>
      <c r="KIU50" s="346"/>
      <c r="KIV50" s="347"/>
      <c r="KIW50" s="348"/>
      <c r="KIX50" s="349"/>
      <c r="KIY50" s="290"/>
      <c r="KIZ50" s="288"/>
      <c r="KJA50" s="343"/>
      <c r="KJB50" s="344"/>
      <c r="KJC50" s="1148"/>
      <c r="KJD50" s="345"/>
      <c r="KJE50" s="346"/>
      <c r="KJF50" s="347"/>
      <c r="KJG50" s="348"/>
      <c r="KJH50" s="349"/>
      <c r="KJI50" s="290"/>
      <c r="KJJ50" s="288"/>
      <c r="KJK50" s="343"/>
      <c r="KJL50" s="344"/>
      <c r="KJM50" s="1148"/>
      <c r="KJN50" s="345"/>
      <c r="KJO50" s="346"/>
      <c r="KJP50" s="347"/>
      <c r="KJQ50" s="348"/>
      <c r="KJR50" s="349"/>
      <c r="KJS50" s="290"/>
      <c r="KJT50" s="288"/>
      <c r="KJU50" s="343"/>
      <c r="KJV50" s="344"/>
      <c r="KJW50" s="1148"/>
      <c r="KJX50" s="345"/>
      <c r="KJY50" s="346"/>
      <c r="KJZ50" s="347"/>
      <c r="KKA50" s="348"/>
      <c r="KKB50" s="349"/>
      <c r="KKC50" s="290"/>
      <c r="KKD50" s="288"/>
      <c r="KKE50" s="343"/>
      <c r="KKF50" s="344"/>
      <c r="KKG50" s="1148"/>
      <c r="KKH50" s="345"/>
      <c r="KKI50" s="346"/>
      <c r="KKJ50" s="347"/>
      <c r="KKK50" s="348"/>
      <c r="KKL50" s="349"/>
      <c r="KKM50" s="290"/>
      <c r="KKN50" s="288"/>
      <c r="KKO50" s="343"/>
      <c r="KKP50" s="344"/>
      <c r="KKQ50" s="1148"/>
      <c r="KKR50" s="345"/>
      <c r="KKS50" s="346"/>
      <c r="KKT50" s="347"/>
      <c r="KKU50" s="348"/>
      <c r="KKV50" s="349"/>
      <c r="KKW50" s="290"/>
      <c r="KKX50" s="288"/>
      <c r="KKY50" s="343"/>
      <c r="KKZ50" s="344"/>
      <c r="KLA50" s="1148"/>
      <c r="KLB50" s="345"/>
      <c r="KLC50" s="346"/>
      <c r="KLD50" s="347"/>
      <c r="KLE50" s="348"/>
      <c r="KLF50" s="349"/>
      <c r="KLG50" s="290"/>
      <c r="KLH50" s="288"/>
      <c r="KLI50" s="343"/>
      <c r="KLJ50" s="344"/>
      <c r="KLK50" s="1148"/>
      <c r="KLL50" s="345"/>
      <c r="KLM50" s="346"/>
      <c r="KLN50" s="347"/>
      <c r="KLO50" s="348"/>
      <c r="KLP50" s="349"/>
      <c r="KLQ50" s="290"/>
      <c r="KLR50" s="288"/>
      <c r="KLS50" s="343"/>
      <c r="KLT50" s="344"/>
      <c r="KLU50" s="1148"/>
      <c r="KLV50" s="345"/>
      <c r="KLW50" s="346"/>
      <c r="KLX50" s="347"/>
      <c r="KLY50" s="348"/>
      <c r="KLZ50" s="349"/>
      <c r="KMA50" s="290"/>
      <c r="KMB50" s="288"/>
      <c r="KMC50" s="343"/>
      <c r="KMD50" s="344"/>
      <c r="KME50" s="1148"/>
      <c r="KMF50" s="345"/>
      <c r="KMG50" s="346"/>
      <c r="KMH50" s="347"/>
      <c r="KMI50" s="348"/>
      <c r="KMJ50" s="349"/>
      <c r="KMK50" s="290"/>
      <c r="KML50" s="288"/>
      <c r="KMM50" s="343"/>
      <c r="KMN50" s="344"/>
      <c r="KMO50" s="1148"/>
      <c r="KMP50" s="345"/>
      <c r="KMQ50" s="346"/>
      <c r="KMR50" s="347"/>
      <c r="KMS50" s="348"/>
      <c r="KMT50" s="349"/>
      <c r="KMU50" s="290"/>
      <c r="KMV50" s="288"/>
      <c r="KMW50" s="343"/>
      <c r="KMX50" s="344"/>
      <c r="KMY50" s="1148"/>
      <c r="KMZ50" s="345"/>
      <c r="KNA50" s="346"/>
      <c r="KNB50" s="347"/>
      <c r="KNC50" s="348"/>
      <c r="KND50" s="349"/>
      <c r="KNE50" s="290"/>
      <c r="KNF50" s="288"/>
      <c r="KNG50" s="343"/>
      <c r="KNH50" s="344"/>
      <c r="KNI50" s="1148"/>
      <c r="KNJ50" s="345"/>
      <c r="KNK50" s="346"/>
      <c r="KNL50" s="347"/>
      <c r="KNM50" s="348"/>
      <c r="KNN50" s="349"/>
      <c r="KNO50" s="290"/>
      <c r="KNP50" s="288"/>
      <c r="KNQ50" s="343"/>
      <c r="KNR50" s="344"/>
      <c r="KNS50" s="1148"/>
      <c r="KNT50" s="345"/>
      <c r="KNU50" s="346"/>
      <c r="KNV50" s="347"/>
      <c r="KNW50" s="348"/>
      <c r="KNX50" s="349"/>
      <c r="KNY50" s="290"/>
      <c r="KNZ50" s="288"/>
      <c r="KOA50" s="343"/>
      <c r="KOB50" s="344"/>
      <c r="KOC50" s="1148"/>
      <c r="KOD50" s="345"/>
      <c r="KOE50" s="346"/>
      <c r="KOF50" s="347"/>
      <c r="KOG50" s="348"/>
      <c r="KOH50" s="349"/>
      <c r="KOI50" s="290"/>
      <c r="KOJ50" s="288"/>
      <c r="KOK50" s="343"/>
      <c r="KOL50" s="344"/>
      <c r="KOM50" s="1148"/>
      <c r="KON50" s="345"/>
      <c r="KOO50" s="346"/>
      <c r="KOP50" s="347"/>
      <c r="KOQ50" s="348"/>
      <c r="KOR50" s="349"/>
      <c r="KOS50" s="290"/>
      <c r="KOT50" s="288"/>
      <c r="KOU50" s="343"/>
      <c r="KOV50" s="344"/>
      <c r="KOW50" s="1148"/>
      <c r="KOX50" s="345"/>
      <c r="KOY50" s="346"/>
      <c r="KOZ50" s="347"/>
      <c r="KPA50" s="348"/>
      <c r="KPB50" s="349"/>
      <c r="KPC50" s="290"/>
      <c r="KPD50" s="288"/>
      <c r="KPE50" s="343"/>
      <c r="KPF50" s="344"/>
      <c r="KPG50" s="1148"/>
      <c r="KPH50" s="345"/>
      <c r="KPI50" s="346"/>
      <c r="KPJ50" s="347"/>
      <c r="KPK50" s="348"/>
      <c r="KPL50" s="349"/>
      <c r="KPM50" s="290"/>
      <c r="KPN50" s="288"/>
      <c r="KPO50" s="343"/>
      <c r="KPP50" s="344"/>
      <c r="KPQ50" s="1148"/>
      <c r="KPR50" s="345"/>
      <c r="KPS50" s="346"/>
      <c r="KPT50" s="347"/>
      <c r="KPU50" s="348"/>
      <c r="KPV50" s="349"/>
      <c r="KPW50" s="290"/>
      <c r="KPX50" s="288"/>
      <c r="KPY50" s="343"/>
      <c r="KPZ50" s="344"/>
      <c r="KQA50" s="1148"/>
      <c r="KQB50" s="345"/>
      <c r="KQC50" s="346"/>
      <c r="KQD50" s="347"/>
      <c r="KQE50" s="348"/>
      <c r="KQF50" s="349"/>
      <c r="KQG50" s="290"/>
      <c r="KQH50" s="288"/>
      <c r="KQI50" s="343"/>
      <c r="KQJ50" s="344"/>
      <c r="KQK50" s="1148"/>
      <c r="KQL50" s="345"/>
      <c r="KQM50" s="346"/>
      <c r="KQN50" s="347"/>
      <c r="KQO50" s="348"/>
      <c r="KQP50" s="349"/>
      <c r="KQQ50" s="290"/>
      <c r="KQR50" s="288"/>
      <c r="KQS50" s="343"/>
      <c r="KQT50" s="344"/>
      <c r="KQU50" s="1148"/>
      <c r="KQV50" s="345"/>
      <c r="KQW50" s="346"/>
      <c r="KQX50" s="347"/>
      <c r="KQY50" s="348"/>
      <c r="KQZ50" s="349"/>
      <c r="KRA50" s="290"/>
      <c r="KRB50" s="288"/>
      <c r="KRC50" s="343"/>
      <c r="KRD50" s="344"/>
      <c r="KRE50" s="1148"/>
      <c r="KRF50" s="345"/>
      <c r="KRG50" s="346"/>
      <c r="KRH50" s="347"/>
      <c r="KRI50" s="348"/>
      <c r="KRJ50" s="349"/>
      <c r="KRK50" s="290"/>
      <c r="KRL50" s="288"/>
      <c r="KRM50" s="343"/>
      <c r="KRN50" s="344"/>
      <c r="KRO50" s="1148"/>
      <c r="KRP50" s="345"/>
      <c r="KRQ50" s="346"/>
      <c r="KRR50" s="347"/>
      <c r="KRS50" s="348"/>
      <c r="KRT50" s="349"/>
      <c r="KRU50" s="290"/>
      <c r="KRV50" s="288"/>
      <c r="KRW50" s="343"/>
      <c r="KRX50" s="344"/>
      <c r="KRY50" s="1148"/>
      <c r="KRZ50" s="345"/>
      <c r="KSA50" s="346"/>
      <c r="KSB50" s="347"/>
      <c r="KSC50" s="348"/>
      <c r="KSD50" s="349"/>
      <c r="KSE50" s="290"/>
      <c r="KSF50" s="288"/>
      <c r="KSG50" s="343"/>
      <c r="KSH50" s="344"/>
      <c r="KSI50" s="1148"/>
      <c r="KSJ50" s="345"/>
      <c r="KSK50" s="346"/>
      <c r="KSL50" s="347"/>
      <c r="KSM50" s="348"/>
      <c r="KSN50" s="349"/>
      <c r="KSO50" s="290"/>
      <c r="KSP50" s="288"/>
      <c r="KSQ50" s="343"/>
      <c r="KSR50" s="344"/>
      <c r="KSS50" s="1148"/>
      <c r="KST50" s="345"/>
      <c r="KSU50" s="346"/>
      <c r="KSV50" s="347"/>
      <c r="KSW50" s="348"/>
      <c r="KSX50" s="349"/>
      <c r="KSY50" s="290"/>
      <c r="KSZ50" s="288"/>
      <c r="KTA50" s="343"/>
      <c r="KTB50" s="344"/>
      <c r="KTC50" s="1148"/>
      <c r="KTD50" s="345"/>
      <c r="KTE50" s="346"/>
      <c r="KTF50" s="347"/>
      <c r="KTG50" s="348"/>
      <c r="KTH50" s="349"/>
      <c r="KTI50" s="290"/>
      <c r="KTJ50" s="288"/>
      <c r="KTK50" s="343"/>
      <c r="KTL50" s="344"/>
      <c r="KTM50" s="1148"/>
      <c r="KTN50" s="345"/>
      <c r="KTO50" s="346"/>
      <c r="KTP50" s="347"/>
      <c r="KTQ50" s="348"/>
      <c r="KTR50" s="349"/>
      <c r="KTS50" s="290"/>
      <c r="KTT50" s="288"/>
      <c r="KTU50" s="343"/>
      <c r="KTV50" s="344"/>
      <c r="KTW50" s="1148"/>
      <c r="KTX50" s="345"/>
      <c r="KTY50" s="346"/>
      <c r="KTZ50" s="347"/>
      <c r="KUA50" s="348"/>
      <c r="KUB50" s="349"/>
      <c r="KUC50" s="290"/>
      <c r="KUD50" s="288"/>
      <c r="KUE50" s="343"/>
      <c r="KUF50" s="344"/>
      <c r="KUG50" s="1148"/>
      <c r="KUH50" s="345"/>
      <c r="KUI50" s="346"/>
      <c r="KUJ50" s="347"/>
      <c r="KUK50" s="348"/>
      <c r="KUL50" s="349"/>
      <c r="KUM50" s="290"/>
      <c r="KUN50" s="288"/>
      <c r="KUO50" s="343"/>
      <c r="KUP50" s="344"/>
      <c r="KUQ50" s="1148"/>
      <c r="KUR50" s="345"/>
      <c r="KUS50" s="346"/>
      <c r="KUT50" s="347"/>
      <c r="KUU50" s="348"/>
      <c r="KUV50" s="349"/>
      <c r="KUW50" s="290"/>
      <c r="KUX50" s="288"/>
      <c r="KUY50" s="343"/>
      <c r="KUZ50" s="344"/>
      <c r="KVA50" s="1148"/>
      <c r="KVB50" s="345"/>
      <c r="KVC50" s="346"/>
      <c r="KVD50" s="347"/>
      <c r="KVE50" s="348"/>
      <c r="KVF50" s="349"/>
      <c r="KVG50" s="290"/>
      <c r="KVH50" s="288"/>
      <c r="KVI50" s="343"/>
      <c r="KVJ50" s="344"/>
      <c r="KVK50" s="1148"/>
      <c r="KVL50" s="345"/>
      <c r="KVM50" s="346"/>
      <c r="KVN50" s="347"/>
      <c r="KVO50" s="348"/>
      <c r="KVP50" s="349"/>
      <c r="KVQ50" s="290"/>
      <c r="KVR50" s="288"/>
      <c r="KVS50" s="343"/>
      <c r="KVT50" s="344"/>
      <c r="KVU50" s="1148"/>
      <c r="KVV50" s="345"/>
      <c r="KVW50" s="346"/>
      <c r="KVX50" s="347"/>
      <c r="KVY50" s="348"/>
      <c r="KVZ50" s="349"/>
      <c r="KWA50" s="290"/>
      <c r="KWB50" s="288"/>
      <c r="KWC50" s="343"/>
      <c r="KWD50" s="344"/>
      <c r="KWE50" s="1148"/>
      <c r="KWF50" s="345"/>
      <c r="KWG50" s="346"/>
      <c r="KWH50" s="347"/>
      <c r="KWI50" s="348"/>
      <c r="KWJ50" s="349"/>
      <c r="KWK50" s="290"/>
      <c r="KWL50" s="288"/>
      <c r="KWM50" s="343"/>
      <c r="KWN50" s="344"/>
      <c r="KWO50" s="1148"/>
      <c r="KWP50" s="345"/>
      <c r="KWQ50" s="346"/>
      <c r="KWR50" s="347"/>
      <c r="KWS50" s="348"/>
      <c r="KWT50" s="349"/>
      <c r="KWU50" s="290"/>
      <c r="KWV50" s="288"/>
      <c r="KWW50" s="343"/>
      <c r="KWX50" s="344"/>
      <c r="KWY50" s="1148"/>
      <c r="KWZ50" s="345"/>
      <c r="KXA50" s="346"/>
      <c r="KXB50" s="347"/>
      <c r="KXC50" s="348"/>
      <c r="KXD50" s="349"/>
      <c r="KXE50" s="290"/>
      <c r="KXF50" s="288"/>
      <c r="KXG50" s="343"/>
      <c r="KXH50" s="344"/>
      <c r="KXI50" s="1148"/>
      <c r="KXJ50" s="345"/>
      <c r="KXK50" s="346"/>
      <c r="KXL50" s="347"/>
      <c r="KXM50" s="348"/>
      <c r="KXN50" s="349"/>
      <c r="KXO50" s="290"/>
      <c r="KXP50" s="288"/>
      <c r="KXQ50" s="343"/>
      <c r="KXR50" s="344"/>
      <c r="KXS50" s="1148"/>
      <c r="KXT50" s="345"/>
      <c r="KXU50" s="346"/>
      <c r="KXV50" s="347"/>
      <c r="KXW50" s="348"/>
      <c r="KXX50" s="349"/>
      <c r="KXY50" s="290"/>
      <c r="KXZ50" s="288"/>
      <c r="KYA50" s="343"/>
      <c r="KYB50" s="344"/>
      <c r="KYC50" s="1148"/>
      <c r="KYD50" s="345"/>
      <c r="KYE50" s="346"/>
      <c r="KYF50" s="347"/>
      <c r="KYG50" s="348"/>
      <c r="KYH50" s="349"/>
      <c r="KYI50" s="290"/>
      <c r="KYJ50" s="288"/>
      <c r="KYK50" s="343"/>
      <c r="KYL50" s="344"/>
      <c r="KYM50" s="1148"/>
      <c r="KYN50" s="345"/>
      <c r="KYO50" s="346"/>
      <c r="KYP50" s="347"/>
      <c r="KYQ50" s="348"/>
      <c r="KYR50" s="349"/>
      <c r="KYS50" s="290"/>
      <c r="KYT50" s="288"/>
      <c r="KYU50" s="343"/>
      <c r="KYV50" s="344"/>
      <c r="KYW50" s="1148"/>
      <c r="KYX50" s="345"/>
      <c r="KYY50" s="346"/>
      <c r="KYZ50" s="347"/>
      <c r="KZA50" s="348"/>
      <c r="KZB50" s="349"/>
      <c r="KZC50" s="290"/>
      <c r="KZD50" s="288"/>
      <c r="KZE50" s="343"/>
      <c r="KZF50" s="344"/>
      <c r="KZG50" s="1148"/>
      <c r="KZH50" s="345"/>
      <c r="KZI50" s="346"/>
      <c r="KZJ50" s="347"/>
      <c r="KZK50" s="348"/>
      <c r="KZL50" s="349"/>
      <c r="KZM50" s="290"/>
      <c r="KZN50" s="288"/>
      <c r="KZO50" s="343"/>
      <c r="KZP50" s="344"/>
      <c r="KZQ50" s="1148"/>
      <c r="KZR50" s="345"/>
      <c r="KZS50" s="346"/>
      <c r="KZT50" s="347"/>
      <c r="KZU50" s="348"/>
      <c r="KZV50" s="349"/>
      <c r="KZW50" s="290"/>
      <c r="KZX50" s="288"/>
      <c r="KZY50" s="343"/>
      <c r="KZZ50" s="344"/>
      <c r="LAA50" s="1148"/>
      <c r="LAB50" s="345"/>
      <c r="LAC50" s="346"/>
      <c r="LAD50" s="347"/>
      <c r="LAE50" s="348"/>
      <c r="LAF50" s="349"/>
      <c r="LAG50" s="290"/>
      <c r="LAH50" s="288"/>
      <c r="LAI50" s="343"/>
      <c r="LAJ50" s="344"/>
      <c r="LAK50" s="1148"/>
      <c r="LAL50" s="345"/>
      <c r="LAM50" s="346"/>
      <c r="LAN50" s="347"/>
      <c r="LAO50" s="348"/>
      <c r="LAP50" s="349"/>
      <c r="LAQ50" s="290"/>
      <c r="LAR50" s="288"/>
      <c r="LAS50" s="343"/>
      <c r="LAT50" s="344"/>
      <c r="LAU50" s="1148"/>
      <c r="LAV50" s="345"/>
      <c r="LAW50" s="346"/>
      <c r="LAX50" s="347"/>
      <c r="LAY50" s="348"/>
      <c r="LAZ50" s="349"/>
      <c r="LBA50" s="290"/>
      <c r="LBB50" s="288"/>
      <c r="LBC50" s="343"/>
      <c r="LBD50" s="344"/>
      <c r="LBE50" s="1148"/>
      <c r="LBF50" s="345"/>
      <c r="LBG50" s="346"/>
      <c r="LBH50" s="347"/>
      <c r="LBI50" s="348"/>
      <c r="LBJ50" s="349"/>
      <c r="LBK50" s="290"/>
      <c r="LBL50" s="288"/>
      <c r="LBM50" s="343"/>
      <c r="LBN50" s="344"/>
      <c r="LBO50" s="1148"/>
      <c r="LBP50" s="345"/>
      <c r="LBQ50" s="346"/>
      <c r="LBR50" s="347"/>
      <c r="LBS50" s="348"/>
      <c r="LBT50" s="349"/>
      <c r="LBU50" s="290"/>
      <c r="LBV50" s="288"/>
      <c r="LBW50" s="343"/>
      <c r="LBX50" s="344"/>
      <c r="LBY50" s="1148"/>
      <c r="LBZ50" s="345"/>
      <c r="LCA50" s="346"/>
      <c r="LCB50" s="347"/>
      <c r="LCC50" s="348"/>
      <c r="LCD50" s="349"/>
      <c r="LCE50" s="290"/>
      <c r="LCF50" s="288"/>
      <c r="LCG50" s="343"/>
      <c r="LCH50" s="344"/>
      <c r="LCI50" s="1148"/>
      <c r="LCJ50" s="345"/>
      <c r="LCK50" s="346"/>
      <c r="LCL50" s="347"/>
      <c r="LCM50" s="348"/>
      <c r="LCN50" s="349"/>
      <c r="LCO50" s="290"/>
      <c r="LCP50" s="288"/>
      <c r="LCQ50" s="343"/>
      <c r="LCR50" s="344"/>
      <c r="LCS50" s="1148"/>
      <c r="LCT50" s="345"/>
      <c r="LCU50" s="346"/>
      <c r="LCV50" s="347"/>
      <c r="LCW50" s="348"/>
      <c r="LCX50" s="349"/>
      <c r="LCY50" s="290"/>
      <c r="LCZ50" s="288"/>
      <c r="LDA50" s="343"/>
      <c r="LDB50" s="344"/>
      <c r="LDC50" s="1148"/>
      <c r="LDD50" s="345"/>
      <c r="LDE50" s="346"/>
      <c r="LDF50" s="347"/>
      <c r="LDG50" s="348"/>
      <c r="LDH50" s="349"/>
      <c r="LDI50" s="290"/>
      <c r="LDJ50" s="288"/>
      <c r="LDK50" s="343"/>
      <c r="LDL50" s="344"/>
      <c r="LDM50" s="1148"/>
      <c r="LDN50" s="345"/>
      <c r="LDO50" s="346"/>
      <c r="LDP50" s="347"/>
      <c r="LDQ50" s="348"/>
      <c r="LDR50" s="349"/>
      <c r="LDS50" s="290"/>
      <c r="LDT50" s="288"/>
      <c r="LDU50" s="343"/>
      <c r="LDV50" s="344"/>
      <c r="LDW50" s="1148"/>
      <c r="LDX50" s="345"/>
      <c r="LDY50" s="346"/>
      <c r="LDZ50" s="347"/>
      <c r="LEA50" s="348"/>
      <c r="LEB50" s="349"/>
      <c r="LEC50" s="290"/>
      <c r="LED50" s="288"/>
      <c r="LEE50" s="343"/>
      <c r="LEF50" s="344"/>
      <c r="LEG50" s="1148"/>
      <c r="LEH50" s="345"/>
      <c r="LEI50" s="346"/>
      <c r="LEJ50" s="347"/>
      <c r="LEK50" s="348"/>
      <c r="LEL50" s="349"/>
      <c r="LEM50" s="290"/>
      <c r="LEN50" s="288"/>
      <c r="LEO50" s="343"/>
      <c r="LEP50" s="344"/>
      <c r="LEQ50" s="1148"/>
      <c r="LER50" s="345"/>
      <c r="LES50" s="346"/>
      <c r="LET50" s="347"/>
      <c r="LEU50" s="348"/>
      <c r="LEV50" s="349"/>
      <c r="LEW50" s="290"/>
      <c r="LEX50" s="288"/>
      <c r="LEY50" s="343"/>
      <c r="LEZ50" s="344"/>
      <c r="LFA50" s="1148"/>
      <c r="LFB50" s="345"/>
      <c r="LFC50" s="346"/>
      <c r="LFD50" s="347"/>
      <c r="LFE50" s="348"/>
      <c r="LFF50" s="349"/>
      <c r="LFG50" s="290"/>
      <c r="LFH50" s="288"/>
      <c r="LFI50" s="343"/>
      <c r="LFJ50" s="344"/>
      <c r="LFK50" s="1148"/>
      <c r="LFL50" s="345"/>
      <c r="LFM50" s="346"/>
      <c r="LFN50" s="347"/>
      <c r="LFO50" s="348"/>
      <c r="LFP50" s="349"/>
      <c r="LFQ50" s="290"/>
      <c r="LFR50" s="288"/>
      <c r="LFS50" s="343"/>
      <c r="LFT50" s="344"/>
      <c r="LFU50" s="1148"/>
      <c r="LFV50" s="345"/>
      <c r="LFW50" s="346"/>
      <c r="LFX50" s="347"/>
      <c r="LFY50" s="348"/>
      <c r="LFZ50" s="349"/>
      <c r="LGA50" s="290"/>
      <c r="LGB50" s="288"/>
      <c r="LGC50" s="343"/>
      <c r="LGD50" s="344"/>
      <c r="LGE50" s="1148"/>
      <c r="LGF50" s="345"/>
      <c r="LGG50" s="346"/>
      <c r="LGH50" s="347"/>
      <c r="LGI50" s="348"/>
      <c r="LGJ50" s="349"/>
      <c r="LGK50" s="290"/>
      <c r="LGL50" s="288"/>
      <c r="LGM50" s="343"/>
      <c r="LGN50" s="344"/>
      <c r="LGO50" s="1148"/>
      <c r="LGP50" s="345"/>
      <c r="LGQ50" s="346"/>
      <c r="LGR50" s="347"/>
      <c r="LGS50" s="348"/>
      <c r="LGT50" s="349"/>
      <c r="LGU50" s="290"/>
      <c r="LGV50" s="288"/>
      <c r="LGW50" s="343"/>
      <c r="LGX50" s="344"/>
      <c r="LGY50" s="1148"/>
      <c r="LGZ50" s="345"/>
      <c r="LHA50" s="346"/>
      <c r="LHB50" s="347"/>
      <c r="LHC50" s="348"/>
      <c r="LHD50" s="349"/>
      <c r="LHE50" s="290"/>
      <c r="LHF50" s="288"/>
      <c r="LHG50" s="343"/>
      <c r="LHH50" s="344"/>
      <c r="LHI50" s="1148"/>
      <c r="LHJ50" s="345"/>
      <c r="LHK50" s="346"/>
      <c r="LHL50" s="347"/>
      <c r="LHM50" s="348"/>
      <c r="LHN50" s="349"/>
      <c r="LHO50" s="290"/>
      <c r="LHP50" s="288"/>
      <c r="LHQ50" s="343"/>
      <c r="LHR50" s="344"/>
      <c r="LHS50" s="1148"/>
      <c r="LHT50" s="345"/>
      <c r="LHU50" s="346"/>
      <c r="LHV50" s="347"/>
      <c r="LHW50" s="348"/>
      <c r="LHX50" s="349"/>
      <c r="LHY50" s="290"/>
      <c r="LHZ50" s="288"/>
      <c r="LIA50" s="343"/>
      <c r="LIB50" s="344"/>
      <c r="LIC50" s="1148"/>
      <c r="LID50" s="345"/>
      <c r="LIE50" s="346"/>
      <c r="LIF50" s="347"/>
      <c r="LIG50" s="348"/>
      <c r="LIH50" s="349"/>
      <c r="LII50" s="290"/>
      <c r="LIJ50" s="288"/>
      <c r="LIK50" s="343"/>
      <c r="LIL50" s="344"/>
      <c r="LIM50" s="1148"/>
      <c r="LIN50" s="345"/>
      <c r="LIO50" s="346"/>
      <c r="LIP50" s="347"/>
      <c r="LIQ50" s="348"/>
      <c r="LIR50" s="349"/>
      <c r="LIS50" s="290"/>
      <c r="LIT50" s="288"/>
      <c r="LIU50" s="343"/>
      <c r="LIV50" s="344"/>
      <c r="LIW50" s="1148"/>
      <c r="LIX50" s="345"/>
      <c r="LIY50" s="346"/>
      <c r="LIZ50" s="347"/>
      <c r="LJA50" s="348"/>
      <c r="LJB50" s="349"/>
      <c r="LJC50" s="290"/>
      <c r="LJD50" s="288"/>
      <c r="LJE50" s="343"/>
      <c r="LJF50" s="344"/>
      <c r="LJG50" s="1148"/>
      <c r="LJH50" s="345"/>
      <c r="LJI50" s="346"/>
      <c r="LJJ50" s="347"/>
      <c r="LJK50" s="348"/>
      <c r="LJL50" s="349"/>
      <c r="LJM50" s="290"/>
      <c r="LJN50" s="288"/>
      <c r="LJO50" s="343"/>
      <c r="LJP50" s="344"/>
      <c r="LJQ50" s="1148"/>
      <c r="LJR50" s="345"/>
      <c r="LJS50" s="346"/>
      <c r="LJT50" s="347"/>
      <c r="LJU50" s="348"/>
      <c r="LJV50" s="349"/>
      <c r="LJW50" s="290"/>
      <c r="LJX50" s="288"/>
      <c r="LJY50" s="343"/>
      <c r="LJZ50" s="344"/>
      <c r="LKA50" s="1148"/>
      <c r="LKB50" s="345"/>
      <c r="LKC50" s="346"/>
      <c r="LKD50" s="347"/>
      <c r="LKE50" s="348"/>
      <c r="LKF50" s="349"/>
      <c r="LKG50" s="290"/>
      <c r="LKH50" s="288"/>
      <c r="LKI50" s="343"/>
      <c r="LKJ50" s="344"/>
      <c r="LKK50" s="1148"/>
      <c r="LKL50" s="345"/>
      <c r="LKM50" s="346"/>
      <c r="LKN50" s="347"/>
      <c r="LKO50" s="348"/>
      <c r="LKP50" s="349"/>
      <c r="LKQ50" s="290"/>
      <c r="LKR50" s="288"/>
      <c r="LKS50" s="343"/>
      <c r="LKT50" s="344"/>
      <c r="LKU50" s="1148"/>
      <c r="LKV50" s="345"/>
      <c r="LKW50" s="346"/>
      <c r="LKX50" s="347"/>
      <c r="LKY50" s="348"/>
      <c r="LKZ50" s="349"/>
      <c r="LLA50" s="290"/>
      <c r="LLB50" s="288"/>
      <c r="LLC50" s="343"/>
      <c r="LLD50" s="344"/>
      <c r="LLE50" s="1148"/>
      <c r="LLF50" s="345"/>
      <c r="LLG50" s="346"/>
      <c r="LLH50" s="347"/>
      <c r="LLI50" s="348"/>
      <c r="LLJ50" s="349"/>
      <c r="LLK50" s="290"/>
      <c r="LLL50" s="288"/>
      <c r="LLM50" s="343"/>
      <c r="LLN50" s="344"/>
      <c r="LLO50" s="1148"/>
      <c r="LLP50" s="345"/>
      <c r="LLQ50" s="346"/>
      <c r="LLR50" s="347"/>
      <c r="LLS50" s="348"/>
      <c r="LLT50" s="349"/>
      <c r="LLU50" s="290"/>
      <c r="LLV50" s="288"/>
      <c r="LLW50" s="343"/>
      <c r="LLX50" s="344"/>
      <c r="LLY50" s="1148"/>
      <c r="LLZ50" s="345"/>
      <c r="LMA50" s="346"/>
      <c r="LMB50" s="347"/>
      <c r="LMC50" s="348"/>
      <c r="LMD50" s="349"/>
      <c r="LME50" s="290"/>
      <c r="LMF50" s="288"/>
      <c r="LMG50" s="343"/>
      <c r="LMH50" s="344"/>
      <c r="LMI50" s="1148"/>
      <c r="LMJ50" s="345"/>
      <c r="LMK50" s="346"/>
      <c r="LML50" s="347"/>
      <c r="LMM50" s="348"/>
      <c r="LMN50" s="349"/>
      <c r="LMO50" s="290"/>
      <c r="LMP50" s="288"/>
      <c r="LMQ50" s="343"/>
      <c r="LMR50" s="344"/>
      <c r="LMS50" s="1148"/>
      <c r="LMT50" s="345"/>
      <c r="LMU50" s="346"/>
      <c r="LMV50" s="347"/>
      <c r="LMW50" s="348"/>
      <c r="LMX50" s="349"/>
      <c r="LMY50" s="290"/>
      <c r="LMZ50" s="288"/>
      <c r="LNA50" s="343"/>
      <c r="LNB50" s="344"/>
      <c r="LNC50" s="1148"/>
      <c r="LND50" s="345"/>
      <c r="LNE50" s="346"/>
      <c r="LNF50" s="347"/>
      <c r="LNG50" s="348"/>
      <c r="LNH50" s="349"/>
      <c r="LNI50" s="290"/>
      <c r="LNJ50" s="288"/>
      <c r="LNK50" s="343"/>
      <c r="LNL50" s="344"/>
      <c r="LNM50" s="1148"/>
      <c r="LNN50" s="345"/>
      <c r="LNO50" s="346"/>
      <c r="LNP50" s="347"/>
      <c r="LNQ50" s="348"/>
      <c r="LNR50" s="349"/>
      <c r="LNS50" s="290"/>
      <c r="LNT50" s="288"/>
      <c r="LNU50" s="343"/>
      <c r="LNV50" s="344"/>
      <c r="LNW50" s="1148"/>
      <c r="LNX50" s="345"/>
      <c r="LNY50" s="346"/>
      <c r="LNZ50" s="347"/>
      <c r="LOA50" s="348"/>
      <c r="LOB50" s="349"/>
      <c r="LOC50" s="290"/>
      <c r="LOD50" s="288"/>
      <c r="LOE50" s="343"/>
      <c r="LOF50" s="344"/>
      <c r="LOG50" s="1148"/>
      <c r="LOH50" s="345"/>
      <c r="LOI50" s="346"/>
      <c r="LOJ50" s="347"/>
      <c r="LOK50" s="348"/>
      <c r="LOL50" s="349"/>
      <c r="LOM50" s="290"/>
      <c r="LON50" s="288"/>
      <c r="LOO50" s="343"/>
      <c r="LOP50" s="344"/>
      <c r="LOQ50" s="1148"/>
      <c r="LOR50" s="345"/>
      <c r="LOS50" s="346"/>
      <c r="LOT50" s="347"/>
      <c r="LOU50" s="348"/>
      <c r="LOV50" s="349"/>
      <c r="LOW50" s="290"/>
      <c r="LOX50" s="288"/>
      <c r="LOY50" s="343"/>
      <c r="LOZ50" s="344"/>
      <c r="LPA50" s="1148"/>
      <c r="LPB50" s="345"/>
      <c r="LPC50" s="346"/>
      <c r="LPD50" s="347"/>
      <c r="LPE50" s="348"/>
      <c r="LPF50" s="349"/>
      <c r="LPG50" s="290"/>
      <c r="LPH50" s="288"/>
      <c r="LPI50" s="343"/>
      <c r="LPJ50" s="344"/>
      <c r="LPK50" s="1148"/>
      <c r="LPL50" s="345"/>
      <c r="LPM50" s="346"/>
      <c r="LPN50" s="347"/>
      <c r="LPO50" s="348"/>
      <c r="LPP50" s="349"/>
      <c r="LPQ50" s="290"/>
      <c r="LPR50" s="288"/>
      <c r="LPS50" s="343"/>
      <c r="LPT50" s="344"/>
      <c r="LPU50" s="1148"/>
      <c r="LPV50" s="345"/>
      <c r="LPW50" s="346"/>
      <c r="LPX50" s="347"/>
      <c r="LPY50" s="348"/>
      <c r="LPZ50" s="349"/>
      <c r="LQA50" s="290"/>
      <c r="LQB50" s="288"/>
      <c r="LQC50" s="343"/>
      <c r="LQD50" s="344"/>
      <c r="LQE50" s="1148"/>
      <c r="LQF50" s="345"/>
      <c r="LQG50" s="346"/>
      <c r="LQH50" s="347"/>
      <c r="LQI50" s="348"/>
      <c r="LQJ50" s="349"/>
      <c r="LQK50" s="290"/>
      <c r="LQL50" s="288"/>
      <c r="LQM50" s="343"/>
      <c r="LQN50" s="344"/>
      <c r="LQO50" s="1148"/>
      <c r="LQP50" s="345"/>
      <c r="LQQ50" s="346"/>
      <c r="LQR50" s="347"/>
      <c r="LQS50" s="348"/>
      <c r="LQT50" s="349"/>
      <c r="LQU50" s="290"/>
      <c r="LQV50" s="288"/>
      <c r="LQW50" s="343"/>
      <c r="LQX50" s="344"/>
      <c r="LQY50" s="1148"/>
      <c r="LQZ50" s="345"/>
      <c r="LRA50" s="346"/>
      <c r="LRB50" s="347"/>
      <c r="LRC50" s="348"/>
      <c r="LRD50" s="349"/>
      <c r="LRE50" s="290"/>
      <c r="LRF50" s="288"/>
      <c r="LRG50" s="343"/>
      <c r="LRH50" s="344"/>
      <c r="LRI50" s="1148"/>
      <c r="LRJ50" s="345"/>
      <c r="LRK50" s="346"/>
      <c r="LRL50" s="347"/>
      <c r="LRM50" s="348"/>
      <c r="LRN50" s="349"/>
      <c r="LRO50" s="290"/>
      <c r="LRP50" s="288"/>
      <c r="LRQ50" s="343"/>
      <c r="LRR50" s="344"/>
      <c r="LRS50" s="1148"/>
      <c r="LRT50" s="345"/>
      <c r="LRU50" s="346"/>
      <c r="LRV50" s="347"/>
      <c r="LRW50" s="348"/>
      <c r="LRX50" s="349"/>
      <c r="LRY50" s="290"/>
      <c r="LRZ50" s="288"/>
      <c r="LSA50" s="343"/>
      <c r="LSB50" s="344"/>
      <c r="LSC50" s="1148"/>
      <c r="LSD50" s="345"/>
      <c r="LSE50" s="346"/>
      <c r="LSF50" s="347"/>
      <c r="LSG50" s="348"/>
      <c r="LSH50" s="349"/>
      <c r="LSI50" s="290"/>
      <c r="LSJ50" s="288"/>
      <c r="LSK50" s="343"/>
      <c r="LSL50" s="344"/>
      <c r="LSM50" s="1148"/>
      <c r="LSN50" s="345"/>
      <c r="LSO50" s="346"/>
      <c r="LSP50" s="347"/>
      <c r="LSQ50" s="348"/>
      <c r="LSR50" s="349"/>
      <c r="LSS50" s="290"/>
      <c r="LST50" s="288"/>
      <c r="LSU50" s="343"/>
      <c r="LSV50" s="344"/>
      <c r="LSW50" s="1148"/>
      <c r="LSX50" s="345"/>
      <c r="LSY50" s="346"/>
      <c r="LSZ50" s="347"/>
      <c r="LTA50" s="348"/>
      <c r="LTB50" s="349"/>
      <c r="LTC50" s="290"/>
      <c r="LTD50" s="288"/>
      <c r="LTE50" s="343"/>
      <c r="LTF50" s="344"/>
      <c r="LTG50" s="1148"/>
      <c r="LTH50" s="345"/>
      <c r="LTI50" s="346"/>
      <c r="LTJ50" s="347"/>
      <c r="LTK50" s="348"/>
      <c r="LTL50" s="349"/>
      <c r="LTM50" s="290"/>
      <c r="LTN50" s="288"/>
      <c r="LTO50" s="343"/>
      <c r="LTP50" s="344"/>
      <c r="LTQ50" s="1148"/>
      <c r="LTR50" s="345"/>
      <c r="LTS50" s="346"/>
      <c r="LTT50" s="347"/>
      <c r="LTU50" s="348"/>
      <c r="LTV50" s="349"/>
      <c r="LTW50" s="290"/>
      <c r="LTX50" s="288"/>
      <c r="LTY50" s="343"/>
      <c r="LTZ50" s="344"/>
      <c r="LUA50" s="1148"/>
      <c r="LUB50" s="345"/>
      <c r="LUC50" s="346"/>
      <c r="LUD50" s="347"/>
      <c r="LUE50" s="348"/>
      <c r="LUF50" s="349"/>
      <c r="LUG50" s="290"/>
      <c r="LUH50" s="288"/>
      <c r="LUI50" s="343"/>
      <c r="LUJ50" s="344"/>
      <c r="LUK50" s="1148"/>
      <c r="LUL50" s="345"/>
      <c r="LUM50" s="346"/>
      <c r="LUN50" s="347"/>
      <c r="LUO50" s="348"/>
      <c r="LUP50" s="349"/>
      <c r="LUQ50" s="290"/>
      <c r="LUR50" s="288"/>
      <c r="LUS50" s="343"/>
      <c r="LUT50" s="344"/>
      <c r="LUU50" s="1148"/>
      <c r="LUV50" s="345"/>
      <c r="LUW50" s="346"/>
      <c r="LUX50" s="347"/>
      <c r="LUY50" s="348"/>
      <c r="LUZ50" s="349"/>
      <c r="LVA50" s="290"/>
      <c r="LVB50" s="288"/>
      <c r="LVC50" s="343"/>
      <c r="LVD50" s="344"/>
      <c r="LVE50" s="1148"/>
      <c r="LVF50" s="345"/>
      <c r="LVG50" s="346"/>
      <c r="LVH50" s="347"/>
      <c r="LVI50" s="348"/>
      <c r="LVJ50" s="349"/>
      <c r="LVK50" s="290"/>
      <c r="LVL50" s="288"/>
      <c r="LVM50" s="343"/>
      <c r="LVN50" s="344"/>
      <c r="LVO50" s="1148"/>
      <c r="LVP50" s="345"/>
      <c r="LVQ50" s="346"/>
      <c r="LVR50" s="347"/>
      <c r="LVS50" s="348"/>
      <c r="LVT50" s="349"/>
      <c r="LVU50" s="290"/>
      <c r="LVV50" s="288"/>
      <c r="LVW50" s="343"/>
      <c r="LVX50" s="344"/>
      <c r="LVY50" s="1148"/>
      <c r="LVZ50" s="345"/>
      <c r="LWA50" s="346"/>
      <c r="LWB50" s="347"/>
      <c r="LWC50" s="348"/>
      <c r="LWD50" s="349"/>
      <c r="LWE50" s="290"/>
      <c r="LWF50" s="288"/>
      <c r="LWG50" s="343"/>
      <c r="LWH50" s="344"/>
      <c r="LWI50" s="1148"/>
      <c r="LWJ50" s="345"/>
      <c r="LWK50" s="346"/>
      <c r="LWL50" s="347"/>
      <c r="LWM50" s="348"/>
      <c r="LWN50" s="349"/>
      <c r="LWO50" s="290"/>
      <c r="LWP50" s="288"/>
      <c r="LWQ50" s="343"/>
      <c r="LWR50" s="344"/>
      <c r="LWS50" s="1148"/>
      <c r="LWT50" s="345"/>
      <c r="LWU50" s="346"/>
      <c r="LWV50" s="347"/>
      <c r="LWW50" s="348"/>
      <c r="LWX50" s="349"/>
      <c r="LWY50" s="290"/>
      <c r="LWZ50" s="288"/>
      <c r="LXA50" s="343"/>
      <c r="LXB50" s="344"/>
      <c r="LXC50" s="1148"/>
      <c r="LXD50" s="345"/>
      <c r="LXE50" s="346"/>
      <c r="LXF50" s="347"/>
      <c r="LXG50" s="348"/>
      <c r="LXH50" s="349"/>
      <c r="LXI50" s="290"/>
      <c r="LXJ50" s="288"/>
      <c r="LXK50" s="343"/>
      <c r="LXL50" s="344"/>
      <c r="LXM50" s="1148"/>
      <c r="LXN50" s="345"/>
      <c r="LXO50" s="346"/>
      <c r="LXP50" s="347"/>
      <c r="LXQ50" s="348"/>
      <c r="LXR50" s="349"/>
      <c r="LXS50" s="290"/>
      <c r="LXT50" s="288"/>
      <c r="LXU50" s="343"/>
      <c r="LXV50" s="344"/>
      <c r="LXW50" s="1148"/>
      <c r="LXX50" s="345"/>
      <c r="LXY50" s="346"/>
      <c r="LXZ50" s="347"/>
      <c r="LYA50" s="348"/>
      <c r="LYB50" s="349"/>
      <c r="LYC50" s="290"/>
      <c r="LYD50" s="288"/>
      <c r="LYE50" s="343"/>
      <c r="LYF50" s="344"/>
      <c r="LYG50" s="1148"/>
      <c r="LYH50" s="345"/>
      <c r="LYI50" s="346"/>
      <c r="LYJ50" s="347"/>
      <c r="LYK50" s="348"/>
      <c r="LYL50" s="349"/>
      <c r="LYM50" s="290"/>
      <c r="LYN50" s="288"/>
      <c r="LYO50" s="343"/>
      <c r="LYP50" s="344"/>
      <c r="LYQ50" s="1148"/>
      <c r="LYR50" s="345"/>
      <c r="LYS50" s="346"/>
      <c r="LYT50" s="347"/>
      <c r="LYU50" s="348"/>
      <c r="LYV50" s="349"/>
      <c r="LYW50" s="290"/>
      <c r="LYX50" s="288"/>
      <c r="LYY50" s="343"/>
      <c r="LYZ50" s="344"/>
      <c r="LZA50" s="1148"/>
      <c r="LZB50" s="345"/>
      <c r="LZC50" s="346"/>
      <c r="LZD50" s="347"/>
      <c r="LZE50" s="348"/>
      <c r="LZF50" s="349"/>
      <c r="LZG50" s="290"/>
      <c r="LZH50" s="288"/>
      <c r="LZI50" s="343"/>
      <c r="LZJ50" s="344"/>
      <c r="LZK50" s="1148"/>
      <c r="LZL50" s="345"/>
      <c r="LZM50" s="346"/>
      <c r="LZN50" s="347"/>
      <c r="LZO50" s="348"/>
      <c r="LZP50" s="349"/>
      <c r="LZQ50" s="290"/>
      <c r="LZR50" s="288"/>
      <c r="LZS50" s="343"/>
      <c r="LZT50" s="344"/>
      <c r="LZU50" s="1148"/>
      <c r="LZV50" s="345"/>
      <c r="LZW50" s="346"/>
      <c r="LZX50" s="347"/>
      <c r="LZY50" s="348"/>
      <c r="LZZ50" s="349"/>
      <c r="MAA50" s="290"/>
      <c r="MAB50" s="288"/>
      <c r="MAC50" s="343"/>
      <c r="MAD50" s="344"/>
      <c r="MAE50" s="1148"/>
      <c r="MAF50" s="345"/>
      <c r="MAG50" s="346"/>
      <c r="MAH50" s="347"/>
      <c r="MAI50" s="348"/>
      <c r="MAJ50" s="349"/>
      <c r="MAK50" s="290"/>
      <c r="MAL50" s="288"/>
      <c r="MAM50" s="343"/>
      <c r="MAN50" s="344"/>
      <c r="MAO50" s="1148"/>
      <c r="MAP50" s="345"/>
      <c r="MAQ50" s="346"/>
      <c r="MAR50" s="347"/>
      <c r="MAS50" s="348"/>
      <c r="MAT50" s="349"/>
      <c r="MAU50" s="290"/>
      <c r="MAV50" s="288"/>
      <c r="MAW50" s="343"/>
      <c r="MAX50" s="344"/>
      <c r="MAY50" s="1148"/>
      <c r="MAZ50" s="345"/>
      <c r="MBA50" s="346"/>
      <c r="MBB50" s="347"/>
      <c r="MBC50" s="348"/>
      <c r="MBD50" s="349"/>
      <c r="MBE50" s="290"/>
      <c r="MBF50" s="288"/>
      <c r="MBG50" s="343"/>
      <c r="MBH50" s="344"/>
      <c r="MBI50" s="1148"/>
      <c r="MBJ50" s="345"/>
      <c r="MBK50" s="346"/>
      <c r="MBL50" s="347"/>
      <c r="MBM50" s="348"/>
      <c r="MBN50" s="349"/>
      <c r="MBO50" s="290"/>
      <c r="MBP50" s="288"/>
      <c r="MBQ50" s="343"/>
      <c r="MBR50" s="344"/>
      <c r="MBS50" s="1148"/>
      <c r="MBT50" s="345"/>
      <c r="MBU50" s="346"/>
      <c r="MBV50" s="347"/>
      <c r="MBW50" s="348"/>
      <c r="MBX50" s="349"/>
      <c r="MBY50" s="290"/>
      <c r="MBZ50" s="288"/>
      <c r="MCA50" s="343"/>
      <c r="MCB50" s="344"/>
      <c r="MCC50" s="1148"/>
      <c r="MCD50" s="345"/>
      <c r="MCE50" s="346"/>
      <c r="MCF50" s="347"/>
      <c r="MCG50" s="348"/>
      <c r="MCH50" s="349"/>
      <c r="MCI50" s="290"/>
      <c r="MCJ50" s="288"/>
      <c r="MCK50" s="343"/>
      <c r="MCL50" s="344"/>
      <c r="MCM50" s="1148"/>
      <c r="MCN50" s="345"/>
      <c r="MCO50" s="346"/>
      <c r="MCP50" s="347"/>
      <c r="MCQ50" s="348"/>
      <c r="MCR50" s="349"/>
      <c r="MCS50" s="290"/>
      <c r="MCT50" s="288"/>
      <c r="MCU50" s="343"/>
      <c r="MCV50" s="344"/>
      <c r="MCW50" s="1148"/>
      <c r="MCX50" s="345"/>
      <c r="MCY50" s="346"/>
      <c r="MCZ50" s="347"/>
      <c r="MDA50" s="348"/>
      <c r="MDB50" s="349"/>
      <c r="MDC50" s="290"/>
      <c r="MDD50" s="288"/>
      <c r="MDE50" s="343"/>
      <c r="MDF50" s="344"/>
      <c r="MDG50" s="1148"/>
      <c r="MDH50" s="345"/>
      <c r="MDI50" s="346"/>
      <c r="MDJ50" s="347"/>
      <c r="MDK50" s="348"/>
      <c r="MDL50" s="349"/>
      <c r="MDM50" s="290"/>
      <c r="MDN50" s="288"/>
      <c r="MDO50" s="343"/>
      <c r="MDP50" s="344"/>
      <c r="MDQ50" s="1148"/>
      <c r="MDR50" s="345"/>
      <c r="MDS50" s="346"/>
      <c r="MDT50" s="347"/>
      <c r="MDU50" s="348"/>
      <c r="MDV50" s="349"/>
      <c r="MDW50" s="290"/>
      <c r="MDX50" s="288"/>
      <c r="MDY50" s="343"/>
      <c r="MDZ50" s="344"/>
      <c r="MEA50" s="1148"/>
      <c r="MEB50" s="345"/>
      <c r="MEC50" s="346"/>
      <c r="MED50" s="347"/>
      <c r="MEE50" s="348"/>
      <c r="MEF50" s="349"/>
      <c r="MEG50" s="290"/>
      <c r="MEH50" s="288"/>
      <c r="MEI50" s="343"/>
      <c r="MEJ50" s="344"/>
      <c r="MEK50" s="1148"/>
      <c r="MEL50" s="345"/>
      <c r="MEM50" s="346"/>
      <c r="MEN50" s="347"/>
      <c r="MEO50" s="348"/>
      <c r="MEP50" s="349"/>
      <c r="MEQ50" s="290"/>
      <c r="MER50" s="288"/>
      <c r="MES50" s="343"/>
      <c r="MET50" s="344"/>
      <c r="MEU50" s="1148"/>
      <c r="MEV50" s="345"/>
      <c r="MEW50" s="346"/>
      <c r="MEX50" s="347"/>
      <c r="MEY50" s="348"/>
      <c r="MEZ50" s="349"/>
      <c r="MFA50" s="290"/>
      <c r="MFB50" s="288"/>
      <c r="MFC50" s="343"/>
      <c r="MFD50" s="344"/>
      <c r="MFE50" s="1148"/>
      <c r="MFF50" s="345"/>
      <c r="MFG50" s="346"/>
      <c r="MFH50" s="347"/>
      <c r="MFI50" s="348"/>
      <c r="MFJ50" s="349"/>
      <c r="MFK50" s="290"/>
      <c r="MFL50" s="288"/>
      <c r="MFM50" s="343"/>
      <c r="MFN50" s="344"/>
      <c r="MFO50" s="1148"/>
      <c r="MFP50" s="345"/>
      <c r="MFQ50" s="346"/>
      <c r="MFR50" s="347"/>
      <c r="MFS50" s="348"/>
      <c r="MFT50" s="349"/>
      <c r="MFU50" s="290"/>
      <c r="MFV50" s="288"/>
      <c r="MFW50" s="343"/>
      <c r="MFX50" s="344"/>
      <c r="MFY50" s="1148"/>
      <c r="MFZ50" s="345"/>
      <c r="MGA50" s="346"/>
      <c r="MGB50" s="347"/>
      <c r="MGC50" s="348"/>
      <c r="MGD50" s="349"/>
      <c r="MGE50" s="290"/>
      <c r="MGF50" s="288"/>
      <c r="MGG50" s="343"/>
      <c r="MGH50" s="344"/>
      <c r="MGI50" s="1148"/>
      <c r="MGJ50" s="345"/>
      <c r="MGK50" s="346"/>
      <c r="MGL50" s="347"/>
      <c r="MGM50" s="348"/>
      <c r="MGN50" s="349"/>
      <c r="MGO50" s="290"/>
      <c r="MGP50" s="288"/>
      <c r="MGQ50" s="343"/>
      <c r="MGR50" s="344"/>
      <c r="MGS50" s="1148"/>
      <c r="MGT50" s="345"/>
      <c r="MGU50" s="346"/>
      <c r="MGV50" s="347"/>
      <c r="MGW50" s="348"/>
      <c r="MGX50" s="349"/>
      <c r="MGY50" s="290"/>
      <c r="MGZ50" s="288"/>
      <c r="MHA50" s="343"/>
      <c r="MHB50" s="344"/>
      <c r="MHC50" s="1148"/>
      <c r="MHD50" s="345"/>
      <c r="MHE50" s="346"/>
      <c r="MHF50" s="347"/>
      <c r="MHG50" s="348"/>
      <c r="MHH50" s="349"/>
      <c r="MHI50" s="290"/>
      <c r="MHJ50" s="288"/>
      <c r="MHK50" s="343"/>
      <c r="MHL50" s="344"/>
      <c r="MHM50" s="1148"/>
      <c r="MHN50" s="345"/>
      <c r="MHO50" s="346"/>
      <c r="MHP50" s="347"/>
      <c r="MHQ50" s="348"/>
      <c r="MHR50" s="349"/>
      <c r="MHS50" s="290"/>
      <c r="MHT50" s="288"/>
      <c r="MHU50" s="343"/>
      <c r="MHV50" s="344"/>
      <c r="MHW50" s="1148"/>
      <c r="MHX50" s="345"/>
      <c r="MHY50" s="346"/>
      <c r="MHZ50" s="347"/>
      <c r="MIA50" s="348"/>
      <c r="MIB50" s="349"/>
      <c r="MIC50" s="290"/>
      <c r="MID50" s="288"/>
      <c r="MIE50" s="343"/>
      <c r="MIF50" s="344"/>
      <c r="MIG50" s="1148"/>
      <c r="MIH50" s="345"/>
      <c r="MII50" s="346"/>
      <c r="MIJ50" s="347"/>
      <c r="MIK50" s="348"/>
      <c r="MIL50" s="349"/>
      <c r="MIM50" s="290"/>
      <c r="MIN50" s="288"/>
      <c r="MIO50" s="343"/>
      <c r="MIP50" s="344"/>
      <c r="MIQ50" s="1148"/>
      <c r="MIR50" s="345"/>
      <c r="MIS50" s="346"/>
      <c r="MIT50" s="347"/>
      <c r="MIU50" s="348"/>
      <c r="MIV50" s="349"/>
      <c r="MIW50" s="290"/>
      <c r="MIX50" s="288"/>
      <c r="MIY50" s="343"/>
      <c r="MIZ50" s="344"/>
      <c r="MJA50" s="1148"/>
      <c r="MJB50" s="345"/>
      <c r="MJC50" s="346"/>
      <c r="MJD50" s="347"/>
      <c r="MJE50" s="348"/>
      <c r="MJF50" s="349"/>
      <c r="MJG50" s="290"/>
      <c r="MJH50" s="288"/>
      <c r="MJI50" s="343"/>
      <c r="MJJ50" s="344"/>
      <c r="MJK50" s="1148"/>
      <c r="MJL50" s="345"/>
      <c r="MJM50" s="346"/>
      <c r="MJN50" s="347"/>
      <c r="MJO50" s="348"/>
      <c r="MJP50" s="349"/>
      <c r="MJQ50" s="290"/>
      <c r="MJR50" s="288"/>
      <c r="MJS50" s="343"/>
      <c r="MJT50" s="344"/>
      <c r="MJU50" s="1148"/>
      <c r="MJV50" s="345"/>
      <c r="MJW50" s="346"/>
      <c r="MJX50" s="347"/>
      <c r="MJY50" s="348"/>
      <c r="MJZ50" s="349"/>
      <c r="MKA50" s="290"/>
      <c r="MKB50" s="288"/>
      <c r="MKC50" s="343"/>
      <c r="MKD50" s="344"/>
      <c r="MKE50" s="1148"/>
      <c r="MKF50" s="345"/>
      <c r="MKG50" s="346"/>
      <c r="MKH50" s="347"/>
      <c r="MKI50" s="348"/>
      <c r="MKJ50" s="349"/>
      <c r="MKK50" s="290"/>
      <c r="MKL50" s="288"/>
      <c r="MKM50" s="343"/>
      <c r="MKN50" s="344"/>
      <c r="MKO50" s="1148"/>
      <c r="MKP50" s="345"/>
      <c r="MKQ50" s="346"/>
      <c r="MKR50" s="347"/>
      <c r="MKS50" s="348"/>
      <c r="MKT50" s="349"/>
      <c r="MKU50" s="290"/>
      <c r="MKV50" s="288"/>
      <c r="MKW50" s="343"/>
      <c r="MKX50" s="344"/>
      <c r="MKY50" s="1148"/>
      <c r="MKZ50" s="345"/>
      <c r="MLA50" s="346"/>
      <c r="MLB50" s="347"/>
      <c r="MLC50" s="348"/>
      <c r="MLD50" s="349"/>
      <c r="MLE50" s="290"/>
      <c r="MLF50" s="288"/>
      <c r="MLG50" s="343"/>
      <c r="MLH50" s="344"/>
      <c r="MLI50" s="1148"/>
      <c r="MLJ50" s="345"/>
      <c r="MLK50" s="346"/>
      <c r="MLL50" s="347"/>
      <c r="MLM50" s="348"/>
      <c r="MLN50" s="349"/>
      <c r="MLO50" s="290"/>
      <c r="MLP50" s="288"/>
      <c r="MLQ50" s="343"/>
      <c r="MLR50" s="344"/>
      <c r="MLS50" s="1148"/>
      <c r="MLT50" s="345"/>
      <c r="MLU50" s="346"/>
      <c r="MLV50" s="347"/>
      <c r="MLW50" s="348"/>
      <c r="MLX50" s="349"/>
      <c r="MLY50" s="290"/>
      <c r="MLZ50" s="288"/>
      <c r="MMA50" s="343"/>
      <c r="MMB50" s="344"/>
      <c r="MMC50" s="1148"/>
      <c r="MMD50" s="345"/>
      <c r="MME50" s="346"/>
      <c r="MMF50" s="347"/>
      <c r="MMG50" s="348"/>
      <c r="MMH50" s="349"/>
      <c r="MMI50" s="290"/>
      <c r="MMJ50" s="288"/>
      <c r="MMK50" s="343"/>
      <c r="MML50" s="344"/>
      <c r="MMM50" s="1148"/>
      <c r="MMN50" s="345"/>
      <c r="MMO50" s="346"/>
      <c r="MMP50" s="347"/>
      <c r="MMQ50" s="348"/>
      <c r="MMR50" s="349"/>
      <c r="MMS50" s="290"/>
      <c r="MMT50" s="288"/>
      <c r="MMU50" s="343"/>
      <c r="MMV50" s="344"/>
      <c r="MMW50" s="1148"/>
      <c r="MMX50" s="345"/>
      <c r="MMY50" s="346"/>
      <c r="MMZ50" s="347"/>
      <c r="MNA50" s="348"/>
      <c r="MNB50" s="349"/>
      <c r="MNC50" s="290"/>
      <c r="MND50" s="288"/>
      <c r="MNE50" s="343"/>
      <c r="MNF50" s="344"/>
      <c r="MNG50" s="1148"/>
      <c r="MNH50" s="345"/>
      <c r="MNI50" s="346"/>
      <c r="MNJ50" s="347"/>
      <c r="MNK50" s="348"/>
      <c r="MNL50" s="349"/>
      <c r="MNM50" s="290"/>
      <c r="MNN50" s="288"/>
      <c r="MNO50" s="343"/>
      <c r="MNP50" s="344"/>
      <c r="MNQ50" s="1148"/>
      <c r="MNR50" s="345"/>
      <c r="MNS50" s="346"/>
      <c r="MNT50" s="347"/>
      <c r="MNU50" s="348"/>
      <c r="MNV50" s="349"/>
      <c r="MNW50" s="290"/>
      <c r="MNX50" s="288"/>
      <c r="MNY50" s="343"/>
      <c r="MNZ50" s="344"/>
      <c r="MOA50" s="1148"/>
      <c r="MOB50" s="345"/>
      <c r="MOC50" s="346"/>
      <c r="MOD50" s="347"/>
      <c r="MOE50" s="348"/>
      <c r="MOF50" s="349"/>
      <c r="MOG50" s="290"/>
      <c r="MOH50" s="288"/>
      <c r="MOI50" s="343"/>
      <c r="MOJ50" s="344"/>
      <c r="MOK50" s="1148"/>
      <c r="MOL50" s="345"/>
      <c r="MOM50" s="346"/>
      <c r="MON50" s="347"/>
      <c r="MOO50" s="348"/>
      <c r="MOP50" s="349"/>
      <c r="MOQ50" s="290"/>
      <c r="MOR50" s="288"/>
      <c r="MOS50" s="343"/>
      <c r="MOT50" s="344"/>
      <c r="MOU50" s="1148"/>
      <c r="MOV50" s="345"/>
      <c r="MOW50" s="346"/>
      <c r="MOX50" s="347"/>
      <c r="MOY50" s="348"/>
      <c r="MOZ50" s="349"/>
      <c r="MPA50" s="290"/>
      <c r="MPB50" s="288"/>
      <c r="MPC50" s="343"/>
      <c r="MPD50" s="344"/>
      <c r="MPE50" s="1148"/>
      <c r="MPF50" s="345"/>
      <c r="MPG50" s="346"/>
      <c r="MPH50" s="347"/>
      <c r="MPI50" s="348"/>
      <c r="MPJ50" s="349"/>
      <c r="MPK50" s="290"/>
      <c r="MPL50" s="288"/>
      <c r="MPM50" s="343"/>
      <c r="MPN50" s="344"/>
      <c r="MPO50" s="1148"/>
      <c r="MPP50" s="345"/>
      <c r="MPQ50" s="346"/>
      <c r="MPR50" s="347"/>
      <c r="MPS50" s="348"/>
      <c r="MPT50" s="349"/>
      <c r="MPU50" s="290"/>
      <c r="MPV50" s="288"/>
      <c r="MPW50" s="343"/>
      <c r="MPX50" s="344"/>
      <c r="MPY50" s="1148"/>
      <c r="MPZ50" s="345"/>
      <c r="MQA50" s="346"/>
      <c r="MQB50" s="347"/>
      <c r="MQC50" s="348"/>
      <c r="MQD50" s="349"/>
      <c r="MQE50" s="290"/>
      <c r="MQF50" s="288"/>
      <c r="MQG50" s="343"/>
      <c r="MQH50" s="344"/>
      <c r="MQI50" s="1148"/>
      <c r="MQJ50" s="345"/>
      <c r="MQK50" s="346"/>
      <c r="MQL50" s="347"/>
      <c r="MQM50" s="348"/>
      <c r="MQN50" s="349"/>
      <c r="MQO50" s="290"/>
      <c r="MQP50" s="288"/>
      <c r="MQQ50" s="343"/>
      <c r="MQR50" s="344"/>
      <c r="MQS50" s="1148"/>
      <c r="MQT50" s="345"/>
      <c r="MQU50" s="346"/>
      <c r="MQV50" s="347"/>
      <c r="MQW50" s="348"/>
      <c r="MQX50" s="349"/>
      <c r="MQY50" s="290"/>
      <c r="MQZ50" s="288"/>
      <c r="MRA50" s="343"/>
      <c r="MRB50" s="344"/>
      <c r="MRC50" s="1148"/>
      <c r="MRD50" s="345"/>
      <c r="MRE50" s="346"/>
      <c r="MRF50" s="347"/>
      <c r="MRG50" s="348"/>
      <c r="MRH50" s="349"/>
      <c r="MRI50" s="290"/>
      <c r="MRJ50" s="288"/>
      <c r="MRK50" s="343"/>
      <c r="MRL50" s="344"/>
      <c r="MRM50" s="1148"/>
      <c r="MRN50" s="345"/>
      <c r="MRO50" s="346"/>
      <c r="MRP50" s="347"/>
      <c r="MRQ50" s="348"/>
      <c r="MRR50" s="349"/>
      <c r="MRS50" s="290"/>
      <c r="MRT50" s="288"/>
      <c r="MRU50" s="343"/>
      <c r="MRV50" s="344"/>
      <c r="MRW50" s="1148"/>
      <c r="MRX50" s="345"/>
      <c r="MRY50" s="346"/>
      <c r="MRZ50" s="347"/>
      <c r="MSA50" s="348"/>
      <c r="MSB50" s="349"/>
      <c r="MSC50" s="290"/>
      <c r="MSD50" s="288"/>
      <c r="MSE50" s="343"/>
      <c r="MSF50" s="344"/>
      <c r="MSG50" s="1148"/>
      <c r="MSH50" s="345"/>
      <c r="MSI50" s="346"/>
      <c r="MSJ50" s="347"/>
      <c r="MSK50" s="348"/>
      <c r="MSL50" s="349"/>
      <c r="MSM50" s="290"/>
      <c r="MSN50" s="288"/>
      <c r="MSO50" s="343"/>
      <c r="MSP50" s="344"/>
      <c r="MSQ50" s="1148"/>
      <c r="MSR50" s="345"/>
      <c r="MSS50" s="346"/>
      <c r="MST50" s="347"/>
      <c r="MSU50" s="348"/>
      <c r="MSV50" s="349"/>
      <c r="MSW50" s="290"/>
      <c r="MSX50" s="288"/>
      <c r="MSY50" s="343"/>
      <c r="MSZ50" s="344"/>
      <c r="MTA50" s="1148"/>
      <c r="MTB50" s="345"/>
      <c r="MTC50" s="346"/>
      <c r="MTD50" s="347"/>
      <c r="MTE50" s="348"/>
      <c r="MTF50" s="349"/>
      <c r="MTG50" s="290"/>
      <c r="MTH50" s="288"/>
      <c r="MTI50" s="343"/>
      <c r="MTJ50" s="344"/>
      <c r="MTK50" s="1148"/>
      <c r="MTL50" s="345"/>
      <c r="MTM50" s="346"/>
      <c r="MTN50" s="347"/>
      <c r="MTO50" s="348"/>
      <c r="MTP50" s="349"/>
      <c r="MTQ50" s="290"/>
      <c r="MTR50" s="288"/>
      <c r="MTS50" s="343"/>
      <c r="MTT50" s="344"/>
      <c r="MTU50" s="1148"/>
      <c r="MTV50" s="345"/>
      <c r="MTW50" s="346"/>
      <c r="MTX50" s="347"/>
      <c r="MTY50" s="348"/>
      <c r="MTZ50" s="349"/>
      <c r="MUA50" s="290"/>
      <c r="MUB50" s="288"/>
      <c r="MUC50" s="343"/>
      <c r="MUD50" s="344"/>
      <c r="MUE50" s="1148"/>
      <c r="MUF50" s="345"/>
      <c r="MUG50" s="346"/>
      <c r="MUH50" s="347"/>
      <c r="MUI50" s="348"/>
      <c r="MUJ50" s="349"/>
      <c r="MUK50" s="290"/>
      <c r="MUL50" s="288"/>
      <c r="MUM50" s="343"/>
      <c r="MUN50" s="344"/>
      <c r="MUO50" s="1148"/>
      <c r="MUP50" s="345"/>
      <c r="MUQ50" s="346"/>
      <c r="MUR50" s="347"/>
      <c r="MUS50" s="348"/>
      <c r="MUT50" s="349"/>
      <c r="MUU50" s="290"/>
      <c r="MUV50" s="288"/>
      <c r="MUW50" s="343"/>
      <c r="MUX50" s="344"/>
      <c r="MUY50" s="1148"/>
      <c r="MUZ50" s="345"/>
      <c r="MVA50" s="346"/>
      <c r="MVB50" s="347"/>
      <c r="MVC50" s="348"/>
      <c r="MVD50" s="349"/>
      <c r="MVE50" s="290"/>
      <c r="MVF50" s="288"/>
      <c r="MVG50" s="343"/>
      <c r="MVH50" s="344"/>
      <c r="MVI50" s="1148"/>
      <c r="MVJ50" s="345"/>
      <c r="MVK50" s="346"/>
      <c r="MVL50" s="347"/>
      <c r="MVM50" s="348"/>
      <c r="MVN50" s="349"/>
      <c r="MVO50" s="290"/>
      <c r="MVP50" s="288"/>
      <c r="MVQ50" s="343"/>
      <c r="MVR50" s="344"/>
      <c r="MVS50" s="1148"/>
      <c r="MVT50" s="345"/>
      <c r="MVU50" s="346"/>
      <c r="MVV50" s="347"/>
      <c r="MVW50" s="348"/>
      <c r="MVX50" s="349"/>
      <c r="MVY50" s="290"/>
      <c r="MVZ50" s="288"/>
      <c r="MWA50" s="343"/>
      <c r="MWB50" s="344"/>
      <c r="MWC50" s="1148"/>
      <c r="MWD50" s="345"/>
      <c r="MWE50" s="346"/>
      <c r="MWF50" s="347"/>
      <c r="MWG50" s="348"/>
      <c r="MWH50" s="349"/>
      <c r="MWI50" s="290"/>
      <c r="MWJ50" s="288"/>
      <c r="MWK50" s="343"/>
      <c r="MWL50" s="344"/>
      <c r="MWM50" s="1148"/>
      <c r="MWN50" s="345"/>
      <c r="MWO50" s="346"/>
      <c r="MWP50" s="347"/>
      <c r="MWQ50" s="348"/>
      <c r="MWR50" s="349"/>
      <c r="MWS50" s="290"/>
      <c r="MWT50" s="288"/>
      <c r="MWU50" s="343"/>
      <c r="MWV50" s="344"/>
      <c r="MWW50" s="1148"/>
      <c r="MWX50" s="345"/>
      <c r="MWY50" s="346"/>
      <c r="MWZ50" s="347"/>
      <c r="MXA50" s="348"/>
      <c r="MXB50" s="349"/>
      <c r="MXC50" s="290"/>
      <c r="MXD50" s="288"/>
      <c r="MXE50" s="343"/>
      <c r="MXF50" s="344"/>
      <c r="MXG50" s="1148"/>
      <c r="MXH50" s="345"/>
      <c r="MXI50" s="346"/>
      <c r="MXJ50" s="347"/>
      <c r="MXK50" s="348"/>
      <c r="MXL50" s="349"/>
      <c r="MXM50" s="290"/>
      <c r="MXN50" s="288"/>
      <c r="MXO50" s="343"/>
      <c r="MXP50" s="344"/>
      <c r="MXQ50" s="1148"/>
      <c r="MXR50" s="345"/>
      <c r="MXS50" s="346"/>
      <c r="MXT50" s="347"/>
      <c r="MXU50" s="348"/>
      <c r="MXV50" s="349"/>
      <c r="MXW50" s="290"/>
      <c r="MXX50" s="288"/>
      <c r="MXY50" s="343"/>
      <c r="MXZ50" s="344"/>
      <c r="MYA50" s="1148"/>
      <c r="MYB50" s="345"/>
      <c r="MYC50" s="346"/>
      <c r="MYD50" s="347"/>
      <c r="MYE50" s="348"/>
      <c r="MYF50" s="349"/>
      <c r="MYG50" s="290"/>
      <c r="MYH50" s="288"/>
      <c r="MYI50" s="343"/>
      <c r="MYJ50" s="344"/>
      <c r="MYK50" s="1148"/>
      <c r="MYL50" s="345"/>
      <c r="MYM50" s="346"/>
      <c r="MYN50" s="347"/>
      <c r="MYO50" s="348"/>
      <c r="MYP50" s="349"/>
      <c r="MYQ50" s="290"/>
      <c r="MYR50" s="288"/>
      <c r="MYS50" s="343"/>
      <c r="MYT50" s="344"/>
      <c r="MYU50" s="1148"/>
      <c r="MYV50" s="345"/>
      <c r="MYW50" s="346"/>
      <c r="MYX50" s="347"/>
      <c r="MYY50" s="348"/>
      <c r="MYZ50" s="349"/>
      <c r="MZA50" s="290"/>
      <c r="MZB50" s="288"/>
      <c r="MZC50" s="343"/>
      <c r="MZD50" s="344"/>
      <c r="MZE50" s="1148"/>
      <c r="MZF50" s="345"/>
      <c r="MZG50" s="346"/>
      <c r="MZH50" s="347"/>
      <c r="MZI50" s="348"/>
      <c r="MZJ50" s="349"/>
      <c r="MZK50" s="290"/>
      <c r="MZL50" s="288"/>
      <c r="MZM50" s="343"/>
      <c r="MZN50" s="344"/>
      <c r="MZO50" s="1148"/>
      <c r="MZP50" s="345"/>
      <c r="MZQ50" s="346"/>
      <c r="MZR50" s="347"/>
      <c r="MZS50" s="348"/>
      <c r="MZT50" s="349"/>
      <c r="MZU50" s="290"/>
      <c r="MZV50" s="288"/>
      <c r="MZW50" s="343"/>
      <c r="MZX50" s="344"/>
      <c r="MZY50" s="1148"/>
      <c r="MZZ50" s="345"/>
      <c r="NAA50" s="346"/>
      <c r="NAB50" s="347"/>
      <c r="NAC50" s="348"/>
      <c r="NAD50" s="349"/>
      <c r="NAE50" s="290"/>
      <c r="NAF50" s="288"/>
      <c r="NAG50" s="343"/>
      <c r="NAH50" s="344"/>
      <c r="NAI50" s="1148"/>
      <c r="NAJ50" s="345"/>
      <c r="NAK50" s="346"/>
      <c r="NAL50" s="347"/>
      <c r="NAM50" s="348"/>
      <c r="NAN50" s="349"/>
      <c r="NAO50" s="290"/>
      <c r="NAP50" s="288"/>
      <c r="NAQ50" s="343"/>
      <c r="NAR50" s="344"/>
      <c r="NAS50" s="1148"/>
      <c r="NAT50" s="345"/>
      <c r="NAU50" s="346"/>
      <c r="NAV50" s="347"/>
      <c r="NAW50" s="348"/>
      <c r="NAX50" s="349"/>
      <c r="NAY50" s="290"/>
      <c r="NAZ50" s="288"/>
      <c r="NBA50" s="343"/>
      <c r="NBB50" s="344"/>
      <c r="NBC50" s="1148"/>
      <c r="NBD50" s="345"/>
      <c r="NBE50" s="346"/>
      <c r="NBF50" s="347"/>
      <c r="NBG50" s="348"/>
      <c r="NBH50" s="349"/>
      <c r="NBI50" s="290"/>
      <c r="NBJ50" s="288"/>
      <c r="NBK50" s="343"/>
      <c r="NBL50" s="344"/>
      <c r="NBM50" s="1148"/>
      <c r="NBN50" s="345"/>
      <c r="NBO50" s="346"/>
      <c r="NBP50" s="347"/>
      <c r="NBQ50" s="348"/>
      <c r="NBR50" s="349"/>
      <c r="NBS50" s="290"/>
      <c r="NBT50" s="288"/>
      <c r="NBU50" s="343"/>
      <c r="NBV50" s="344"/>
      <c r="NBW50" s="1148"/>
      <c r="NBX50" s="345"/>
      <c r="NBY50" s="346"/>
      <c r="NBZ50" s="347"/>
      <c r="NCA50" s="348"/>
      <c r="NCB50" s="349"/>
      <c r="NCC50" s="290"/>
      <c r="NCD50" s="288"/>
      <c r="NCE50" s="343"/>
      <c r="NCF50" s="344"/>
      <c r="NCG50" s="1148"/>
      <c r="NCH50" s="345"/>
      <c r="NCI50" s="346"/>
      <c r="NCJ50" s="347"/>
      <c r="NCK50" s="348"/>
      <c r="NCL50" s="349"/>
      <c r="NCM50" s="290"/>
      <c r="NCN50" s="288"/>
      <c r="NCO50" s="343"/>
      <c r="NCP50" s="344"/>
      <c r="NCQ50" s="1148"/>
      <c r="NCR50" s="345"/>
      <c r="NCS50" s="346"/>
      <c r="NCT50" s="347"/>
      <c r="NCU50" s="348"/>
      <c r="NCV50" s="349"/>
      <c r="NCW50" s="290"/>
      <c r="NCX50" s="288"/>
      <c r="NCY50" s="343"/>
      <c r="NCZ50" s="344"/>
      <c r="NDA50" s="1148"/>
      <c r="NDB50" s="345"/>
      <c r="NDC50" s="346"/>
      <c r="NDD50" s="347"/>
      <c r="NDE50" s="348"/>
      <c r="NDF50" s="349"/>
      <c r="NDG50" s="290"/>
      <c r="NDH50" s="288"/>
      <c r="NDI50" s="343"/>
      <c r="NDJ50" s="344"/>
      <c r="NDK50" s="1148"/>
      <c r="NDL50" s="345"/>
      <c r="NDM50" s="346"/>
      <c r="NDN50" s="347"/>
      <c r="NDO50" s="348"/>
      <c r="NDP50" s="349"/>
      <c r="NDQ50" s="290"/>
      <c r="NDR50" s="288"/>
      <c r="NDS50" s="343"/>
      <c r="NDT50" s="344"/>
      <c r="NDU50" s="1148"/>
      <c r="NDV50" s="345"/>
      <c r="NDW50" s="346"/>
      <c r="NDX50" s="347"/>
      <c r="NDY50" s="348"/>
      <c r="NDZ50" s="349"/>
      <c r="NEA50" s="290"/>
      <c r="NEB50" s="288"/>
      <c r="NEC50" s="343"/>
      <c r="NED50" s="344"/>
      <c r="NEE50" s="1148"/>
      <c r="NEF50" s="345"/>
      <c r="NEG50" s="346"/>
      <c r="NEH50" s="347"/>
      <c r="NEI50" s="348"/>
      <c r="NEJ50" s="349"/>
      <c r="NEK50" s="290"/>
      <c r="NEL50" s="288"/>
      <c r="NEM50" s="343"/>
      <c r="NEN50" s="344"/>
      <c r="NEO50" s="1148"/>
      <c r="NEP50" s="345"/>
      <c r="NEQ50" s="346"/>
      <c r="NER50" s="347"/>
      <c r="NES50" s="348"/>
      <c r="NET50" s="349"/>
      <c r="NEU50" s="290"/>
      <c r="NEV50" s="288"/>
      <c r="NEW50" s="343"/>
      <c r="NEX50" s="344"/>
      <c r="NEY50" s="1148"/>
      <c r="NEZ50" s="345"/>
      <c r="NFA50" s="346"/>
      <c r="NFB50" s="347"/>
      <c r="NFC50" s="348"/>
      <c r="NFD50" s="349"/>
      <c r="NFE50" s="290"/>
      <c r="NFF50" s="288"/>
      <c r="NFG50" s="343"/>
      <c r="NFH50" s="344"/>
      <c r="NFI50" s="1148"/>
      <c r="NFJ50" s="345"/>
      <c r="NFK50" s="346"/>
      <c r="NFL50" s="347"/>
      <c r="NFM50" s="348"/>
      <c r="NFN50" s="349"/>
      <c r="NFO50" s="290"/>
      <c r="NFP50" s="288"/>
      <c r="NFQ50" s="343"/>
      <c r="NFR50" s="344"/>
      <c r="NFS50" s="1148"/>
      <c r="NFT50" s="345"/>
      <c r="NFU50" s="346"/>
      <c r="NFV50" s="347"/>
      <c r="NFW50" s="348"/>
      <c r="NFX50" s="349"/>
      <c r="NFY50" s="290"/>
      <c r="NFZ50" s="288"/>
      <c r="NGA50" s="343"/>
      <c r="NGB50" s="344"/>
      <c r="NGC50" s="1148"/>
      <c r="NGD50" s="345"/>
      <c r="NGE50" s="346"/>
      <c r="NGF50" s="347"/>
      <c r="NGG50" s="348"/>
      <c r="NGH50" s="349"/>
      <c r="NGI50" s="290"/>
      <c r="NGJ50" s="288"/>
      <c r="NGK50" s="343"/>
      <c r="NGL50" s="344"/>
      <c r="NGM50" s="1148"/>
      <c r="NGN50" s="345"/>
      <c r="NGO50" s="346"/>
      <c r="NGP50" s="347"/>
      <c r="NGQ50" s="348"/>
      <c r="NGR50" s="349"/>
      <c r="NGS50" s="290"/>
      <c r="NGT50" s="288"/>
      <c r="NGU50" s="343"/>
      <c r="NGV50" s="344"/>
      <c r="NGW50" s="1148"/>
      <c r="NGX50" s="345"/>
      <c r="NGY50" s="346"/>
      <c r="NGZ50" s="347"/>
      <c r="NHA50" s="348"/>
      <c r="NHB50" s="349"/>
      <c r="NHC50" s="290"/>
      <c r="NHD50" s="288"/>
      <c r="NHE50" s="343"/>
      <c r="NHF50" s="344"/>
      <c r="NHG50" s="1148"/>
      <c r="NHH50" s="345"/>
      <c r="NHI50" s="346"/>
      <c r="NHJ50" s="347"/>
      <c r="NHK50" s="348"/>
      <c r="NHL50" s="349"/>
      <c r="NHM50" s="290"/>
      <c r="NHN50" s="288"/>
      <c r="NHO50" s="343"/>
      <c r="NHP50" s="344"/>
      <c r="NHQ50" s="1148"/>
      <c r="NHR50" s="345"/>
      <c r="NHS50" s="346"/>
      <c r="NHT50" s="347"/>
      <c r="NHU50" s="348"/>
      <c r="NHV50" s="349"/>
      <c r="NHW50" s="290"/>
      <c r="NHX50" s="288"/>
      <c r="NHY50" s="343"/>
      <c r="NHZ50" s="344"/>
      <c r="NIA50" s="1148"/>
      <c r="NIB50" s="345"/>
      <c r="NIC50" s="346"/>
      <c r="NID50" s="347"/>
      <c r="NIE50" s="348"/>
      <c r="NIF50" s="349"/>
      <c r="NIG50" s="290"/>
      <c r="NIH50" s="288"/>
      <c r="NII50" s="343"/>
      <c r="NIJ50" s="344"/>
      <c r="NIK50" s="1148"/>
      <c r="NIL50" s="345"/>
      <c r="NIM50" s="346"/>
      <c r="NIN50" s="347"/>
      <c r="NIO50" s="348"/>
      <c r="NIP50" s="349"/>
      <c r="NIQ50" s="290"/>
      <c r="NIR50" s="288"/>
      <c r="NIS50" s="343"/>
      <c r="NIT50" s="344"/>
      <c r="NIU50" s="1148"/>
      <c r="NIV50" s="345"/>
      <c r="NIW50" s="346"/>
      <c r="NIX50" s="347"/>
      <c r="NIY50" s="348"/>
      <c r="NIZ50" s="349"/>
      <c r="NJA50" s="290"/>
      <c r="NJB50" s="288"/>
      <c r="NJC50" s="343"/>
      <c r="NJD50" s="344"/>
      <c r="NJE50" s="1148"/>
      <c r="NJF50" s="345"/>
      <c r="NJG50" s="346"/>
      <c r="NJH50" s="347"/>
      <c r="NJI50" s="348"/>
      <c r="NJJ50" s="349"/>
      <c r="NJK50" s="290"/>
      <c r="NJL50" s="288"/>
      <c r="NJM50" s="343"/>
      <c r="NJN50" s="344"/>
      <c r="NJO50" s="1148"/>
      <c r="NJP50" s="345"/>
      <c r="NJQ50" s="346"/>
      <c r="NJR50" s="347"/>
      <c r="NJS50" s="348"/>
      <c r="NJT50" s="349"/>
      <c r="NJU50" s="290"/>
      <c r="NJV50" s="288"/>
      <c r="NJW50" s="343"/>
      <c r="NJX50" s="344"/>
      <c r="NJY50" s="1148"/>
      <c r="NJZ50" s="345"/>
      <c r="NKA50" s="346"/>
      <c r="NKB50" s="347"/>
      <c r="NKC50" s="348"/>
      <c r="NKD50" s="349"/>
      <c r="NKE50" s="290"/>
      <c r="NKF50" s="288"/>
      <c r="NKG50" s="343"/>
      <c r="NKH50" s="344"/>
      <c r="NKI50" s="1148"/>
      <c r="NKJ50" s="345"/>
      <c r="NKK50" s="346"/>
      <c r="NKL50" s="347"/>
      <c r="NKM50" s="348"/>
      <c r="NKN50" s="349"/>
      <c r="NKO50" s="290"/>
      <c r="NKP50" s="288"/>
      <c r="NKQ50" s="343"/>
      <c r="NKR50" s="344"/>
      <c r="NKS50" s="1148"/>
      <c r="NKT50" s="345"/>
      <c r="NKU50" s="346"/>
      <c r="NKV50" s="347"/>
      <c r="NKW50" s="348"/>
      <c r="NKX50" s="349"/>
      <c r="NKY50" s="290"/>
      <c r="NKZ50" s="288"/>
      <c r="NLA50" s="343"/>
      <c r="NLB50" s="344"/>
      <c r="NLC50" s="1148"/>
      <c r="NLD50" s="345"/>
      <c r="NLE50" s="346"/>
      <c r="NLF50" s="347"/>
      <c r="NLG50" s="348"/>
      <c r="NLH50" s="349"/>
      <c r="NLI50" s="290"/>
      <c r="NLJ50" s="288"/>
      <c r="NLK50" s="343"/>
      <c r="NLL50" s="344"/>
      <c r="NLM50" s="1148"/>
      <c r="NLN50" s="345"/>
      <c r="NLO50" s="346"/>
      <c r="NLP50" s="347"/>
      <c r="NLQ50" s="348"/>
      <c r="NLR50" s="349"/>
      <c r="NLS50" s="290"/>
      <c r="NLT50" s="288"/>
      <c r="NLU50" s="343"/>
      <c r="NLV50" s="344"/>
      <c r="NLW50" s="1148"/>
      <c r="NLX50" s="345"/>
      <c r="NLY50" s="346"/>
      <c r="NLZ50" s="347"/>
      <c r="NMA50" s="348"/>
      <c r="NMB50" s="349"/>
      <c r="NMC50" s="290"/>
      <c r="NMD50" s="288"/>
      <c r="NME50" s="343"/>
      <c r="NMF50" s="344"/>
      <c r="NMG50" s="1148"/>
      <c r="NMH50" s="345"/>
      <c r="NMI50" s="346"/>
      <c r="NMJ50" s="347"/>
      <c r="NMK50" s="348"/>
      <c r="NML50" s="349"/>
      <c r="NMM50" s="290"/>
      <c r="NMN50" s="288"/>
      <c r="NMO50" s="343"/>
      <c r="NMP50" s="344"/>
      <c r="NMQ50" s="1148"/>
      <c r="NMR50" s="345"/>
      <c r="NMS50" s="346"/>
      <c r="NMT50" s="347"/>
      <c r="NMU50" s="348"/>
      <c r="NMV50" s="349"/>
      <c r="NMW50" s="290"/>
      <c r="NMX50" s="288"/>
      <c r="NMY50" s="343"/>
      <c r="NMZ50" s="344"/>
      <c r="NNA50" s="1148"/>
      <c r="NNB50" s="345"/>
      <c r="NNC50" s="346"/>
      <c r="NND50" s="347"/>
      <c r="NNE50" s="348"/>
      <c r="NNF50" s="349"/>
      <c r="NNG50" s="290"/>
      <c r="NNH50" s="288"/>
      <c r="NNI50" s="343"/>
      <c r="NNJ50" s="344"/>
      <c r="NNK50" s="1148"/>
      <c r="NNL50" s="345"/>
      <c r="NNM50" s="346"/>
      <c r="NNN50" s="347"/>
      <c r="NNO50" s="348"/>
      <c r="NNP50" s="349"/>
      <c r="NNQ50" s="290"/>
      <c r="NNR50" s="288"/>
      <c r="NNS50" s="343"/>
      <c r="NNT50" s="344"/>
      <c r="NNU50" s="1148"/>
      <c r="NNV50" s="345"/>
      <c r="NNW50" s="346"/>
      <c r="NNX50" s="347"/>
      <c r="NNY50" s="348"/>
      <c r="NNZ50" s="349"/>
      <c r="NOA50" s="290"/>
      <c r="NOB50" s="288"/>
      <c r="NOC50" s="343"/>
      <c r="NOD50" s="344"/>
      <c r="NOE50" s="1148"/>
      <c r="NOF50" s="345"/>
      <c r="NOG50" s="346"/>
      <c r="NOH50" s="347"/>
      <c r="NOI50" s="348"/>
      <c r="NOJ50" s="349"/>
      <c r="NOK50" s="290"/>
      <c r="NOL50" s="288"/>
      <c r="NOM50" s="343"/>
      <c r="NON50" s="344"/>
      <c r="NOO50" s="1148"/>
      <c r="NOP50" s="345"/>
      <c r="NOQ50" s="346"/>
      <c r="NOR50" s="347"/>
      <c r="NOS50" s="348"/>
      <c r="NOT50" s="349"/>
      <c r="NOU50" s="290"/>
      <c r="NOV50" s="288"/>
      <c r="NOW50" s="343"/>
      <c r="NOX50" s="344"/>
      <c r="NOY50" s="1148"/>
      <c r="NOZ50" s="345"/>
      <c r="NPA50" s="346"/>
      <c r="NPB50" s="347"/>
      <c r="NPC50" s="348"/>
      <c r="NPD50" s="349"/>
      <c r="NPE50" s="290"/>
      <c r="NPF50" s="288"/>
      <c r="NPG50" s="343"/>
      <c r="NPH50" s="344"/>
      <c r="NPI50" s="1148"/>
      <c r="NPJ50" s="345"/>
      <c r="NPK50" s="346"/>
      <c r="NPL50" s="347"/>
      <c r="NPM50" s="348"/>
      <c r="NPN50" s="349"/>
      <c r="NPO50" s="290"/>
      <c r="NPP50" s="288"/>
      <c r="NPQ50" s="343"/>
      <c r="NPR50" s="344"/>
      <c r="NPS50" s="1148"/>
      <c r="NPT50" s="345"/>
      <c r="NPU50" s="346"/>
      <c r="NPV50" s="347"/>
      <c r="NPW50" s="348"/>
      <c r="NPX50" s="349"/>
      <c r="NPY50" s="290"/>
      <c r="NPZ50" s="288"/>
      <c r="NQA50" s="343"/>
      <c r="NQB50" s="344"/>
      <c r="NQC50" s="1148"/>
      <c r="NQD50" s="345"/>
      <c r="NQE50" s="346"/>
      <c r="NQF50" s="347"/>
      <c r="NQG50" s="348"/>
      <c r="NQH50" s="349"/>
      <c r="NQI50" s="290"/>
      <c r="NQJ50" s="288"/>
      <c r="NQK50" s="343"/>
      <c r="NQL50" s="344"/>
      <c r="NQM50" s="1148"/>
      <c r="NQN50" s="345"/>
      <c r="NQO50" s="346"/>
      <c r="NQP50" s="347"/>
      <c r="NQQ50" s="348"/>
      <c r="NQR50" s="349"/>
      <c r="NQS50" s="290"/>
      <c r="NQT50" s="288"/>
      <c r="NQU50" s="343"/>
      <c r="NQV50" s="344"/>
      <c r="NQW50" s="1148"/>
      <c r="NQX50" s="345"/>
      <c r="NQY50" s="346"/>
      <c r="NQZ50" s="347"/>
      <c r="NRA50" s="348"/>
      <c r="NRB50" s="349"/>
      <c r="NRC50" s="290"/>
      <c r="NRD50" s="288"/>
      <c r="NRE50" s="343"/>
      <c r="NRF50" s="344"/>
      <c r="NRG50" s="1148"/>
      <c r="NRH50" s="345"/>
      <c r="NRI50" s="346"/>
      <c r="NRJ50" s="347"/>
      <c r="NRK50" s="348"/>
      <c r="NRL50" s="349"/>
      <c r="NRM50" s="290"/>
      <c r="NRN50" s="288"/>
      <c r="NRO50" s="343"/>
      <c r="NRP50" s="344"/>
      <c r="NRQ50" s="1148"/>
      <c r="NRR50" s="345"/>
      <c r="NRS50" s="346"/>
      <c r="NRT50" s="347"/>
      <c r="NRU50" s="348"/>
      <c r="NRV50" s="349"/>
      <c r="NRW50" s="290"/>
      <c r="NRX50" s="288"/>
      <c r="NRY50" s="343"/>
      <c r="NRZ50" s="344"/>
      <c r="NSA50" s="1148"/>
      <c r="NSB50" s="345"/>
      <c r="NSC50" s="346"/>
      <c r="NSD50" s="347"/>
      <c r="NSE50" s="348"/>
      <c r="NSF50" s="349"/>
      <c r="NSG50" s="290"/>
      <c r="NSH50" s="288"/>
      <c r="NSI50" s="343"/>
      <c r="NSJ50" s="344"/>
      <c r="NSK50" s="1148"/>
      <c r="NSL50" s="345"/>
      <c r="NSM50" s="346"/>
      <c r="NSN50" s="347"/>
      <c r="NSO50" s="348"/>
      <c r="NSP50" s="349"/>
      <c r="NSQ50" s="290"/>
      <c r="NSR50" s="288"/>
      <c r="NSS50" s="343"/>
      <c r="NST50" s="344"/>
      <c r="NSU50" s="1148"/>
      <c r="NSV50" s="345"/>
      <c r="NSW50" s="346"/>
      <c r="NSX50" s="347"/>
      <c r="NSY50" s="348"/>
      <c r="NSZ50" s="349"/>
      <c r="NTA50" s="290"/>
      <c r="NTB50" s="288"/>
      <c r="NTC50" s="343"/>
      <c r="NTD50" s="344"/>
      <c r="NTE50" s="1148"/>
      <c r="NTF50" s="345"/>
      <c r="NTG50" s="346"/>
      <c r="NTH50" s="347"/>
      <c r="NTI50" s="348"/>
      <c r="NTJ50" s="349"/>
      <c r="NTK50" s="290"/>
      <c r="NTL50" s="288"/>
      <c r="NTM50" s="343"/>
      <c r="NTN50" s="344"/>
      <c r="NTO50" s="1148"/>
      <c r="NTP50" s="345"/>
      <c r="NTQ50" s="346"/>
      <c r="NTR50" s="347"/>
      <c r="NTS50" s="348"/>
      <c r="NTT50" s="349"/>
      <c r="NTU50" s="290"/>
      <c r="NTV50" s="288"/>
      <c r="NTW50" s="343"/>
      <c r="NTX50" s="344"/>
      <c r="NTY50" s="1148"/>
      <c r="NTZ50" s="345"/>
      <c r="NUA50" s="346"/>
      <c r="NUB50" s="347"/>
      <c r="NUC50" s="348"/>
      <c r="NUD50" s="349"/>
      <c r="NUE50" s="290"/>
      <c r="NUF50" s="288"/>
      <c r="NUG50" s="343"/>
      <c r="NUH50" s="344"/>
      <c r="NUI50" s="1148"/>
      <c r="NUJ50" s="345"/>
      <c r="NUK50" s="346"/>
      <c r="NUL50" s="347"/>
      <c r="NUM50" s="348"/>
      <c r="NUN50" s="349"/>
      <c r="NUO50" s="290"/>
      <c r="NUP50" s="288"/>
      <c r="NUQ50" s="343"/>
      <c r="NUR50" s="344"/>
      <c r="NUS50" s="1148"/>
      <c r="NUT50" s="345"/>
      <c r="NUU50" s="346"/>
      <c r="NUV50" s="347"/>
      <c r="NUW50" s="348"/>
      <c r="NUX50" s="349"/>
      <c r="NUY50" s="290"/>
      <c r="NUZ50" s="288"/>
      <c r="NVA50" s="343"/>
      <c r="NVB50" s="344"/>
      <c r="NVC50" s="1148"/>
      <c r="NVD50" s="345"/>
      <c r="NVE50" s="346"/>
      <c r="NVF50" s="347"/>
      <c r="NVG50" s="348"/>
      <c r="NVH50" s="349"/>
      <c r="NVI50" s="290"/>
      <c r="NVJ50" s="288"/>
      <c r="NVK50" s="343"/>
      <c r="NVL50" s="344"/>
      <c r="NVM50" s="1148"/>
      <c r="NVN50" s="345"/>
      <c r="NVO50" s="346"/>
      <c r="NVP50" s="347"/>
      <c r="NVQ50" s="348"/>
      <c r="NVR50" s="349"/>
      <c r="NVS50" s="290"/>
      <c r="NVT50" s="288"/>
      <c r="NVU50" s="343"/>
      <c r="NVV50" s="344"/>
      <c r="NVW50" s="1148"/>
      <c r="NVX50" s="345"/>
      <c r="NVY50" s="346"/>
      <c r="NVZ50" s="347"/>
      <c r="NWA50" s="348"/>
      <c r="NWB50" s="349"/>
      <c r="NWC50" s="290"/>
      <c r="NWD50" s="288"/>
      <c r="NWE50" s="343"/>
      <c r="NWF50" s="344"/>
      <c r="NWG50" s="1148"/>
      <c r="NWH50" s="345"/>
      <c r="NWI50" s="346"/>
      <c r="NWJ50" s="347"/>
      <c r="NWK50" s="348"/>
      <c r="NWL50" s="349"/>
      <c r="NWM50" s="290"/>
      <c r="NWN50" s="288"/>
      <c r="NWO50" s="343"/>
      <c r="NWP50" s="344"/>
      <c r="NWQ50" s="1148"/>
      <c r="NWR50" s="345"/>
      <c r="NWS50" s="346"/>
      <c r="NWT50" s="347"/>
      <c r="NWU50" s="348"/>
      <c r="NWV50" s="349"/>
      <c r="NWW50" s="290"/>
      <c r="NWX50" s="288"/>
      <c r="NWY50" s="343"/>
      <c r="NWZ50" s="344"/>
      <c r="NXA50" s="1148"/>
      <c r="NXB50" s="345"/>
      <c r="NXC50" s="346"/>
      <c r="NXD50" s="347"/>
      <c r="NXE50" s="348"/>
      <c r="NXF50" s="349"/>
      <c r="NXG50" s="290"/>
      <c r="NXH50" s="288"/>
      <c r="NXI50" s="343"/>
      <c r="NXJ50" s="344"/>
      <c r="NXK50" s="1148"/>
      <c r="NXL50" s="345"/>
      <c r="NXM50" s="346"/>
      <c r="NXN50" s="347"/>
      <c r="NXO50" s="348"/>
      <c r="NXP50" s="349"/>
      <c r="NXQ50" s="290"/>
      <c r="NXR50" s="288"/>
      <c r="NXS50" s="343"/>
      <c r="NXT50" s="344"/>
      <c r="NXU50" s="1148"/>
      <c r="NXV50" s="345"/>
      <c r="NXW50" s="346"/>
      <c r="NXX50" s="347"/>
      <c r="NXY50" s="348"/>
      <c r="NXZ50" s="349"/>
      <c r="NYA50" s="290"/>
      <c r="NYB50" s="288"/>
      <c r="NYC50" s="343"/>
      <c r="NYD50" s="344"/>
      <c r="NYE50" s="1148"/>
      <c r="NYF50" s="345"/>
      <c r="NYG50" s="346"/>
      <c r="NYH50" s="347"/>
      <c r="NYI50" s="348"/>
      <c r="NYJ50" s="349"/>
      <c r="NYK50" s="290"/>
      <c r="NYL50" s="288"/>
      <c r="NYM50" s="343"/>
      <c r="NYN50" s="344"/>
      <c r="NYO50" s="1148"/>
      <c r="NYP50" s="345"/>
      <c r="NYQ50" s="346"/>
      <c r="NYR50" s="347"/>
      <c r="NYS50" s="348"/>
      <c r="NYT50" s="349"/>
      <c r="NYU50" s="290"/>
      <c r="NYV50" s="288"/>
      <c r="NYW50" s="343"/>
      <c r="NYX50" s="344"/>
      <c r="NYY50" s="1148"/>
      <c r="NYZ50" s="345"/>
      <c r="NZA50" s="346"/>
      <c r="NZB50" s="347"/>
      <c r="NZC50" s="348"/>
      <c r="NZD50" s="349"/>
      <c r="NZE50" s="290"/>
      <c r="NZF50" s="288"/>
      <c r="NZG50" s="343"/>
      <c r="NZH50" s="344"/>
      <c r="NZI50" s="1148"/>
      <c r="NZJ50" s="345"/>
      <c r="NZK50" s="346"/>
      <c r="NZL50" s="347"/>
      <c r="NZM50" s="348"/>
      <c r="NZN50" s="349"/>
      <c r="NZO50" s="290"/>
      <c r="NZP50" s="288"/>
      <c r="NZQ50" s="343"/>
      <c r="NZR50" s="344"/>
      <c r="NZS50" s="1148"/>
      <c r="NZT50" s="345"/>
      <c r="NZU50" s="346"/>
      <c r="NZV50" s="347"/>
      <c r="NZW50" s="348"/>
      <c r="NZX50" s="349"/>
      <c r="NZY50" s="290"/>
      <c r="NZZ50" s="288"/>
      <c r="OAA50" s="343"/>
      <c r="OAB50" s="344"/>
      <c r="OAC50" s="1148"/>
      <c r="OAD50" s="345"/>
      <c r="OAE50" s="346"/>
      <c r="OAF50" s="347"/>
      <c r="OAG50" s="348"/>
      <c r="OAH50" s="349"/>
      <c r="OAI50" s="290"/>
      <c r="OAJ50" s="288"/>
      <c r="OAK50" s="343"/>
      <c r="OAL50" s="344"/>
      <c r="OAM50" s="1148"/>
      <c r="OAN50" s="345"/>
      <c r="OAO50" s="346"/>
      <c r="OAP50" s="347"/>
      <c r="OAQ50" s="348"/>
      <c r="OAR50" s="349"/>
      <c r="OAS50" s="290"/>
      <c r="OAT50" s="288"/>
      <c r="OAU50" s="343"/>
      <c r="OAV50" s="344"/>
      <c r="OAW50" s="1148"/>
      <c r="OAX50" s="345"/>
      <c r="OAY50" s="346"/>
      <c r="OAZ50" s="347"/>
      <c r="OBA50" s="348"/>
      <c r="OBB50" s="349"/>
      <c r="OBC50" s="290"/>
      <c r="OBD50" s="288"/>
      <c r="OBE50" s="343"/>
      <c r="OBF50" s="344"/>
      <c r="OBG50" s="1148"/>
      <c r="OBH50" s="345"/>
      <c r="OBI50" s="346"/>
      <c r="OBJ50" s="347"/>
      <c r="OBK50" s="348"/>
      <c r="OBL50" s="349"/>
      <c r="OBM50" s="290"/>
      <c r="OBN50" s="288"/>
      <c r="OBO50" s="343"/>
      <c r="OBP50" s="344"/>
      <c r="OBQ50" s="1148"/>
      <c r="OBR50" s="345"/>
      <c r="OBS50" s="346"/>
      <c r="OBT50" s="347"/>
      <c r="OBU50" s="348"/>
      <c r="OBV50" s="349"/>
      <c r="OBW50" s="290"/>
      <c r="OBX50" s="288"/>
      <c r="OBY50" s="343"/>
      <c r="OBZ50" s="344"/>
      <c r="OCA50" s="1148"/>
      <c r="OCB50" s="345"/>
      <c r="OCC50" s="346"/>
      <c r="OCD50" s="347"/>
      <c r="OCE50" s="348"/>
      <c r="OCF50" s="349"/>
      <c r="OCG50" s="290"/>
      <c r="OCH50" s="288"/>
      <c r="OCI50" s="343"/>
      <c r="OCJ50" s="344"/>
      <c r="OCK50" s="1148"/>
      <c r="OCL50" s="345"/>
      <c r="OCM50" s="346"/>
      <c r="OCN50" s="347"/>
      <c r="OCO50" s="348"/>
      <c r="OCP50" s="349"/>
      <c r="OCQ50" s="290"/>
      <c r="OCR50" s="288"/>
      <c r="OCS50" s="343"/>
      <c r="OCT50" s="344"/>
      <c r="OCU50" s="1148"/>
      <c r="OCV50" s="345"/>
      <c r="OCW50" s="346"/>
      <c r="OCX50" s="347"/>
      <c r="OCY50" s="348"/>
      <c r="OCZ50" s="349"/>
      <c r="ODA50" s="290"/>
      <c r="ODB50" s="288"/>
      <c r="ODC50" s="343"/>
      <c r="ODD50" s="344"/>
      <c r="ODE50" s="1148"/>
      <c r="ODF50" s="345"/>
      <c r="ODG50" s="346"/>
      <c r="ODH50" s="347"/>
      <c r="ODI50" s="348"/>
      <c r="ODJ50" s="349"/>
      <c r="ODK50" s="290"/>
      <c r="ODL50" s="288"/>
      <c r="ODM50" s="343"/>
      <c r="ODN50" s="344"/>
      <c r="ODO50" s="1148"/>
      <c r="ODP50" s="345"/>
      <c r="ODQ50" s="346"/>
      <c r="ODR50" s="347"/>
      <c r="ODS50" s="348"/>
      <c r="ODT50" s="349"/>
      <c r="ODU50" s="290"/>
      <c r="ODV50" s="288"/>
      <c r="ODW50" s="343"/>
      <c r="ODX50" s="344"/>
      <c r="ODY50" s="1148"/>
      <c r="ODZ50" s="345"/>
      <c r="OEA50" s="346"/>
      <c r="OEB50" s="347"/>
      <c r="OEC50" s="348"/>
      <c r="OED50" s="349"/>
      <c r="OEE50" s="290"/>
      <c r="OEF50" s="288"/>
      <c r="OEG50" s="343"/>
      <c r="OEH50" s="344"/>
      <c r="OEI50" s="1148"/>
      <c r="OEJ50" s="345"/>
      <c r="OEK50" s="346"/>
      <c r="OEL50" s="347"/>
      <c r="OEM50" s="348"/>
      <c r="OEN50" s="349"/>
      <c r="OEO50" s="290"/>
      <c r="OEP50" s="288"/>
      <c r="OEQ50" s="343"/>
      <c r="OER50" s="344"/>
      <c r="OES50" s="1148"/>
      <c r="OET50" s="345"/>
      <c r="OEU50" s="346"/>
      <c r="OEV50" s="347"/>
      <c r="OEW50" s="348"/>
      <c r="OEX50" s="349"/>
      <c r="OEY50" s="290"/>
      <c r="OEZ50" s="288"/>
      <c r="OFA50" s="343"/>
      <c r="OFB50" s="344"/>
      <c r="OFC50" s="1148"/>
      <c r="OFD50" s="345"/>
      <c r="OFE50" s="346"/>
      <c r="OFF50" s="347"/>
      <c r="OFG50" s="348"/>
      <c r="OFH50" s="349"/>
      <c r="OFI50" s="290"/>
      <c r="OFJ50" s="288"/>
      <c r="OFK50" s="343"/>
      <c r="OFL50" s="344"/>
      <c r="OFM50" s="1148"/>
      <c r="OFN50" s="345"/>
      <c r="OFO50" s="346"/>
      <c r="OFP50" s="347"/>
      <c r="OFQ50" s="348"/>
      <c r="OFR50" s="349"/>
      <c r="OFS50" s="290"/>
      <c r="OFT50" s="288"/>
      <c r="OFU50" s="343"/>
      <c r="OFV50" s="344"/>
      <c r="OFW50" s="1148"/>
      <c r="OFX50" s="345"/>
      <c r="OFY50" s="346"/>
      <c r="OFZ50" s="347"/>
      <c r="OGA50" s="348"/>
      <c r="OGB50" s="349"/>
      <c r="OGC50" s="290"/>
      <c r="OGD50" s="288"/>
      <c r="OGE50" s="343"/>
      <c r="OGF50" s="344"/>
      <c r="OGG50" s="1148"/>
      <c r="OGH50" s="345"/>
      <c r="OGI50" s="346"/>
      <c r="OGJ50" s="347"/>
      <c r="OGK50" s="348"/>
      <c r="OGL50" s="349"/>
      <c r="OGM50" s="290"/>
      <c r="OGN50" s="288"/>
      <c r="OGO50" s="343"/>
      <c r="OGP50" s="344"/>
      <c r="OGQ50" s="1148"/>
      <c r="OGR50" s="345"/>
      <c r="OGS50" s="346"/>
      <c r="OGT50" s="347"/>
      <c r="OGU50" s="348"/>
      <c r="OGV50" s="349"/>
      <c r="OGW50" s="290"/>
      <c r="OGX50" s="288"/>
      <c r="OGY50" s="343"/>
      <c r="OGZ50" s="344"/>
      <c r="OHA50" s="1148"/>
      <c r="OHB50" s="345"/>
      <c r="OHC50" s="346"/>
      <c r="OHD50" s="347"/>
      <c r="OHE50" s="348"/>
      <c r="OHF50" s="349"/>
      <c r="OHG50" s="290"/>
      <c r="OHH50" s="288"/>
      <c r="OHI50" s="343"/>
      <c r="OHJ50" s="344"/>
      <c r="OHK50" s="1148"/>
      <c r="OHL50" s="345"/>
      <c r="OHM50" s="346"/>
      <c r="OHN50" s="347"/>
      <c r="OHO50" s="348"/>
      <c r="OHP50" s="349"/>
      <c r="OHQ50" s="290"/>
      <c r="OHR50" s="288"/>
      <c r="OHS50" s="343"/>
      <c r="OHT50" s="344"/>
      <c r="OHU50" s="1148"/>
      <c r="OHV50" s="345"/>
      <c r="OHW50" s="346"/>
      <c r="OHX50" s="347"/>
      <c r="OHY50" s="348"/>
      <c r="OHZ50" s="349"/>
      <c r="OIA50" s="290"/>
      <c r="OIB50" s="288"/>
      <c r="OIC50" s="343"/>
      <c r="OID50" s="344"/>
      <c r="OIE50" s="1148"/>
      <c r="OIF50" s="345"/>
      <c r="OIG50" s="346"/>
      <c r="OIH50" s="347"/>
      <c r="OII50" s="348"/>
      <c r="OIJ50" s="349"/>
      <c r="OIK50" s="290"/>
      <c r="OIL50" s="288"/>
      <c r="OIM50" s="343"/>
      <c r="OIN50" s="344"/>
      <c r="OIO50" s="1148"/>
      <c r="OIP50" s="345"/>
      <c r="OIQ50" s="346"/>
      <c r="OIR50" s="347"/>
      <c r="OIS50" s="348"/>
      <c r="OIT50" s="349"/>
      <c r="OIU50" s="290"/>
      <c r="OIV50" s="288"/>
      <c r="OIW50" s="343"/>
      <c r="OIX50" s="344"/>
      <c r="OIY50" s="1148"/>
      <c r="OIZ50" s="345"/>
      <c r="OJA50" s="346"/>
      <c r="OJB50" s="347"/>
      <c r="OJC50" s="348"/>
      <c r="OJD50" s="349"/>
      <c r="OJE50" s="290"/>
      <c r="OJF50" s="288"/>
      <c r="OJG50" s="343"/>
      <c r="OJH50" s="344"/>
      <c r="OJI50" s="1148"/>
      <c r="OJJ50" s="345"/>
      <c r="OJK50" s="346"/>
      <c r="OJL50" s="347"/>
      <c r="OJM50" s="348"/>
      <c r="OJN50" s="349"/>
      <c r="OJO50" s="290"/>
      <c r="OJP50" s="288"/>
      <c r="OJQ50" s="343"/>
      <c r="OJR50" s="344"/>
      <c r="OJS50" s="1148"/>
      <c r="OJT50" s="345"/>
      <c r="OJU50" s="346"/>
      <c r="OJV50" s="347"/>
      <c r="OJW50" s="348"/>
      <c r="OJX50" s="349"/>
      <c r="OJY50" s="290"/>
      <c r="OJZ50" s="288"/>
      <c r="OKA50" s="343"/>
      <c r="OKB50" s="344"/>
      <c r="OKC50" s="1148"/>
      <c r="OKD50" s="345"/>
      <c r="OKE50" s="346"/>
      <c r="OKF50" s="347"/>
      <c r="OKG50" s="348"/>
      <c r="OKH50" s="349"/>
      <c r="OKI50" s="290"/>
      <c r="OKJ50" s="288"/>
      <c r="OKK50" s="343"/>
      <c r="OKL50" s="344"/>
      <c r="OKM50" s="1148"/>
      <c r="OKN50" s="345"/>
      <c r="OKO50" s="346"/>
      <c r="OKP50" s="347"/>
      <c r="OKQ50" s="348"/>
      <c r="OKR50" s="349"/>
      <c r="OKS50" s="290"/>
      <c r="OKT50" s="288"/>
      <c r="OKU50" s="343"/>
      <c r="OKV50" s="344"/>
      <c r="OKW50" s="1148"/>
      <c r="OKX50" s="345"/>
      <c r="OKY50" s="346"/>
      <c r="OKZ50" s="347"/>
      <c r="OLA50" s="348"/>
      <c r="OLB50" s="349"/>
      <c r="OLC50" s="290"/>
      <c r="OLD50" s="288"/>
      <c r="OLE50" s="343"/>
      <c r="OLF50" s="344"/>
      <c r="OLG50" s="1148"/>
      <c r="OLH50" s="345"/>
      <c r="OLI50" s="346"/>
      <c r="OLJ50" s="347"/>
      <c r="OLK50" s="348"/>
      <c r="OLL50" s="349"/>
      <c r="OLM50" s="290"/>
      <c r="OLN50" s="288"/>
      <c r="OLO50" s="343"/>
      <c r="OLP50" s="344"/>
      <c r="OLQ50" s="1148"/>
      <c r="OLR50" s="345"/>
      <c r="OLS50" s="346"/>
      <c r="OLT50" s="347"/>
      <c r="OLU50" s="348"/>
      <c r="OLV50" s="349"/>
      <c r="OLW50" s="290"/>
      <c r="OLX50" s="288"/>
      <c r="OLY50" s="343"/>
      <c r="OLZ50" s="344"/>
      <c r="OMA50" s="1148"/>
      <c r="OMB50" s="345"/>
      <c r="OMC50" s="346"/>
      <c r="OMD50" s="347"/>
      <c r="OME50" s="348"/>
      <c r="OMF50" s="349"/>
      <c r="OMG50" s="290"/>
      <c r="OMH50" s="288"/>
      <c r="OMI50" s="343"/>
      <c r="OMJ50" s="344"/>
      <c r="OMK50" s="1148"/>
      <c r="OML50" s="345"/>
      <c r="OMM50" s="346"/>
      <c r="OMN50" s="347"/>
      <c r="OMO50" s="348"/>
      <c r="OMP50" s="349"/>
      <c r="OMQ50" s="290"/>
      <c r="OMR50" s="288"/>
      <c r="OMS50" s="343"/>
      <c r="OMT50" s="344"/>
      <c r="OMU50" s="1148"/>
      <c r="OMV50" s="345"/>
      <c r="OMW50" s="346"/>
      <c r="OMX50" s="347"/>
      <c r="OMY50" s="348"/>
      <c r="OMZ50" s="349"/>
      <c r="ONA50" s="290"/>
      <c r="ONB50" s="288"/>
      <c r="ONC50" s="343"/>
      <c r="OND50" s="344"/>
      <c r="ONE50" s="1148"/>
      <c r="ONF50" s="345"/>
      <c r="ONG50" s="346"/>
      <c r="ONH50" s="347"/>
      <c r="ONI50" s="348"/>
      <c r="ONJ50" s="349"/>
      <c r="ONK50" s="290"/>
      <c r="ONL50" s="288"/>
      <c r="ONM50" s="343"/>
      <c r="ONN50" s="344"/>
      <c r="ONO50" s="1148"/>
      <c r="ONP50" s="345"/>
      <c r="ONQ50" s="346"/>
      <c r="ONR50" s="347"/>
      <c r="ONS50" s="348"/>
      <c r="ONT50" s="349"/>
      <c r="ONU50" s="290"/>
      <c r="ONV50" s="288"/>
      <c r="ONW50" s="343"/>
      <c r="ONX50" s="344"/>
      <c r="ONY50" s="1148"/>
      <c r="ONZ50" s="345"/>
      <c r="OOA50" s="346"/>
      <c r="OOB50" s="347"/>
      <c r="OOC50" s="348"/>
      <c r="OOD50" s="349"/>
      <c r="OOE50" s="290"/>
      <c r="OOF50" s="288"/>
      <c r="OOG50" s="343"/>
      <c r="OOH50" s="344"/>
      <c r="OOI50" s="1148"/>
      <c r="OOJ50" s="345"/>
      <c r="OOK50" s="346"/>
      <c r="OOL50" s="347"/>
      <c r="OOM50" s="348"/>
      <c r="OON50" s="349"/>
      <c r="OOO50" s="290"/>
      <c r="OOP50" s="288"/>
      <c r="OOQ50" s="343"/>
      <c r="OOR50" s="344"/>
      <c r="OOS50" s="1148"/>
      <c r="OOT50" s="345"/>
      <c r="OOU50" s="346"/>
      <c r="OOV50" s="347"/>
      <c r="OOW50" s="348"/>
      <c r="OOX50" s="349"/>
      <c r="OOY50" s="290"/>
      <c r="OOZ50" s="288"/>
      <c r="OPA50" s="343"/>
      <c r="OPB50" s="344"/>
      <c r="OPC50" s="1148"/>
      <c r="OPD50" s="345"/>
      <c r="OPE50" s="346"/>
      <c r="OPF50" s="347"/>
      <c r="OPG50" s="348"/>
      <c r="OPH50" s="349"/>
      <c r="OPI50" s="290"/>
      <c r="OPJ50" s="288"/>
      <c r="OPK50" s="343"/>
      <c r="OPL50" s="344"/>
      <c r="OPM50" s="1148"/>
      <c r="OPN50" s="345"/>
      <c r="OPO50" s="346"/>
      <c r="OPP50" s="347"/>
      <c r="OPQ50" s="348"/>
      <c r="OPR50" s="349"/>
      <c r="OPS50" s="290"/>
      <c r="OPT50" s="288"/>
      <c r="OPU50" s="343"/>
      <c r="OPV50" s="344"/>
      <c r="OPW50" s="1148"/>
      <c r="OPX50" s="345"/>
      <c r="OPY50" s="346"/>
      <c r="OPZ50" s="347"/>
      <c r="OQA50" s="348"/>
      <c r="OQB50" s="349"/>
      <c r="OQC50" s="290"/>
      <c r="OQD50" s="288"/>
      <c r="OQE50" s="343"/>
      <c r="OQF50" s="344"/>
      <c r="OQG50" s="1148"/>
      <c r="OQH50" s="345"/>
      <c r="OQI50" s="346"/>
      <c r="OQJ50" s="347"/>
      <c r="OQK50" s="348"/>
      <c r="OQL50" s="349"/>
      <c r="OQM50" s="290"/>
      <c r="OQN50" s="288"/>
      <c r="OQO50" s="343"/>
      <c r="OQP50" s="344"/>
      <c r="OQQ50" s="1148"/>
      <c r="OQR50" s="345"/>
      <c r="OQS50" s="346"/>
      <c r="OQT50" s="347"/>
      <c r="OQU50" s="348"/>
      <c r="OQV50" s="349"/>
      <c r="OQW50" s="290"/>
      <c r="OQX50" s="288"/>
      <c r="OQY50" s="343"/>
      <c r="OQZ50" s="344"/>
      <c r="ORA50" s="1148"/>
      <c r="ORB50" s="345"/>
      <c r="ORC50" s="346"/>
      <c r="ORD50" s="347"/>
      <c r="ORE50" s="348"/>
      <c r="ORF50" s="349"/>
      <c r="ORG50" s="290"/>
      <c r="ORH50" s="288"/>
      <c r="ORI50" s="343"/>
      <c r="ORJ50" s="344"/>
      <c r="ORK50" s="1148"/>
      <c r="ORL50" s="345"/>
      <c r="ORM50" s="346"/>
      <c r="ORN50" s="347"/>
      <c r="ORO50" s="348"/>
      <c r="ORP50" s="349"/>
      <c r="ORQ50" s="290"/>
      <c r="ORR50" s="288"/>
      <c r="ORS50" s="343"/>
      <c r="ORT50" s="344"/>
      <c r="ORU50" s="1148"/>
      <c r="ORV50" s="345"/>
      <c r="ORW50" s="346"/>
      <c r="ORX50" s="347"/>
      <c r="ORY50" s="348"/>
      <c r="ORZ50" s="349"/>
      <c r="OSA50" s="290"/>
      <c r="OSB50" s="288"/>
      <c r="OSC50" s="343"/>
      <c r="OSD50" s="344"/>
      <c r="OSE50" s="1148"/>
      <c r="OSF50" s="345"/>
      <c r="OSG50" s="346"/>
      <c r="OSH50" s="347"/>
      <c r="OSI50" s="348"/>
      <c r="OSJ50" s="349"/>
      <c r="OSK50" s="290"/>
      <c r="OSL50" s="288"/>
      <c r="OSM50" s="343"/>
      <c r="OSN50" s="344"/>
      <c r="OSO50" s="1148"/>
      <c r="OSP50" s="345"/>
      <c r="OSQ50" s="346"/>
      <c r="OSR50" s="347"/>
      <c r="OSS50" s="348"/>
      <c r="OST50" s="349"/>
      <c r="OSU50" s="290"/>
      <c r="OSV50" s="288"/>
      <c r="OSW50" s="343"/>
      <c r="OSX50" s="344"/>
      <c r="OSY50" s="1148"/>
      <c r="OSZ50" s="345"/>
      <c r="OTA50" s="346"/>
      <c r="OTB50" s="347"/>
      <c r="OTC50" s="348"/>
      <c r="OTD50" s="349"/>
      <c r="OTE50" s="290"/>
      <c r="OTF50" s="288"/>
      <c r="OTG50" s="343"/>
      <c r="OTH50" s="344"/>
      <c r="OTI50" s="1148"/>
      <c r="OTJ50" s="345"/>
      <c r="OTK50" s="346"/>
      <c r="OTL50" s="347"/>
      <c r="OTM50" s="348"/>
      <c r="OTN50" s="349"/>
      <c r="OTO50" s="290"/>
      <c r="OTP50" s="288"/>
      <c r="OTQ50" s="343"/>
      <c r="OTR50" s="344"/>
      <c r="OTS50" s="1148"/>
      <c r="OTT50" s="345"/>
      <c r="OTU50" s="346"/>
      <c r="OTV50" s="347"/>
      <c r="OTW50" s="348"/>
      <c r="OTX50" s="349"/>
      <c r="OTY50" s="290"/>
      <c r="OTZ50" s="288"/>
      <c r="OUA50" s="343"/>
      <c r="OUB50" s="344"/>
      <c r="OUC50" s="1148"/>
      <c r="OUD50" s="345"/>
      <c r="OUE50" s="346"/>
      <c r="OUF50" s="347"/>
      <c r="OUG50" s="348"/>
      <c r="OUH50" s="349"/>
      <c r="OUI50" s="290"/>
      <c r="OUJ50" s="288"/>
      <c r="OUK50" s="343"/>
      <c r="OUL50" s="344"/>
      <c r="OUM50" s="1148"/>
      <c r="OUN50" s="345"/>
      <c r="OUO50" s="346"/>
      <c r="OUP50" s="347"/>
      <c r="OUQ50" s="348"/>
      <c r="OUR50" s="349"/>
      <c r="OUS50" s="290"/>
      <c r="OUT50" s="288"/>
      <c r="OUU50" s="343"/>
      <c r="OUV50" s="344"/>
      <c r="OUW50" s="1148"/>
      <c r="OUX50" s="345"/>
      <c r="OUY50" s="346"/>
      <c r="OUZ50" s="347"/>
      <c r="OVA50" s="348"/>
      <c r="OVB50" s="349"/>
      <c r="OVC50" s="290"/>
      <c r="OVD50" s="288"/>
      <c r="OVE50" s="343"/>
      <c r="OVF50" s="344"/>
      <c r="OVG50" s="1148"/>
      <c r="OVH50" s="345"/>
      <c r="OVI50" s="346"/>
      <c r="OVJ50" s="347"/>
      <c r="OVK50" s="348"/>
      <c r="OVL50" s="349"/>
      <c r="OVM50" s="290"/>
      <c r="OVN50" s="288"/>
      <c r="OVO50" s="343"/>
      <c r="OVP50" s="344"/>
      <c r="OVQ50" s="1148"/>
      <c r="OVR50" s="345"/>
      <c r="OVS50" s="346"/>
      <c r="OVT50" s="347"/>
      <c r="OVU50" s="348"/>
      <c r="OVV50" s="349"/>
      <c r="OVW50" s="290"/>
      <c r="OVX50" s="288"/>
      <c r="OVY50" s="343"/>
      <c r="OVZ50" s="344"/>
      <c r="OWA50" s="1148"/>
      <c r="OWB50" s="345"/>
      <c r="OWC50" s="346"/>
      <c r="OWD50" s="347"/>
      <c r="OWE50" s="348"/>
      <c r="OWF50" s="349"/>
      <c r="OWG50" s="290"/>
      <c r="OWH50" s="288"/>
      <c r="OWI50" s="343"/>
      <c r="OWJ50" s="344"/>
      <c r="OWK50" s="1148"/>
      <c r="OWL50" s="345"/>
      <c r="OWM50" s="346"/>
      <c r="OWN50" s="347"/>
      <c r="OWO50" s="348"/>
      <c r="OWP50" s="349"/>
      <c r="OWQ50" s="290"/>
      <c r="OWR50" s="288"/>
      <c r="OWS50" s="343"/>
      <c r="OWT50" s="344"/>
      <c r="OWU50" s="1148"/>
      <c r="OWV50" s="345"/>
      <c r="OWW50" s="346"/>
      <c r="OWX50" s="347"/>
      <c r="OWY50" s="348"/>
      <c r="OWZ50" s="349"/>
      <c r="OXA50" s="290"/>
      <c r="OXB50" s="288"/>
      <c r="OXC50" s="343"/>
      <c r="OXD50" s="344"/>
      <c r="OXE50" s="1148"/>
      <c r="OXF50" s="345"/>
      <c r="OXG50" s="346"/>
      <c r="OXH50" s="347"/>
      <c r="OXI50" s="348"/>
      <c r="OXJ50" s="349"/>
      <c r="OXK50" s="290"/>
      <c r="OXL50" s="288"/>
      <c r="OXM50" s="343"/>
      <c r="OXN50" s="344"/>
      <c r="OXO50" s="1148"/>
      <c r="OXP50" s="345"/>
      <c r="OXQ50" s="346"/>
      <c r="OXR50" s="347"/>
      <c r="OXS50" s="348"/>
      <c r="OXT50" s="349"/>
      <c r="OXU50" s="290"/>
      <c r="OXV50" s="288"/>
      <c r="OXW50" s="343"/>
      <c r="OXX50" s="344"/>
      <c r="OXY50" s="1148"/>
      <c r="OXZ50" s="345"/>
      <c r="OYA50" s="346"/>
      <c r="OYB50" s="347"/>
      <c r="OYC50" s="348"/>
      <c r="OYD50" s="349"/>
      <c r="OYE50" s="290"/>
      <c r="OYF50" s="288"/>
      <c r="OYG50" s="343"/>
      <c r="OYH50" s="344"/>
      <c r="OYI50" s="1148"/>
      <c r="OYJ50" s="345"/>
      <c r="OYK50" s="346"/>
      <c r="OYL50" s="347"/>
      <c r="OYM50" s="348"/>
      <c r="OYN50" s="349"/>
      <c r="OYO50" s="290"/>
      <c r="OYP50" s="288"/>
      <c r="OYQ50" s="343"/>
      <c r="OYR50" s="344"/>
      <c r="OYS50" s="1148"/>
      <c r="OYT50" s="345"/>
      <c r="OYU50" s="346"/>
      <c r="OYV50" s="347"/>
      <c r="OYW50" s="348"/>
      <c r="OYX50" s="349"/>
      <c r="OYY50" s="290"/>
      <c r="OYZ50" s="288"/>
      <c r="OZA50" s="343"/>
      <c r="OZB50" s="344"/>
      <c r="OZC50" s="1148"/>
      <c r="OZD50" s="345"/>
      <c r="OZE50" s="346"/>
      <c r="OZF50" s="347"/>
      <c r="OZG50" s="348"/>
      <c r="OZH50" s="349"/>
      <c r="OZI50" s="290"/>
      <c r="OZJ50" s="288"/>
      <c r="OZK50" s="343"/>
      <c r="OZL50" s="344"/>
      <c r="OZM50" s="1148"/>
      <c r="OZN50" s="345"/>
      <c r="OZO50" s="346"/>
      <c r="OZP50" s="347"/>
      <c r="OZQ50" s="348"/>
      <c r="OZR50" s="349"/>
      <c r="OZS50" s="290"/>
      <c r="OZT50" s="288"/>
      <c r="OZU50" s="343"/>
      <c r="OZV50" s="344"/>
      <c r="OZW50" s="1148"/>
      <c r="OZX50" s="345"/>
      <c r="OZY50" s="346"/>
      <c r="OZZ50" s="347"/>
      <c r="PAA50" s="348"/>
      <c r="PAB50" s="349"/>
      <c r="PAC50" s="290"/>
      <c r="PAD50" s="288"/>
      <c r="PAE50" s="343"/>
      <c r="PAF50" s="344"/>
      <c r="PAG50" s="1148"/>
      <c r="PAH50" s="345"/>
      <c r="PAI50" s="346"/>
      <c r="PAJ50" s="347"/>
      <c r="PAK50" s="348"/>
      <c r="PAL50" s="349"/>
      <c r="PAM50" s="290"/>
      <c r="PAN50" s="288"/>
      <c r="PAO50" s="343"/>
      <c r="PAP50" s="344"/>
      <c r="PAQ50" s="1148"/>
      <c r="PAR50" s="345"/>
      <c r="PAS50" s="346"/>
      <c r="PAT50" s="347"/>
      <c r="PAU50" s="348"/>
      <c r="PAV50" s="349"/>
      <c r="PAW50" s="290"/>
      <c r="PAX50" s="288"/>
      <c r="PAY50" s="343"/>
      <c r="PAZ50" s="344"/>
      <c r="PBA50" s="1148"/>
      <c r="PBB50" s="345"/>
      <c r="PBC50" s="346"/>
      <c r="PBD50" s="347"/>
      <c r="PBE50" s="348"/>
      <c r="PBF50" s="349"/>
      <c r="PBG50" s="290"/>
      <c r="PBH50" s="288"/>
      <c r="PBI50" s="343"/>
      <c r="PBJ50" s="344"/>
      <c r="PBK50" s="1148"/>
      <c r="PBL50" s="345"/>
      <c r="PBM50" s="346"/>
      <c r="PBN50" s="347"/>
      <c r="PBO50" s="348"/>
      <c r="PBP50" s="349"/>
      <c r="PBQ50" s="290"/>
      <c r="PBR50" s="288"/>
      <c r="PBS50" s="343"/>
      <c r="PBT50" s="344"/>
      <c r="PBU50" s="1148"/>
      <c r="PBV50" s="345"/>
      <c r="PBW50" s="346"/>
      <c r="PBX50" s="347"/>
      <c r="PBY50" s="348"/>
      <c r="PBZ50" s="349"/>
      <c r="PCA50" s="290"/>
      <c r="PCB50" s="288"/>
      <c r="PCC50" s="343"/>
      <c r="PCD50" s="344"/>
      <c r="PCE50" s="1148"/>
      <c r="PCF50" s="345"/>
      <c r="PCG50" s="346"/>
      <c r="PCH50" s="347"/>
      <c r="PCI50" s="348"/>
      <c r="PCJ50" s="349"/>
      <c r="PCK50" s="290"/>
      <c r="PCL50" s="288"/>
      <c r="PCM50" s="343"/>
      <c r="PCN50" s="344"/>
      <c r="PCO50" s="1148"/>
      <c r="PCP50" s="345"/>
      <c r="PCQ50" s="346"/>
      <c r="PCR50" s="347"/>
      <c r="PCS50" s="348"/>
      <c r="PCT50" s="349"/>
      <c r="PCU50" s="290"/>
      <c r="PCV50" s="288"/>
      <c r="PCW50" s="343"/>
      <c r="PCX50" s="344"/>
      <c r="PCY50" s="1148"/>
      <c r="PCZ50" s="345"/>
      <c r="PDA50" s="346"/>
      <c r="PDB50" s="347"/>
      <c r="PDC50" s="348"/>
      <c r="PDD50" s="349"/>
      <c r="PDE50" s="290"/>
      <c r="PDF50" s="288"/>
      <c r="PDG50" s="343"/>
      <c r="PDH50" s="344"/>
      <c r="PDI50" s="1148"/>
      <c r="PDJ50" s="345"/>
      <c r="PDK50" s="346"/>
      <c r="PDL50" s="347"/>
      <c r="PDM50" s="348"/>
      <c r="PDN50" s="349"/>
      <c r="PDO50" s="290"/>
      <c r="PDP50" s="288"/>
      <c r="PDQ50" s="343"/>
      <c r="PDR50" s="344"/>
      <c r="PDS50" s="1148"/>
      <c r="PDT50" s="345"/>
      <c r="PDU50" s="346"/>
      <c r="PDV50" s="347"/>
      <c r="PDW50" s="348"/>
      <c r="PDX50" s="349"/>
      <c r="PDY50" s="290"/>
      <c r="PDZ50" s="288"/>
      <c r="PEA50" s="343"/>
      <c r="PEB50" s="344"/>
      <c r="PEC50" s="1148"/>
      <c r="PED50" s="345"/>
      <c r="PEE50" s="346"/>
      <c r="PEF50" s="347"/>
      <c r="PEG50" s="348"/>
      <c r="PEH50" s="349"/>
      <c r="PEI50" s="290"/>
      <c r="PEJ50" s="288"/>
      <c r="PEK50" s="343"/>
      <c r="PEL50" s="344"/>
      <c r="PEM50" s="1148"/>
      <c r="PEN50" s="345"/>
      <c r="PEO50" s="346"/>
      <c r="PEP50" s="347"/>
      <c r="PEQ50" s="348"/>
      <c r="PER50" s="349"/>
      <c r="PES50" s="290"/>
      <c r="PET50" s="288"/>
      <c r="PEU50" s="343"/>
      <c r="PEV50" s="344"/>
      <c r="PEW50" s="1148"/>
      <c r="PEX50" s="345"/>
      <c r="PEY50" s="346"/>
      <c r="PEZ50" s="347"/>
      <c r="PFA50" s="348"/>
      <c r="PFB50" s="349"/>
      <c r="PFC50" s="290"/>
      <c r="PFD50" s="288"/>
      <c r="PFE50" s="343"/>
      <c r="PFF50" s="344"/>
      <c r="PFG50" s="1148"/>
      <c r="PFH50" s="345"/>
      <c r="PFI50" s="346"/>
      <c r="PFJ50" s="347"/>
      <c r="PFK50" s="348"/>
      <c r="PFL50" s="349"/>
      <c r="PFM50" s="290"/>
      <c r="PFN50" s="288"/>
      <c r="PFO50" s="343"/>
      <c r="PFP50" s="344"/>
      <c r="PFQ50" s="1148"/>
      <c r="PFR50" s="345"/>
      <c r="PFS50" s="346"/>
      <c r="PFT50" s="347"/>
      <c r="PFU50" s="348"/>
      <c r="PFV50" s="349"/>
      <c r="PFW50" s="290"/>
      <c r="PFX50" s="288"/>
      <c r="PFY50" s="343"/>
      <c r="PFZ50" s="344"/>
      <c r="PGA50" s="1148"/>
      <c r="PGB50" s="345"/>
      <c r="PGC50" s="346"/>
      <c r="PGD50" s="347"/>
      <c r="PGE50" s="348"/>
      <c r="PGF50" s="349"/>
      <c r="PGG50" s="290"/>
      <c r="PGH50" s="288"/>
      <c r="PGI50" s="343"/>
      <c r="PGJ50" s="344"/>
      <c r="PGK50" s="1148"/>
      <c r="PGL50" s="345"/>
      <c r="PGM50" s="346"/>
      <c r="PGN50" s="347"/>
      <c r="PGO50" s="348"/>
      <c r="PGP50" s="349"/>
      <c r="PGQ50" s="290"/>
      <c r="PGR50" s="288"/>
      <c r="PGS50" s="343"/>
      <c r="PGT50" s="344"/>
      <c r="PGU50" s="1148"/>
      <c r="PGV50" s="345"/>
      <c r="PGW50" s="346"/>
      <c r="PGX50" s="347"/>
      <c r="PGY50" s="348"/>
      <c r="PGZ50" s="349"/>
      <c r="PHA50" s="290"/>
      <c r="PHB50" s="288"/>
      <c r="PHC50" s="343"/>
      <c r="PHD50" s="344"/>
      <c r="PHE50" s="1148"/>
      <c r="PHF50" s="345"/>
      <c r="PHG50" s="346"/>
      <c r="PHH50" s="347"/>
      <c r="PHI50" s="348"/>
      <c r="PHJ50" s="349"/>
      <c r="PHK50" s="290"/>
      <c r="PHL50" s="288"/>
      <c r="PHM50" s="343"/>
      <c r="PHN50" s="344"/>
      <c r="PHO50" s="1148"/>
      <c r="PHP50" s="345"/>
      <c r="PHQ50" s="346"/>
      <c r="PHR50" s="347"/>
      <c r="PHS50" s="348"/>
      <c r="PHT50" s="349"/>
      <c r="PHU50" s="290"/>
      <c r="PHV50" s="288"/>
      <c r="PHW50" s="343"/>
      <c r="PHX50" s="344"/>
      <c r="PHY50" s="1148"/>
      <c r="PHZ50" s="345"/>
      <c r="PIA50" s="346"/>
      <c r="PIB50" s="347"/>
      <c r="PIC50" s="348"/>
      <c r="PID50" s="349"/>
      <c r="PIE50" s="290"/>
      <c r="PIF50" s="288"/>
      <c r="PIG50" s="343"/>
      <c r="PIH50" s="344"/>
      <c r="PII50" s="1148"/>
      <c r="PIJ50" s="345"/>
      <c r="PIK50" s="346"/>
      <c r="PIL50" s="347"/>
      <c r="PIM50" s="348"/>
      <c r="PIN50" s="349"/>
      <c r="PIO50" s="290"/>
      <c r="PIP50" s="288"/>
      <c r="PIQ50" s="343"/>
      <c r="PIR50" s="344"/>
      <c r="PIS50" s="1148"/>
      <c r="PIT50" s="345"/>
      <c r="PIU50" s="346"/>
      <c r="PIV50" s="347"/>
      <c r="PIW50" s="348"/>
      <c r="PIX50" s="349"/>
      <c r="PIY50" s="290"/>
      <c r="PIZ50" s="288"/>
      <c r="PJA50" s="343"/>
      <c r="PJB50" s="344"/>
      <c r="PJC50" s="1148"/>
      <c r="PJD50" s="345"/>
      <c r="PJE50" s="346"/>
      <c r="PJF50" s="347"/>
      <c r="PJG50" s="348"/>
      <c r="PJH50" s="349"/>
      <c r="PJI50" s="290"/>
      <c r="PJJ50" s="288"/>
      <c r="PJK50" s="343"/>
      <c r="PJL50" s="344"/>
      <c r="PJM50" s="1148"/>
      <c r="PJN50" s="345"/>
      <c r="PJO50" s="346"/>
      <c r="PJP50" s="347"/>
      <c r="PJQ50" s="348"/>
      <c r="PJR50" s="349"/>
      <c r="PJS50" s="290"/>
      <c r="PJT50" s="288"/>
      <c r="PJU50" s="343"/>
      <c r="PJV50" s="344"/>
      <c r="PJW50" s="1148"/>
      <c r="PJX50" s="345"/>
      <c r="PJY50" s="346"/>
      <c r="PJZ50" s="347"/>
      <c r="PKA50" s="348"/>
      <c r="PKB50" s="349"/>
      <c r="PKC50" s="290"/>
      <c r="PKD50" s="288"/>
      <c r="PKE50" s="343"/>
      <c r="PKF50" s="344"/>
      <c r="PKG50" s="1148"/>
      <c r="PKH50" s="345"/>
      <c r="PKI50" s="346"/>
      <c r="PKJ50" s="347"/>
      <c r="PKK50" s="348"/>
      <c r="PKL50" s="349"/>
      <c r="PKM50" s="290"/>
      <c r="PKN50" s="288"/>
      <c r="PKO50" s="343"/>
      <c r="PKP50" s="344"/>
      <c r="PKQ50" s="1148"/>
      <c r="PKR50" s="345"/>
      <c r="PKS50" s="346"/>
      <c r="PKT50" s="347"/>
      <c r="PKU50" s="348"/>
      <c r="PKV50" s="349"/>
      <c r="PKW50" s="290"/>
      <c r="PKX50" s="288"/>
      <c r="PKY50" s="343"/>
      <c r="PKZ50" s="344"/>
      <c r="PLA50" s="1148"/>
      <c r="PLB50" s="345"/>
      <c r="PLC50" s="346"/>
      <c r="PLD50" s="347"/>
      <c r="PLE50" s="348"/>
      <c r="PLF50" s="349"/>
      <c r="PLG50" s="290"/>
      <c r="PLH50" s="288"/>
      <c r="PLI50" s="343"/>
      <c r="PLJ50" s="344"/>
      <c r="PLK50" s="1148"/>
      <c r="PLL50" s="345"/>
      <c r="PLM50" s="346"/>
      <c r="PLN50" s="347"/>
      <c r="PLO50" s="348"/>
      <c r="PLP50" s="349"/>
      <c r="PLQ50" s="290"/>
      <c r="PLR50" s="288"/>
      <c r="PLS50" s="343"/>
      <c r="PLT50" s="344"/>
      <c r="PLU50" s="1148"/>
      <c r="PLV50" s="345"/>
      <c r="PLW50" s="346"/>
      <c r="PLX50" s="347"/>
      <c r="PLY50" s="348"/>
      <c r="PLZ50" s="349"/>
      <c r="PMA50" s="290"/>
      <c r="PMB50" s="288"/>
      <c r="PMC50" s="343"/>
      <c r="PMD50" s="344"/>
      <c r="PME50" s="1148"/>
      <c r="PMF50" s="345"/>
      <c r="PMG50" s="346"/>
      <c r="PMH50" s="347"/>
      <c r="PMI50" s="348"/>
      <c r="PMJ50" s="349"/>
      <c r="PMK50" s="290"/>
      <c r="PML50" s="288"/>
      <c r="PMM50" s="343"/>
      <c r="PMN50" s="344"/>
      <c r="PMO50" s="1148"/>
      <c r="PMP50" s="345"/>
      <c r="PMQ50" s="346"/>
      <c r="PMR50" s="347"/>
      <c r="PMS50" s="348"/>
      <c r="PMT50" s="349"/>
      <c r="PMU50" s="290"/>
      <c r="PMV50" s="288"/>
      <c r="PMW50" s="343"/>
      <c r="PMX50" s="344"/>
      <c r="PMY50" s="1148"/>
      <c r="PMZ50" s="345"/>
      <c r="PNA50" s="346"/>
      <c r="PNB50" s="347"/>
      <c r="PNC50" s="348"/>
      <c r="PND50" s="349"/>
      <c r="PNE50" s="290"/>
      <c r="PNF50" s="288"/>
      <c r="PNG50" s="343"/>
      <c r="PNH50" s="344"/>
      <c r="PNI50" s="1148"/>
      <c r="PNJ50" s="345"/>
      <c r="PNK50" s="346"/>
      <c r="PNL50" s="347"/>
      <c r="PNM50" s="348"/>
      <c r="PNN50" s="349"/>
      <c r="PNO50" s="290"/>
      <c r="PNP50" s="288"/>
      <c r="PNQ50" s="343"/>
      <c r="PNR50" s="344"/>
      <c r="PNS50" s="1148"/>
      <c r="PNT50" s="345"/>
      <c r="PNU50" s="346"/>
      <c r="PNV50" s="347"/>
      <c r="PNW50" s="348"/>
      <c r="PNX50" s="349"/>
      <c r="PNY50" s="290"/>
      <c r="PNZ50" s="288"/>
      <c r="POA50" s="343"/>
      <c r="POB50" s="344"/>
      <c r="POC50" s="1148"/>
      <c r="POD50" s="345"/>
      <c r="POE50" s="346"/>
      <c r="POF50" s="347"/>
      <c r="POG50" s="348"/>
      <c r="POH50" s="349"/>
      <c r="POI50" s="290"/>
      <c r="POJ50" s="288"/>
      <c r="POK50" s="343"/>
      <c r="POL50" s="344"/>
      <c r="POM50" s="1148"/>
      <c r="PON50" s="345"/>
      <c r="POO50" s="346"/>
      <c r="POP50" s="347"/>
      <c r="POQ50" s="348"/>
      <c r="POR50" s="349"/>
      <c r="POS50" s="290"/>
      <c r="POT50" s="288"/>
      <c r="POU50" s="343"/>
      <c r="POV50" s="344"/>
      <c r="POW50" s="1148"/>
      <c r="POX50" s="345"/>
      <c r="POY50" s="346"/>
      <c r="POZ50" s="347"/>
      <c r="PPA50" s="348"/>
      <c r="PPB50" s="349"/>
      <c r="PPC50" s="290"/>
      <c r="PPD50" s="288"/>
      <c r="PPE50" s="343"/>
      <c r="PPF50" s="344"/>
      <c r="PPG50" s="1148"/>
      <c r="PPH50" s="345"/>
      <c r="PPI50" s="346"/>
      <c r="PPJ50" s="347"/>
      <c r="PPK50" s="348"/>
      <c r="PPL50" s="349"/>
      <c r="PPM50" s="290"/>
      <c r="PPN50" s="288"/>
      <c r="PPO50" s="343"/>
      <c r="PPP50" s="344"/>
      <c r="PPQ50" s="1148"/>
      <c r="PPR50" s="345"/>
      <c r="PPS50" s="346"/>
      <c r="PPT50" s="347"/>
      <c r="PPU50" s="348"/>
      <c r="PPV50" s="349"/>
      <c r="PPW50" s="290"/>
      <c r="PPX50" s="288"/>
      <c r="PPY50" s="343"/>
      <c r="PPZ50" s="344"/>
      <c r="PQA50" s="1148"/>
      <c r="PQB50" s="345"/>
      <c r="PQC50" s="346"/>
      <c r="PQD50" s="347"/>
      <c r="PQE50" s="348"/>
      <c r="PQF50" s="349"/>
      <c r="PQG50" s="290"/>
      <c r="PQH50" s="288"/>
      <c r="PQI50" s="343"/>
      <c r="PQJ50" s="344"/>
      <c r="PQK50" s="1148"/>
      <c r="PQL50" s="345"/>
      <c r="PQM50" s="346"/>
      <c r="PQN50" s="347"/>
      <c r="PQO50" s="348"/>
      <c r="PQP50" s="349"/>
      <c r="PQQ50" s="290"/>
      <c r="PQR50" s="288"/>
      <c r="PQS50" s="343"/>
      <c r="PQT50" s="344"/>
      <c r="PQU50" s="1148"/>
      <c r="PQV50" s="345"/>
      <c r="PQW50" s="346"/>
      <c r="PQX50" s="347"/>
      <c r="PQY50" s="348"/>
      <c r="PQZ50" s="349"/>
      <c r="PRA50" s="290"/>
      <c r="PRB50" s="288"/>
      <c r="PRC50" s="343"/>
      <c r="PRD50" s="344"/>
      <c r="PRE50" s="1148"/>
      <c r="PRF50" s="345"/>
      <c r="PRG50" s="346"/>
      <c r="PRH50" s="347"/>
      <c r="PRI50" s="348"/>
      <c r="PRJ50" s="349"/>
      <c r="PRK50" s="290"/>
      <c r="PRL50" s="288"/>
      <c r="PRM50" s="343"/>
      <c r="PRN50" s="344"/>
      <c r="PRO50" s="1148"/>
      <c r="PRP50" s="345"/>
      <c r="PRQ50" s="346"/>
      <c r="PRR50" s="347"/>
      <c r="PRS50" s="348"/>
      <c r="PRT50" s="349"/>
      <c r="PRU50" s="290"/>
      <c r="PRV50" s="288"/>
      <c r="PRW50" s="343"/>
      <c r="PRX50" s="344"/>
      <c r="PRY50" s="1148"/>
      <c r="PRZ50" s="345"/>
      <c r="PSA50" s="346"/>
      <c r="PSB50" s="347"/>
      <c r="PSC50" s="348"/>
      <c r="PSD50" s="349"/>
      <c r="PSE50" s="290"/>
      <c r="PSF50" s="288"/>
      <c r="PSG50" s="343"/>
      <c r="PSH50" s="344"/>
      <c r="PSI50" s="1148"/>
      <c r="PSJ50" s="345"/>
      <c r="PSK50" s="346"/>
      <c r="PSL50" s="347"/>
      <c r="PSM50" s="348"/>
      <c r="PSN50" s="349"/>
      <c r="PSO50" s="290"/>
      <c r="PSP50" s="288"/>
      <c r="PSQ50" s="343"/>
      <c r="PSR50" s="344"/>
      <c r="PSS50" s="1148"/>
      <c r="PST50" s="345"/>
      <c r="PSU50" s="346"/>
      <c r="PSV50" s="347"/>
      <c r="PSW50" s="348"/>
      <c r="PSX50" s="349"/>
      <c r="PSY50" s="290"/>
      <c r="PSZ50" s="288"/>
      <c r="PTA50" s="343"/>
      <c r="PTB50" s="344"/>
      <c r="PTC50" s="1148"/>
      <c r="PTD50" s="345"/>
      <c r="PTE50" s="346"/>
      <c r="PTF50" s="347"/>
      <c r="PTG50" s="348"/>
      <c r="PTH50" s="349"/>
      <c r="PTI50" s="290"/>
      <c r="PTJ50" s="288"/>
      <c r="PTK50" s="343"/>
      <c r="PTL50" s="344"/>
      <c r="PTM50" s="1148"/>
      <c r="PTN50" s="345"/>
      <c r="PTO50" s="346"/>
      <c r="PTP50" s="347"/>
      <c r="PTQ50" s="348"/>
      <c r="PTR50" s="349"/>
      <c r="PTS50" s="290"/>
      <c r="PTT50" s="288"/>
      <c r="PTU50" s="343"/>
      <c r="PTV50" s="344"/>
      <c r="PTW50" s="1148"/>
      <c r="PTX50" s="345"/>
      <c r="PTY50" s="346"/>
      <c r="PTZ50" s="347"/>
      <c r="PUA50" s="348"/>
      <c r="PUB50" s="349"/>
      <c r="PUC50" s="290"/>
      <c r="PUD50" s="288"/>
      <c r="PUE50" s="343"/>
      <c r="PUF50" s="344"/>
      <c r="PUG50" s="1148"/>
      <c r="PUH50" s="345"/>
      <c r="PUI50" s="346"/>
      <c r="PUJ50" s="347"/>
      <c r="PUK50" s="348"/>
      <c r="PUL50" s="349"/>
      <c r="PUM50" s="290"/>
      <c r="PUN50" s="288"/>
      <c r="PUO50" s="343"/>
      <c r="PUP50" s="344"/>
      <c r="PUQ50" s="1148"/>
      <c r="PUR50" s="345"/>
      <c r="PUS50" s="346"/>
      <c r="PUT50" s="347"/>
      <c r="PUU50" s="348"/>
      <c r="PUV50" s="349"/>
      <c r="PUW50" s="290"/>
      <c r="PUX50" s="288"/>
      <c r="PUY50" s="343"/>
      <c r="PUZ50" s="344"/>
      <c r="PVA50" s="1148"/>
      <c r="PVB50" s="345"/>
      <c r="PVC50" s="346"/>
      <c r="PVD50" s="347"/>
      <c r="PVE50" s="348"/>
      <c r="PVF50" s="349"/>
      <c r="PVG50" s="290"/>
      <c r="PVH50" s="288"/>
      <c r="PVI50" s="343"/>
      <c r="PVJ50" s="344"/>
      <c r="PVK50" s="1148"/>
      <c r="PVL50" s="345"/>
      <c r="PVM50" s="346"/>
      <c r="PVN50" s="347"/>
      <c r="PVO50" s="348"/>
      <c r="PVP50" s="349"/>
      <c r="PVQ50" s="290"/>
      <c r="PVR50" s="288"/>
      <c r="PVS50" s="343"/>
      <c r="PVT50" s="344"/>
      <c r="PVU50" s="1148"/>
      <c r="PVV50" s="345"/>
      <c r="PVW50" s="346"/>
      <c r="PVX50" s="347"/>
      <c r="PVY50" s="348"/>
      <c r="PVZ50" s="349"/>
      <c r="PWA50" s="290"/>
      <c r="PWB50" s="288"/>
      <c r="PWC50" s="343"/>
      <c r="PWD50" s="344"/>
      <c r="PWE50" s="1148"/>
      <c r="PWF50" s="345"/>
      <c r="PWG50" s="346"/>
      <c r="PWH50" s="347"/>
      <c r="PWI50" s="348"/>
      <c r="PWJ50" s="349"/>
      <c r="PWK50" s="290"/>
      <c r="PWL50" s="288"/>
      <c r="PWM50" s="343"/>
      <c r="PWN50" s="344"/>
      <c r="PWO50" s="1148"/>
      <c r="PWP50" s="345"/>
      <c r="PWQ50" s="346"/>
      <c r="PWR50" s="347"/>
      <c r="PWS50" s="348"/>
      <c r="PWT50" s="349"/>
      <c r="PWU50" s="290"/>
      <c r="PWV50" s="288"/>
      <c r="PWW50" s="343"/>
      <c r="PWX50" s="344"/>
      <c r="PWY50" s="1148"/>
      <c r="PWZ50" s="345"/>
      <c r="PXA50" s="346"/>
      <c r="PXB50" s="347"/>
      <c r="PXC50" s="348"/>
      <c r="PXD50" s="349"/>
      <c r="PXE50" s="290"/>
      <c r="PXF50" s="288"/>
      <c r="PXG50" s="343"/>
      <c r="PXH50" s="344"/>
      <c r="PXI50" s="1148"/>
      <c r="PXJ50" s="345"/>
      <c r="PXK50" s="346"/>
      <c r="PXL50" s="347"/>
      <c r="PXM50" s="348"/>
      <c r="PXN50" s="349"/>
      <c r="PXO50" s="290"/>
      <c r="PXP50" s="288"/>
      <c r="PXQ50" s="343"/>
      <c r="PXR50" s="344"/>
      <c r="PXS50" s="1148"/>
      <c r="PXT50" s="345"/>
      <c r="PXU50" s="346"/>
      <c r="PXV50" s="347"/>
      <c r="PXW50" s="348"/>
      <c r="PXX50" s="349"/>
      <c r="PXY50" s="290"/>
      <c r="PXZ50" s="288"/>
      <c r="PYA50" s="343"/>
      <c r="PYB50" s="344"/>
      <c r="PYC50" s="1148"/>
      <c r="PYD50" s="345"/>
      <c r="PYE50" s="346"/>
      <c r="PYF50" s="347"/>
      <c r="PYG50" s="348"/>
      <c r="PYH50" s="349"/>
      <c r="PYI50" s="290"/>
      <c r="PYJ50" s="288"/>
      <c r="PYK50" s="343"/>
      <c r="PYL50" s="344"/>
      <c r="PYM50" s="1148"/>
      <c r="PYN50" s="345"/>
      <c r="PYO50" s="346"/>
      <c r="PYP50" s="347"/>
      <c r="PYQ50" s="348"/>
      <c r="PYR50" s="349"/>
      <c r="PYS50" s="290"/>
      <c r="PYT50" s="288"/>
      <c r="PYU50" s="343"/>
      <c r="PYV50" s="344"/>
      <c r="PYW50" s="1148"/>
      <c r="PYX50" s="345"/>
      <c r="PYY50" s="346"/>
      <c r="PYZ50" s="347"/>
      <c r="PZA50" s="348"/>
      <c r="PZB50" s="349"/>
      <c r="PZC50" s="290"/>
      <c r="PZD50" s="288"/>
      <c r="PZE50" s="343"/>
      <c r="PZF50" s="344"/>
      <c r="PZG50" s="1148"/>
      <c r="PZH50" s="345"/>
      <c r="PZI50" s="346"/>
      <c r="PZJ50" s="347"/>
      <c r="PZK50" s="348"/>
      <c r="PZL50" s="349"/>
      <c r="PZM50" s="290"/>
      <c r="PZN50" s="288"/>
      <c r="PZO50" s="343"/>
      <c r="PZP50" s="344"/>
      <c r="PZQ50" s="1148"/>
      <c r="PZR50" s="345"/>
      <c r="PZS50" s="346"/>
      <c r="PZT50" s="347"/>
      <c r="PZU50" s="348"/>
      <c r="PZV50" s="349"/>
      <c r="PZW50" s="290"/>
      <c r="PZX50" s="288"/>
      <c r="PZY50" s="343"/>
      <c r="PZZ50" s="344"/>
      <c r="QAA50" s="1148"/>
      <c r="QAB50" s="345"/>
      <c r="QAC50" s="346"/>
      <c r="QAD50" s="347"/>
      <c r="QAE50" s="348"/>
      <c r="QAF50" s="349"/>
      <c r="QAG50" s="290"/>
      <c r="QAH50" s="288"/>
      <c r="QAI50" s="343"/>
      <c r="QAJ50" s="344"/>
      <c r="QAK50" s="1148"/>
      <c r="QAL50" s="345"/>
      <c r="QAM50" s="346"/>
      <c r="QAN50" s="347"/>
      <c r="QAO50" s="348"/>
      <c r="QAP50" s="349"/>
      <c r="QAQ50" s="290"/>
      <c r="QAR50" s="288"/>
      <c r="QAS50" s="343"/>
      <c r="QAT50" s="344"/>
      <c r="QAU50" s="1148"/>
      <c r="QAV50" s="345"/>
      <c r="QAW50" s="346"/>
      <c r="QAX50" s="347"/>
      <c r="QAY50" s="348"/>
      <c r="QAZ50" s="349"/>
      <c r="QBA50" s="290"/>
      <c r="QBB50" s="288"/>
      <c r="QBC50" s="343"/>
      <c r="QBD50" s="344"/>
      <c r="QBE50" s="1148"/>
      <c r="QBF50" s="345"/>
      <c r="QBG50" s="346"/>
      <c r="QBH50" s="347"/>
      <c r="QBI50" s="348"/>
      <c r="QBJ50" s="349"/>
      <c r="QBK50" s="290"/>
      <c r="QBL50" s="288"/>
      <c r="QBM50" s="343"/>
      <c r="QBN50" s="344"/>
      <c r="QBO50" s="1148"/>
      <c r="QBP50" s="345"/>
      <c r="QBQ50" s="346"/>
      <c r="QBR50" s="347"/>
      <c r="QBS50" s="348"/>
      <c r="QBT50" s="349"/>
      <c r="QBU50" s="290"/>
      <c r="QBV50" s="288"/>
      <c r="QBW50" s="343"/>
      <c r="QBX50" s="344"/>
      <c r="QBY50" s="1148"/>
      <c r="QBZ50" s="345"/>
      <c r="QCA50" s="346"/>
      <c r="QCB50" s="347"/>
      <c r="QCC50" s="348"/>
      <c r="QCD50" s="349"/>
      <c r="QCE50" s="290"/>
      <c r="QCF50" s="288"/>
      <c r="QCG50" s="343"/>
      <c r="QCH50" s="344"/>
      <c r="QCI50" s="1148"/>
      <c r="QCJ50" s="345"/>
      <c r="QCK50" s="346"/>
      <c r="QCL50" s="347"/>
      <c r="QCM50" s="348"/>
      <c r="QCN50" s="349"/>
      <c r="QCO50" s="290"/>
      <c r="QCP50" s="288"/>
      <c r="QCQ50" s="343"/>
      <c r="QCR50" s="344"/>
      <c r="QCS50" s="1148"/>
      <c r="QCT50" s="345"/>
      <c r="QCU50" s="346"/>
      <c r="QCV50" s="347"/>
      <c r="QCW50" s="348"/>
      <c r="QCX50" s="349"/>
      <c r="QCY50" s="290"/>
      <c r="QCZ50" s="288"/>
      <c r="QDA50" s="343"/>
      <c r="QDB50" s="344"/>
      <c r="QDC50" s="1148"/>
      <c r="QDD50" s="345"/>
      <c r="QDE50" s="346"/>
      <c r="QDF50" s="347"/>
      <c r="QDG50" s="348"/>
      <c r="QDH50" s="349"/>
      <c r="QDI50" s="290"/>
      <c r="QDJ50" s="288"/>
      <c r="QDK50" s="343"/>
      <c r="QDL50" s="344"/>
      <c r="QDM50" s="1148"/>
      <c r="QDN50" s="345"/>
      <c r="QDO50" s="346"/>
      <c r="QDP50" s="347"/>
      <c r="QDQ50" s="348"/>
      <c r="QDR50" s="349"/>
      <c r="QDS50" s="290"/>
      <c r="QDT50" s="288"/>
      <c r="QDU50" s="343"/>
      <c r="QDV50" s="344"/>
      <c r="QDW50" s="1148"/>
      <c r="QDX50" s="345"/>
      <c r="QDY50" s="346"/>
      <c r="QDZ50" s="347"/>
      <c r="QEA50" s="348"/>
      <c r="QEB50" s="349"/>
      <c r="QEC50" s="290"/>
      <c r="QED50" s="288"/>
      <c r="QEE50" s="343"/>
      <c r="QEF50" s="344"/>
      <c r="QEG50" s="1148"/>
      <c r="QEH50" s="345"/>
      <c r="QEI50" s="346"/>
      <c r="QEJ50" s="347"/>
      <c r="QEK50" s="348"/>
      <c r="QEL50" s="349"/>
      <c r="QEM50" s="290"/>
      <c r="QEN50" s="288"/>
      <c r="QEO50" s="343"/>
      <c r="QEP50" s="344"/>
      <c r="QEQ50" s="1148"/>
      <c r="QER50" s="345"/>
      <c r="QES50" s="346"/>
      <c r="QET50" s="347"/>
      <c r="QEU50" s="348"/>
      <c r="QEV50" s="349"/>
      <c r="QEW50" s="290"/>
      <c r="QEX50" s="288"/>
      <c r="QEY50" s="343"/>
      <c r="QEZ50" s="344"/>
      <c r="QFA50" s="1148"/>
      <c r="QFB50" s="345"/>
      <c r="QFC50" s="346"/>
      <c r="QFD50" s="347"/>
      <c r="QFE50" s="348"/>
      <c r="QFF50" s="349"/>
      <c r="QFG50" s="290"/>
      <c r="QFH50" s="288"/>
      <c r="QFI50" s="343"/>
      <c r="QFJ50" s="344"/>
      <c r="QFK50" s="1148"/>
      <c r="QFL50" s="345"/>
      <c r="QFM50" s="346"/>
      <c r="QFN50" s="347"/>
      <c r="QFO50" s="348"/>
      <c r="QFP50" s="349"/>
      <c r="QFQ50" s="290"/>
      <c r="QFR50" s="288"/>
      <c r="QFS50" s="343"/>
      <c r="QFT50" s="344"/>
      <c r="QFU50" s="1148"/>
      <c r="QFV50" s="345"/>
      <c r="QFW50" s="346"/>
      <c r="QFX50" s="347"/>
      <c r="QFY50" s="348"/>
      <c r="QFZ50" s="349"/>
      <c r="QGA50" s="290"/>
      <c r="QGB50" s="288"/>
      <c r="QGC50" s="343"/>
      <c r="QGD50" s="344"/>
      <c r="QGE50" s="1148"/>
      <c r="QGF50" s="345"/>
      <c r="QGG50" s="346"/>
      <c r="QGH50" s="347"/>
      <c r="QGI50" s="348"/>
      <c r="QGJ50" s="349"/>
      <c r="QGK50" s="290"/>
      <c r="QGL50" s="288"/>
      <c r="QGM50" s="343"/>
      <c r="QGN50" s="344"/>
      <c r="QGO50" s="1148"/>
      <c r="QGP50" s="345"/>
      <c r="QGQ50" s="346"/>
      <c r="QGR50" s="347"/>
      <c r="QGS50" s="348"/>
      <c r="QGT50" s="349"/>
      <c r="QGU50" s="290"/>
      <c r="QGV50" s="288"/>
      <c r="QGW50" s="343"/>
      <c r="QGX50" s="344"/>
      <c r="QGY50" s="1148"/>
      <c r="QGZ50" s="345"/>
      <c r="QHA50" s="346"/>
      <c r="QHB50" s="347"/>
      <c r="QHC50" s="348"/>
      <c r="QHD50" s="349"/>
      <c r="QHE50" s="290"/>
      <c r="QHF50" s="288"/>
      <c r="QHG50" s="343"/>
      <c r="QHH50" s="344"/>
      <c r="QHI50" s="1148"/>
      <c r="QHJ50" s="345"/>
      <c r="QHK50" s="346"/>
      <c r="QHL50" s="347"/>
      <c r="QHM50" s="348"/>
      <c r="QHN50" s="349"/>
      <c r="QHO50" s="290"/>
      <c r="QHP50" s="288"/>
      <c r="QHQ50" s="343"/>
      <c r="QHR50" s="344"/>
      <c r="QHS50" s="1148"/>
      <c r="QHT50" s="345"/>
      <c r="QHU50" s="346"/>
      <c r="QHV50" s="347"/>
      <c r="QHW50" s="348"/>
      <c r="QHX50" s="349"/>
      <c r="QHY50" s="290"/>
      <c r="QHZ50" s="288"/>
      <c r="QIA50" s="343"/>
      <c r="QIB50" s="344"/>
      <c r="QIC50" s="1148"/>
      <c r="QID50" s="345"/>
      <c r="QIE50" s="346"/>
      <c r="QIF50" s="347"/>
      <c r="QIG50" s="348"/>
      <c r="QIH50" s="349"/>
      <c r="QII50" s="290"/>
      <c r="QIJ50" s="288"/>
      <c r="QIK50" s="343"/>
      <c r="QIL50" s="344"/>
      <c r="QIM50" s="1148"/>
      <c r="QIN50" s="345"/>
      <c r="QIO50" s="346"/>
      <c r="QIP50" s="347"/>
      <c r="QIQ50" s="348"/>
      <c r="QIR50" s="349"/>
      <c r="QIS50" s="290"/>
      <c r="QIT50" s="288"/>
      <c r="QIU50" s="343"/>
      <c r="QIV50" s="344"/>
      <c r="QIW50" s="1148"/>
      <c r="QIX50" s="345"/>
      <c r="QIY50" s="346"/>
      <c r="QIZ50" s="347"/>
      <c r="QJA50" s="348"/>
      <c r="QJB50" s="349"/>
      <c r="QJC50" s="290"/>
      <c r="QJD50" s="288"/>
      <c r="QJE50" s="343"/>
      <c r="QJF50" s="344"/>
      <c r="QJG50" s="1148"/>
      <c r="QJH50" s="345"/>
      <c r="QJI50" s="346"/>
      <c r="QJJ50" s="347"/>
      <c r="QJK50" s="348"/>
      <c r="QJL50" s="349"/>
      <c r="QJM50" s="290"/>
      <c r="QJN50" s="288"/>
      <c r="QJO50" s="343"/>
      <c r="QJP50" s="344"/>
      <c r="QJQ50" s="1148"/>
      <c r="QJR50" s="345"/>
      <c r="QJS50" s="346"/>
      <c r="QJT50" s="347"/>
      <c r="QJU50" s="348"/>
      <c r="QJV50" s="349"/>
      <c r="QJW50" s="290"/>
      <c r="QJX50" s="288"/>
      <c r="QJY50" s="343"/>
      <c r="QJZ50" s="344"/>
      <c r="QKA50" s="1148"/>
      <c r="QKB50" s="345"/>
      <c r="QKC50" s="346"/>
      <c r="QKD50" s="347"/>
      <c r="QKE50" s="348"/>
      <c r="QKF50" s="349"/>
      <c r="QKG50" s="290"/>
      <c r="QKH50" s="288"/>
      <c r="QKI50" s="343"/>
      <c r="QKJ50" s="344"/>
      <c r="QKK50" s="1148"/>
      <c r="QKL50" s="345"/>
      <c r="QKM50" s="346"/>
      <c r="QKN50" s="347"/>
      <c r="QKO50" s="348"/>
      <c r="QKP50" s="349"/>
      <c r="QKQ50" s="290"/>
      <c r="QKR50" s="288"/>
      <c r="QKS50" s="343"/>
      <c r="QKT50" s="344"/>
      <c r="QKU50" s="1148"/>
      <c r="QKV50" s="345"/>
      <c r="QKW50" s="346"/>
      <c r="QKX50" s="347"/>
      <c r="QKY50" s="348"/>
      <c r="QKZ50" s="349"/>
      <c r="QLA50" s="290"/>
      <c r="QLB50" s="288"/>
      <c r="QLC50" s="343"/>
      <c r="QLD50" s="344"/>
      <c r="QLE50" s="1148"/>
      <c r="QLF50" s="345"/>
      <c r="QLG50" s="346"/>
      <c r="QLH50" s="347"/>
      <c r="QLI50" s="348"/>
      <c r="QLJ50" s="349"/>
      <c r="QLK50" s="290"/>
      <c r="QLL50" s="288"/>
      <c r="QLM50" s="343"/>
      <c r="QLN50" s="344"/>
      <c r="QLO50" s="1148"/>
      <c r="QLP50" s="345"/>
      <c r="QLQ50" s="346"/>
      <c r="QLR50" s="347"/>
      <c r="QLS50" s="348"/>
      <c r="QLT50" s="349"/>
      <c r="QLU50" s="290"/>
      <c r="QLV50" s="288"/>
      <c r="QLW50" s="343"/>
      <c r="QLX50" s="344"/>
      <c r="QLY50" s="1148"/>
      <c r="QLZ50" s="345"/>
      <c r="QMA50" s="346"/>
      <c r="QMB50" s="347"/>
      <c r="QMC50" s="348"/>
      <c r="QMD50" s="349"/>
      <c r="QME50" s="290"/>
      <c r="QMF50" s="288"/>
      <c r="QMG50" s="343"/>
      <c r="QMH50" s="344"/>
      <c r="QMI50" s="1148"/>
      <c r="QMJ50" s="345"/>
      <c r="QMK50" s="346"/>
      <c r="QML50" s="347"/>
      <c r="QMM50" s="348"/>
      <c r="QMN50" s="349"/>
      <c r="QMO50" s="290"/>
      <c r="QMP50" s="288"/>
      <c r="QMQ50" s="343"/>
      <c r="QMR50" s="344"/>
      <c r="QMS50" s="1148"/>
      <c r="QMT50" s="345"/>
      <c r="QMU50" s="346"/>
      <c r="QMV50" s="347"/>
      <c r="QMW50" s="348"/>
      <c r="QMX50" s="349"/>
      <c r="QMY50" s="290"/>
      <c r="QMZ50" s="288"/>
      <c r="QNA50" s="343"/>
      <c r="QNB50" s="344"/>
      <c r="QNC50" s="1148"/>
      <c r="QND50" s="345"/>
      <c r="QNE50" s="346"/>
      <c r="QNF50" s="347"/>
      <c r="QNG50" s="348"/>
      <c r="QNH50" s="349"/>
      <c r="QNI50" s="290"/>
      <c r="QNJ50" s="288"/>
      <c r="QNK50" s="343"/>
      <c r="QNL50" s="344"/>
      <c r="QNM50" s="1148"/>
      <c r="QNN50" s="345"/>
      <c r="QNO50" s="346"/>
      <c r="QNP50" s="347"/>
      <c r="QNQ50" s="348"/>
      <c r="QNR50" s="349"/>
      <c r="QNS50" s="290"/>
      <c r="QNT50" s="288"/>
      <c r="QNU50" s="343"/>
      <c r="QNV50" s="344"/>
      <c r="QNW50" s="1148"/>
      <c r="QNX50" s="345"/>
      <c r="QNY50" s="346"/>
      <c r="QNZ50" s="347"/>
      <c r="QOA50" s="348"/>
      <c r="QOB50" s="349"/>
      <c r="QOC50" s="290"/>
      <c r="QOD50" s="288"/>
      <c r="QOE50" s="343"/>
      <c r="QOF50" s="344"/>
      <c r="QOG50" s="1148"/>
      <c r="QOH50" s="345"/>
      <c r="QOI50" s="346"/>
      <c r="QOJ50" s="347"/>
      <c r="QOK50" s="348"/>
      <c r="QOL50" s="349"/>
      <c r="QOM50" s="290"/>
      <c r="QON50" s="288"/>
      <c r="QOO50" s="343"/>
      <c r="QOP50" s="344"/>
      <c r="QOQ50" s="1148"/>
      <c r="QOR50" s="345"/>
      <c r="QOS50" s="346"/>
      <c r="QOT50" s="347"/>
      <c r="QOU50" s="348"/>
      <c r="QOV50" s="349"/>
      <c r="QOW50" s="290"/>
      <c r="QOX50" s="288"/>
      <c r="QOY50" s="343"/>
      <c r="QOZ50" s="344"/>
      <c r="QPA50" s="1148"/>
      <c r="QPB50" s="345"/>
      <c r="QPC50" s="346"/>
      <c r="QPD50" s="347"/>
      <c r="QPE50" s="348"/>
      <c r="QPF50" s="349"/>
      <c r="QPG50" s="290"/>
      <c r="QPH50" s="288"/>
      <c r="QPI50" s="343"/>
      <c r="QPJ50" s="344"/>
      <c r="QPK50" s="1148"/>
      <c r="QPL50" s="345"/>
      <c r="QPM50" s="346"/>
      <c r="QPN50" s="347"/>
      <c r="QPO50" s="348"/>
      <c r="QPP50" s="349"/>
      <c r="QPQ50" s="290"/>
      <c r="QPR50" s="288"/>
      <c r="QPS50" s="343"/>
      <c r="QPT50" s="344"/>
      <c r="QPU50" s="1148"/>
      <c r="QPV50" s="345"/>
      <c r="QPW50" s="346"/>
      <c r="QPX50" s="347"/>
      <c r="QPY50" s="348"/>
      <c r="QPZ50" s="349"/>
      <c r="QQA50" s="290"/>
      <c r="QQB50" s="288"/>
      <c r="QQC50" s="343"/>
      <c r="QQD50" s="344"/>
      <c r="QQE50" s="1148"/>
      <c r="QQF50" s="345"/>
      <c r="QQG50" s="346"/>
      <c r="QQH50" s="347"/>
      <c r="QQI50" s="348"/>
      <c r="QQJ50" s="349"/>
      <c r="QQK50" s="290"/>
      <c r="QQL50" s="288"/>
      <c r="QQM50" s="343"/>
      <c r="QQN50" s="344"/>
      <c r="QQO50" s="1148"/>
      <c r="QQP50" s="345"/>
      <c r="QQQ50" s="346"/>
      <c r="QQR50" s="347"/>
      <c r="QQS50" s="348"/>
      <c r="QQT50" s="349"/>
      <c r="QQU50" s="290"/>
      <c r="QQV50" s="288"/>
      <c r="QQW50" s="343"/>
      <c r="QQX50" s="344"/>
      <c r="QQY50" s="1148"/>
      <c r="QQZ50" s="345"/>
      <c r="QRA50" s="346"/>
      <c r="QRB50" s="347"/>
      <c r="QRC50" s="348"/>
      <c r="QRD50" s="349"/>
      <c r="QRE50" s="290"/>
      <c r="QRF50" s="288"/>
      <c r="QRG50" s="343"/>
      <c r="QRH50" s="344"/>
      <c r="QRI50" s="1148"/>
      <c r="QRJ50" s="345"/>
      <c r="QRK50" s="346"/>
      <c r="QRL50" s="347"/>
      <c r="QRM50" s="348"/>
      <c r="QRN50" s="349"/>
      <c r="QRO50" s="290"/>
      <c r="QRP50" s="288"/>
      <c r="QRQ50" s="343"/>
      <c r="QRR50" s="344"/>
      <c r="QRS50" s="1148"/>
      <c r="QRT50" s="345"/>
      <c r="QRU50" s="346"/>
      <c r="QRV50" s="347"/>
      <c r="QRW50" s="348"/>
      <c r="QRX50" s="349"/>
      <c r="QRY50" s="290"/>
      <c r="QRZ50" s="288"/>
      <c r="QSA50" s="343"/>
      <c r="QSB50" s="344"/>
      <c r="QSC50" s="1148"/>
      <c r="QSD50" s="345"/>
      <c r="QSE50" s="346"/>
      <c r="QSF50" s="347"/>
      <c r="QSG50" s="348"/>
      <c r="QSH50" s="349"/>
      <c r="QSI50" s="290"/>
      <c r="QSJ50" s="288"/>
      <c r="QSK50" s="343"/>
      <c r="QSL50" s="344"/>
      <c r="QSM50" s="1148"/>
      <c r="QSN50" s="345"/>
      <c r="QSO50" s="346"/>
      <c r="QSP50" s="347"/>
      <c r="QSQ50" s="348"/>
      <c r="QSR50" s="349"/>
      <c r="QSS50" s="290"/>
      <c r="QST50" s="288"/>
      <c r="QSU50" s="343"/>
      <c r="QSV50" s="344"/>
      <c r="QSW50" s="1148"/>
      <c r="QSX50" s="345"/>
      <c r="QSY50" s="346"/>
      <c r="QSZ50" s="347"/>
      <c r="QTA50" s="348"/>
      <c r="QTB50" s="349"/>
      <c r="QTC50" s="290"/>
      <c r="QTD50" s="288"/>
      <c r="QTE50" s="343"/>
      <c r="QTF50" s="344"/>
      <c r="QTG50" s="1148"/>
      <c r="QTH50" s="345"/>
      <c r="QTI50" s="346"/>
      <c r="QTJ50" s="347"/>
      <c r="QTK50" s="348"/>
      <c r="QTL50" s="349"/>
      <c r="QTM50" s="290"/>
      <c r="QTN50" s="288"/>
      <c r="QTO50" s="343"/>
      <c r="QTP50" s="344"/>
      <c r="QTQ50" s="1148"/>
      <c r="QTR50" s="345"/>
      <c r="QTS50" s="346"/>
      <c r="QTT50" s="347"/>
      <c r="QTU50" s="348"/>
      <c r="QTV50" s="349"/>
      <c r="QTW50" s="290"/>
      <c r="QTX50" s="288"/>
      <c r="QTY50" s="343"/>
      <c r="QTZ50" s="344"/>
      <c r="QUA50" s="1148"/>
      <c r="QUB50" s="345"/>
      <c r="QUC50" s="346"/>
      <c r="QUD50" s="347"/>
      <c r="QUE50" s="348"/>
      <c r="QUF50" s="349"/>
      <c r="QUG50" s="290"/>
      <c r="QUH50" s="288"/>
      <c r="QUI50" s="343"/>
      <c r="QUJ50" s="344"/>
      <c r="QUK50" s="1148"/>
      <c r="QUL50" s="345"/>
      <c r="QUM50" s="346"/>
      <c r="QUN50" s="347"/>
      <c r="QUO50" s="348"/>
      <c r="QUP50" s="349"/>
      <c r="QUQ50" s="290"/>
      <c r="QUR50" s="288"/>
      <c r="QUS50" s="343"/>
      <c r="QUT50" s="344"/>
      <c r="QUU50" s="1148"/>
      <c r="QUV50" s="345"/>
      <c r="QUW50" s="346"/>
      <c r="QUX50" s="347"/>
      <c r="QUY50" s="348"/>
      <c r="QUZ50" s="349"/>
      <c r="QVA50" s="290"/>
      <c r="QVB50" s="288"/>
      <c r="QVC50" s="343"/>
      <c r="QVD50" s="344"/>
      <c r="QVE50" s="1148"/>
      <c r="QVF50" s="345"/>
      <c r="QVG50" s="346"/>
      <c r="QVH50" s="347"/>
      <c r="QVI50" s="348"/>
      <c r="QVJ50" s="349"/>
      <c r="QVK50" s="290"/>
      <c r="QVL50" s="288"/>
      <c r="QVM50" s="343"/>
      <c r="QVN50" s="344"/>
      <c r="QVO50" s="1148"/>
      <c r="QVP50" s="345"/>
      <c r="QVQ50" s="346"/>
      <c r="QVR50" s="347"/>
      <c r="QVS50" s="348"/>
      <c r="QVT50" s="349"/>
      <c r="QVU50" s="290"/>
      <c r="QVV50" s="288"/>
      <c r="QVW50" s="343"/>
      <c r="QVX50" s="344"/>
      <c r="QVY50" s="1148"/>
      <c r="QVZ50" s="345"/>
      <c r="QWA50" s="346"/>
      <c r="QWB50" s="347"/>
      <c r="QWC50" s="348"/>
      <c r="QWD50" s="349"/>
      <c r="QWE50" s="290"/>
      <c r="QWF50" s="288"/>
      <c r="QWG50" s="343"/>
      <c r="QWH50" s="344"/>
      <c r="QWI50" s="1148"/>
      <c r="QWJ50" s="345"/>
      <c r="QWK50" s="346"/>
      <c r="QWL50" s="347"/>
      <c r="QWM50" s="348"/>
      <c r="QWN50" s="349"/>
      <c r="QWO50" s="290"/>
      <c r="QWP50" s="288"/>
      <c r="QWQ50" s="343"/>
      <c r="QWR50" s="344"/>
      <c r="QWS50" s="1148"/>
      <c r="QWT50" s="345"/>
      <c r="QWU50" s="346"/>
      <c r="QWV50" s="347"/>
      <c r="QWW50" s="348"/>
      <c r="QWX50" s="349"/>
      <c r="QWY50" s="290"/>
      <c r="QWZ50" s="288"/>
      <c r="QXA50" s="343"/>
      <c r="QXB50" s="344"/>
      <c r="QXC50" s="1148"/>
      <c r="QXD50" s="345"/>
      <c r="QXE50" s="346"/>
      <c r="QXF50" s="347"/>
      <c r="QXG50" s="348"/>
      <c r="QXH50" s="349"/>
      <c r="QXI50" s="290"/>
      <c r="QXJ50" s="288"/>
      <c r="QXK50" s="343"/>
      <c r="QXL50" s="344"/>
      <c r="QXM50" s="1148"/>
      <c r="QXN50" s="345"/>
      <c r="QXO50" s="346"/>
      <c r="QXP50" s="347"/>
      <c r="QXQ50" s="348"/>
      <c r="QXR50" s="349"/>
      <c r="QXS50" s="290"/>
      <c r="QXT50" s="288"/>
      <c r="QXU50" s="343"/>
      <c r="QXV50" s="344"/>
      <c r="QXW50" s="1148"/>
      <c r="QXX50" s="345"/>
      <c r="QXY50" s="346"/>
      <c r="QXZ50" s="347"/>
      <c r="QYA50" s="348"/>
      <c r="QYB50" s="349"/>
      <c r="QYC50" s="290"/>
      <c r="QYD50" s="288"/>
      <c r="QYE50" s="343"/>
      <c r="QYF50" s="344"/>
      <c r="QYG50" s="1148"/>
      <c r="QYH50" s="345"/>
      <c r="QYI50" s="346"/>
      <c r="QYJ50" s="347"/>
      <c r="QYK50" s="348"/>
      <c r="QYL50" s="349"/>
      <c r="QYM50" s="290"/>
      <c r="QYN50" s="288"/>
      <c r="QYO50" s="343"/>
      <c r="QYP50" s="344"/>
      <c r="QYQ50" s="1148"/>
      <c r="QYR50" s="345"/>
      <c r="QYS50" s="346"/>
      <c r="QYT50" s="347"/>
      <c r="QYU50" s="348"/>
      <c r="QYV50" s="349"/>
      <c r="QYW50" s="290"/>
      <c r="QYX50" s="288"/>
      <c r="QYY50" s="343"/>
      <c r="QYZ50" s="344"/>
      <c r="QZA50" s="1148"/>
      <c r="QZB50" s="345"/>
      <c r="QZC50" s="346"/>
      <c r="QZD50" s="347"/>
      <c r="QZE50" s="348"/>
      <c r="QZF50" s="349"/>
      <c r="QZG50" s="290"/>
      <c r="QZH50" s="288"/>
      <c r="QZI50" s="343"/>
      <c r="QZJ50" s="344"/>
      <c r="QZK50" s="1148"/>
      <c r="QZL50" s="345"/>
      <c r="QZM50" s="346"/>
      <c r="QZN50" s="347"/>
      <c r="QZO50" s="348"/>
      <c r="QZP50" s="349"/>
      <c r="QZQ50" s="290"/>
      <c r="QZR50" s="288"/>
      <c r="QZS50" s="343"/>
      <c r="QZT50" s="344"/>
      <c r="QZU50" s="1148"/>
      <c r="QZV50" s="345"/>
      <c r="QZW50" s="346"/>
      <c r="QZX50" s="347"/>
      <c r="QZY50" s="348"/>
      <c r="QZZ50" s="349"/>
      <c r="RAA50" s="290"/>
      <c r="RAB50" s="288"/>
      <c r="RAC50" s="343"/>
      <c r="RAD50" s="344"/>
      <c r="RAE50" s="1148"/>
      <c r="RAF50" s="345"/>
      <c r="RAG50" s="346"/>
      <c r="RAH50" s="347"/>
      <c r="RAI50" s="348"/>
      <c r="RAJ50" s="349"/>
      <c r="RAK50" s="290"/>
      <c r="RAL50" s="288"/>
      <c r="RAM50" s="343"/>
      <c r="RAN50" s="344"/>
      <c r="RAO50" s="1148"/>
      <c r="RAP50" s="345"/>
      <c r="RAQ50" s="346"/>
      <c r="RAR50" s="347"/>
      <c r="RAS50" s="348"/>
      <c r="RAT50" s="349"/>
      <c r="RAU50" s="290"/>
      <c r="RAV50" s="288"/>
      <c r="RAW50" s="343"/>
      <c r="RAX50" s="344"/>
      <c r="RAY50" s="1148"/>
      <c r="RAZ50" s="345"/>
      <c r="RBA50" s="346"/>
      <c r="RBB50" s="347"/>
      <c r="RBC50" s="348"/>
      <c r="RBD50" s="349"/>
      <c r="RBE50" s="290"/>
      <c r="RBF50" s="288"/>
      <c r="RBG50" s="343"/>
      <c r="RBH50" s="344"/>
      <c r="RBI50" s="1148"/>
      <c r="RBJ50" s="345"/>
      <c r="RBK50" s="346"/>
      <c r="RBL50" s="347"/>
      <c r="RBM50" s="348"/>
      <c r="RBN50" s="349"/>
      <c r="RBO50" s="290"/>
      <c r="RBP50" s="288"/>
      <c r="RBQ50" s="343"/>
      <c r="RBR50" s="344"/>
      <c r="RBS50" s="1148"/>
      <c r="RBT50" s="345"/>
      <c r="RBU50" s="346"/>
      <c r="RBV50" s="347"/>
      <c r="RBW50" s="348"/>
      <c r="RBX50" s="349"/>
      <c r="RBY50" s="290"/>
      <c r="RBZ50" s="288"/>
      <c r="RCA50" s="343"/>
      <c r="RCB50" s="344"/>
      <c r="RCC50" s="1148"/>
      <c r="RCD50" s="345"/>
      <c r="RCE50" s="346"/>
      <c r="RCF50" s="347"/>
      <c r="RCG50" s="348"/>
      <c r="RCH50" s="349"/>
      <c r="RCI50" s="290"/>
      <c r="RCJ50" s="288"/>
      <c r="RCK50" s="343"/>
      <c r="RCL50" s="344"/>
      <c r="RCM50" s="1148"/>
      <c r="RCN50" s="345"/>
      <c r="RCO50" s="346"/>
      <c r="RCP50" s="347"/>
      <c r="RCQ50" s="348"/>
      <c r="RCR50" s="349"/>
      <c r="RCS50" s="290"/>
      <c r="RCT50" s="288"/>
      <c r="RCU50" s="343"/>
      <c r="RCV50" s="344"/>
      <c r="RCW50" s="1148"/>
      <c r="RCX50" s="345"/>
      <c r="RCY50" s="346"/>
      <c r="RCZ50" s="347"/>
      <c r="RDA50" s="348"/>
      <c r="RDB50" s="349"/>
      <c r="RDC50" s="290"/>
      <c r="RDD50" s="288"/>
      <c r="RDE50" s="343"/>
      <c r="RDF50" s="344"/>
      <c r="RDG50" s="1148"/>
      <c r="RDH50" s="345"/>
      <c r="RDI50" s="346"/>
      <c r="RDJ50" s="347"/>
      <c r="RDK50" s="348"/>
      <c r="RDL50" s="349"/>
      <c r="RDM50" s="290"/>
      <c r="RDN50" s="288"/>
      <c r="RDO50" s="343"/>
      <c r="RDP50" s="344"/>
      <c r="RDQ50" s="1148"/>
      <c r="RDR50" s="345"/>
      <c r="RDS50" s="346"/>
      <c r="RDT50" s="347"/>
      <c r="RDU50" s="348"/>
      <c r="RDV50" s="349"/>
      <c r="RDW50" s="290"/>
      <c r="RDX50" s="288"/>
      <c r="RDY50" s="343"/>
      <c r="RDZ50" s="344"/>
      <c r="REA50" s="1148"/>
      <c r="REB50" s="345"/>
      <c r="REC50" s="346"/>
      <c r="RED50" s="347"/>
      <c r="REE50" s="348"/>
      <c r="REF50" s="349"/>
      <c r="REG50" s="290"/>
      <c r="REH50" s="288"/>
      <c r="REI50" s="343"/>
      <c r="REJ50" s="344"/>
      <c r="REK50" s="1148"/>
      <c r="REL50" s="345"/>
      <c r="REM50" s="346"/>
      <c r="REN50" s="347"/>
      <c r="REO50" s="348"/>
      <c r="REP50" s="349"/>
      <c r="REQ50" s="290"/>
      <c r="RER50" s="288"/>
      <c r="RES50" s="343"/>
      <c r="RET50" s="344"/>
      <c r="REU50" s="1148"/>
      <c r="REV50" s="345"/>
      <c r="REW50" s="346"/>
      <c r="REX50" s="347"/>
      <c r="REY50" s="348"/>
      <c r="REZ50" s="349"/>
      <c r="RFA50" s="290"/>
      <c r="RFB50" s="288"/>
      <c r="RFC50" s="343"/>
      <c r="RFD50" s="344"/>
      <c r="RFE50" s="1148"/>
      <c r="RFF50" s="345"/>
      <c r="RFG50" s="346"/>
      <c r="RFH50" s="347"/>
      <c r="RFI50" s="348"/>
      <c r="RFJ50" s="349"/>
      <c r="RFK50" s="290"/>
      <c r="RFL50" s="288"/>
      <c r="RFM50" s="343"/>
      <c r="RFN50" s="344"/>
      <c r="RFO50" s="1148"/>
      <c r="RFP50" s="345"/>
      <c r="RFQ50" s="346"/>
      <c r="RFR50" s="347"/>
      <c r="RFS50" s="348"/>
      <c r="RFT50" s="349"/>
      <c r="RFU50" s="290"/>
      <c r="RFV50" s="288"/>
      <c r="RFW50" s="343"/>
      <c r="RFX50" s="344"/>
      <c r="RFY50" s="1148"/>
      <c r="RFZ50" s="345"/>
      <c r="RGA50" s="346"/>
      <c r="RGB50" s="347"/>
      <c r="RGC50" s="348"/>
      <c r="RGD50" s="349"/>
      <c r="RGE50" s="290"/>
      <c r="RGF50" s="288"/>
      <c r="RGG50" s="343"/>
      <c r="RGH50" s="344"/>
      <c r="RGI50" s="1148"/>
      <c r="RGJ50" s="345"/>
      <c r="RGK50" s="346"/>
      <c r="RGL50" s="347"/>
      <c r="RGM50" s="348"/>
      <c r="RGN50" s="349"/>
      <c r="RGO50" s="290"/>
      <c r="RGP50" s="288"/>
      <c r="RGQ50" s="343"/>
      <c r="RGR50" s="344"/>
      <c r="RGS50" s="1148"/>
      <c r="RGT50" s="345"/>
      <c r="RGU50" s="346"/>
      <c r="RGV50" s="347"/>
      <c r="RGW50" s="348"/>
      <c r="RGX50" s="349"/>
      <c r="RGY50" s="290"/>
      <c r="RGZ50" s="288"/>
      <c r="RHA50" s="343"/>
      <c r="RHB50" s="344"/>
      <c r="RHC50" s="1148"/>
      <c r="RHD50" s="345"/>
      <c r="RHE50" s="346"/>
      <c r="RHF50" s="347"/>
      <c r="RHG50" s="348"/>
      <c r="RHH50" s="349"/>
      <c r="RHI50" s="290"/>
      <c r="RHJ50" s="288"/>
      <c r="RHK50" s="343"/>
      <c r="RHL50" s="344"/>
      <c r="RHM50" s="1148"/>
      <c r="RHN50" s="345"/>
      <c r="RHO50" s="346"/>
      <c r="RHP50" s="347"/>
      <c r="RHQ50" s="348"/>
      <c r="RHR50" s="349"/>
      <c r="RHS50" s="290"/>
      <c r="RHT50" s="288"/>
      <c r="RHU50" s="343"/>
      <c r="RHV50" s="344"/>
      <c r="RHW50" s="1148"/>
      <c r="RHX50" s="345"/>
      <c r="RHY50" s="346"/>
      <c r="RHZ50" s="347"/>
      <c r="RIA50" s="348"/>
      <c r="RIB50" s="349"/>
      <c r="RIC50" s="290"/>
      <c r="RID50" s="288"/>
      <c r="RIE50" s="343"/>
      <c r="RIF50" s="344"/>
      <c r="RIG50" s="1148"/>
      <c r="RIH50" s="345"/>
      <c r="RII50" s="346"/>
      <c r="RIJ50" s="347"/>
      <c r="RIK50" s="348"/>
      <c r="RIL50" s="349"/>
      <c r="RIM50" s="290"/>
      <c r="RIN50" s="288"/>
      <c r="RIO50" s="343"/>
      <c r="RIP50" s="344"/>
      <c r="RIQ50" s="1148"/>
      <c r="RIR50" s="345"/>
      <c r="RIS50" s="346"/>
      <c r="RIT50" s="347"/>
      <c r="RIU50" s="348"/>
      <c r="RIV50" s="349"/>
      <c r="RIW50" s="290"/>
      <c r="RIX50" s="288"/>
      <c r="RIY50" s="343"/>
      <c r="RIZ50" s="344"/>
      <c r="RJA50" s="1148"/>
      <c r="RJB50" s="345"/>
      <c r="RJC50" s="346"/>
      <c r="RJD50" s="347"/>
      <c r="RJE50" s="348"/>
      <c r="RJF50" s="349"/>
      <c r="RJG50" s="290"/>
      <c r="RJH50" s="288"/>
      <c r="RJI50" s="343"/>
      <c r="RJJ50" s="344"/>
      <c r="RJK50" s="1148"/>
      <c r="RJL50" s="345"/>
      <c r="RJM50" s="346"/>
      <c r="RJN50" s="347"/>
      <c r="RJO50" s="348"/>
      <c r="RJP50" s="349"/>
      <c r="RJQ50" s="290"/>
      <c r="RJR50" s="288"/>
      <c r="RJS50" s="343"/>
      <c r="RJT50" s="344"/>
      <c r="RJU50" s="1148"/>
      <c r="RJV50" s="345"/>
      <c r="RJW50" s="346"/>
      <c r="RJX50" s="347"/>
      <c r="RJY50" s="348"/>
      <c r="RJZ50" s="349"/>
      <c r="RKA50" s="290"/>
      <c r="RKB50" s="288"/>
      <c r="RKC50" s="343"/>
      <c r="RKD50" s="344"/>
      <c r="RKE50" s="1148"/>
      <c r="RKF50" s="345"/>
      <c r="RKG50" s="346"/>
      <c r="RKH50" s="347"/>
      <c r="RKI50" s="348"/>
      <c r="RKJ50" s="349"/>
      <c r="RKK50" s="290"/>
      <c r="RKL50" s="288"/>
      <c r="RKM50" s="343"/>
      <c r="RKN50" s="344"/>
      <c r="RKO50" s="1148"/>
      <c r="RKP50" s="345"/>
      <c r="RKQ50" s="346"/>
      <c r="RKR50" s="347"/>
      <c r="RKS50" s="348"/>
      <c r="RKT50" s="349"/>
      <c r="RKU50" s="290"/>
      <c r="RKV50" s="288"/>
      <c r="RKW50" s="343"/>
      <c r="RKX50" s="344"/>
      <c r="RKY50" s="1148"/>
      <c r="RKZ50" s="345"/>
      <c r="RLA50" s="346"/>
      <c r="RLB50" s="347"/>
      <c r="RLC50" s="348"/>
      <c r="RLD50" s="349"/>
      <c r="RLE50" s="290"/>
      <c r="RLF50" s="288"/>
      <c r="RLG50" s="343"/>
      <c r="RLH50" s="344"/>
      <c r="RLI50" s="1148"/>
      <c r="RLJ50" s="345"/>
      <c r="RLK50" s="346"/>
      <c r="RLL50" s="347"/>
      <c r="RLM50" s="348"/>
      <c r="RLN50" s="349"/>
      <c r="RLO50" s="290"/>
      <c r="RLP50" s="288"/>
      <c r="RLQ50" s="343"/>
      <c r="RLR50" s="344"/>
      <c r="RLS50" s="1148"/>
      <c r="RLT50" s="345"/>
      <c r="RLU50" s="346"/>
      <c r="RLV50" s="347"/>
      <c r="RLW50" s="348"/>
      <c r="RLX50" s="349"/>
      <c r="RLY50" s="290"/>
      <c r="RLZ50" s="288"/>
      <c r="RMA50" s="343"/>
      <c r="RMB50" s="344"/>
      <c r="RMC50" s="1148"/>
      <c r="RMD50" s="345"/>
      <c r="RME50" s="346"/>
      <c r="RMF50" s="347"/>
      <c r="RMG50" s="348"/>
      <c r="RMH50" s="349"/>
      <c r="RMI50" s="290"/>
      <c r="RMJ50" s="288"/>
      <c r="RMK50" s="343"/>
      <c r="RML50" s="344"/>
      <c r="RMM50" s="1148"/>
      <c r="RMN50" s="345"/>
      <c r="RMO50" s="346"/>
      <c r="RMP50" s="347"/>
      <c r="RMQ50" s="348"/>
      <c r="RMR50" s="349"/>
      <c r="RMS50" s="290"/>
      <c r="RMT50" s="288"/>
      <c r="RMU50" s="343"/>
      <c r="RMV50" s="344"/>
      <c r="RMW50" s="1148"/>
      <c r="RMX50" s="345"/>
      <c r="RMY50" s="346"/>
      <c r="RMZ50" s="347"/>
      <c r="RNA50" s="348"/>
      <c r="RNB50" s="349"/>
      <c r="RNC50" s="290"/>
      <c r="RND50" s="288"/>
      <c r="RNE50" s="343"/>
      <c r="RNF50" s="344"/>
      <c r="RNG50" s="1148"/>
      <c r="RNH50" s="345"/>
      <c r="RNI50" s="346"/>
      <c r="RNJ50" s="347"/>
      <c r="RNK50" s="348"/>
      <c r="RNL50" s="349"/>
      <c r="RNM50" s="290"/>
      <c r="RNN50" s="288"/>
      <c r="RNO50" s="343"/>
      <c r="RNP50" s="344"/>
      <c r="RNQ50" s="1148"/>
      <c r="RNR50" s="345"/>
      <c r="RNS50" s="346"/>
      <c r="RNT50" s="347"/>
      <c r="RNU50" s="348"/>
      <c r="RNV50" s="349"/>
      <c r="RNW50" s="290"/>
      <c r="RNX50" s="288"/>
      <c r="RNY50" s="343"/>
      <c r="RNZ50" s="344"/>
      <c r="ROA50" s="1148"/>
      <c r="ROB50" s="345"/>
      <c r="ROC50" s="346"/>
      <c r="ROD50" s="347"/>
      <c r="ROE50" s="348"/>
      <c r="ROF50" s="349"/>
      <c r="ROG50" s="290"/>
      <c r="ROH50" s="288"/>
      <c r="ROI50" s="343"/>
      <c r="ROJ50" s="344"/>
      <c r="ROK50" s="1148"/>
      <c r="ROL50" s="345"/>
      <c r="ROM50" s="346"/>
      <c r="RON50" s="347"/>
      <c r="ROO50" s="348"/>
      <c r="ROP50" s="349"/>
      <c r="ROQ50" s="290"/>
      <c r="ROR50" s="288"/>
      <c r="ROS50" s="343"/>
      <c r="ROT50" s="344"/>
      <c r="ROU50" s="1148"/>
      <c r="ROV50" s="345"/>
      <c r="ROW50" s="346"/>
      <c r="ROX50" s="347"/>
      <c r="ROY50" s="348"/>
      <c r="ROZ50" s="349"/>
      <c r="RPA50" s="290"/>
      <c r="RPB50" s="288"/>
      <c r="RPC50" s="343"/>
      <c r="RPD50" s="344"/>
      <c r="RPE50" s="1148"/>
      <c r="RPF50" s="345"/>
      <c r="RPG50" s="346"/>
      <c r="RPH50" s="347"/>
      <c r="RPI50" s="348"/>
      <c r="RPJ50" s="349"/>
      <c r="RPK50" s="290"/>
      <c r="RPL50" s="288"/>
      <c r="RPM50" s="343"/>
      <c r="RPN50" s="344"/>
      <c r="RPO50" s="1148"/>
      <c r="RPP50" s="345"/>
      <c r="RPQ50" s="346"/>
      <c r="RPR50" s="347"/>
      <c r="RPS50" s="348"/>
      <c r="RPT50" s="349"/>
      <c r="RPU50" s="290"/>
      <c r="RPV50" s="288"/>
      <c r="RPW50" s="343"/>
      <c r="RPX50" s="344"/>
      <c r="RPY50" s="1148"/>
      <c r="RPZ50" s="345"/>
      <c r="RQA50" s="346"/>
      <c r="RQB50" s="347"/>
      <c r="RQC50" s="348"/>
      <c r="RQD50" s="349"/>
      <c r="RQE50" s="290"/>
      <c r="RQF50" s="288"/>
      <c r="RQG50" s="343"/>
      <c r="RQH50" s="344"/>
      <c r="RQI50" s="1148"/>
      <c r="RQJ50" s="345"/>
      <c r="RQK50" s="346"/>
      <c r="RQL50" s="347"/>
      <c r="RQM50" s="348"/>
      <c r="RQN50" s="349"/>
      <c r="RQO50" s="290"/>
      <c r="RQP50" s="288"/>
      <c r="RQQ50" s="343"/>
      <c r="RQR50" s="344"/>
      <c r="RQS50" s="1148"/>
      <c r="RQT50" s="345"/>
      <c r="RQU50" s="346"/>
      <c r="RQV50" s="347"/>
      <c r="RQW50" s="348"/>
      <c r="RQX50" s="349"/>
      <c r="RQY50" s="290"/>
      <c r="RQZ50" s="288"/>
      <c r="RRA50" s="343"/>
      <c r="RRB50" s="344"/>
      <c r="RRC50" s="1148"/>
      <c r="RRD50" s="345"/>
      <c r="RRE50" s="346"/>
      <c r="RRF50" s="347"/>
      <c r="RRG50" s="348"/>
      <c r="RRH50" s="349"/>
      <c r="RRI50" s="290"/>
      <c r="RRJ50" s="288"/>
      <c r="RRK50" s="343"/>
      <c r="RRL50" s="344"/>
      <c r="RRM50" s="1148"/>
      <c r="RRN50" s="345"/>
      <c r="RRO50" s="346"/>
      <c r="RRP50" s="347"/>
      <c r="RRQ50" s="348"/>
      <c r="RRR50" s="349"/>
      <c r="RRS50" s="290"/>
      <c r="RRT50" s="288"/>
      <c r="RRU50" s="343"/>
      <c r="RRV50" s="344"/>
      <c r="RRW50" s="1148"/>
      <c r="RRX50" s="345"/>
      <c r="RRY50" s="346"/>
      <c r="RRZ50" s="347"/>
      <c r="RSA50" s="348"/>
      <c r="RSB50" s="349"/>
      <c r="RSC50" s="290"/>
      <c r="RSD50" s="288"/>
      <c r="RSE50" s="343"/>
      <c r="RSF50" s="344"/>
      <c r="RSG50" s="1148"/>
      <c r="RSH50" s="345"/>
      <c r="RSI50" s="346"/>
      <c r="RSJ50" s="347"/>
      <c r="RSK50" s="348"/>
      <c r="RSL50" s="349"/>
      <c r="RSM50" s="290"/>
      <c r="RSN50" s="288"/>
      <c r="RSO50" s="343"/>
      <c r="RSP50" s="344"/>
      <c r="RSQ50" s="1148"/>
      <c r="RSR50" s="345"/>
      <c r="RSS50" s="346"/>
      <c r="RST50" s="347"/>
      <c r="RSU50" s="348"/>
      <c r="RSV50" s="349"/>
      <c r="RSW50" s="290"/>
      <c r="RSX50" s="288"/>
      <c r="RSY50" s="343"/>
      <c r="RSZ50" s="344"/>
      <c r="RTA50" s="1148"/>
      <c r="RTB50" s="345"/>
      <c r="RTC50" s="346"/>
      <c r="RTD50" s="347"/>
      <c r="RTE50" s="348"/>
      <c r="RTF50" s="349"/>
      <c r="RTG50" s="290"/>
      <c r="RTH50" s="288"/>
      <c r="RTI50" s="343"/>
      <c r="RTJ50" s="344"/>
      <c r="RTK50" s="1148"/>
      <c r="RTL50" s="345"/>
      <c r="RTM50" s="346"/>
      <c r="RTN50" s="347"/>
      <c r="RTO50" s="348"/>
      <c r="RTP50" s="349"/>
      <c r="RTQ50" s="290"/>
      <c r="RTR50" s="288"/>
      <c r="RTS50" s="343"/>
      <c r="RTT50" s="344"/>
      <c r="RTU50" s="1148"/>
      <c r="RTV50" s="345"/>
      <c r="RTW50" s="346"/>
      <c r="RTX50" s="347"/>
      <c r="RTY50" s="348"/>
      <c r="RTZ50" s="349"/>
      <c r="RUA50" s="290"/>
      <c r="RUB50" s="288"/>
      <c r="RUC50" s="343"/>
      <c r="RUD50" s="344"/>
      <c r="RUE50" s="1148"/>
      <c r="RUF50" s="345"/>
      <c r="RUG50" s="346"/>
      <c r="RUH50" s="347"/>
      <c r="RUI50" s="348"/>
      <c r="RUJ50" s="349"/>
      <c r="RUK50" s="290"/>
      <c r="RUL50" s="288"/>
      <c r="RUM50" s="343"/>
      <c r="RUN50" s="344"/>
      <c r="RUO50" s="1148"/>
      <c r="RUP50" s="345"/>
      <c r="RUQ50" s="346"/>
      <c r="RUR50" s="347"/>
      <c r="RUS50" s="348"/>
      <c r="RUT50" s="349"/>
      <c r="RUU50" s="290"/>
      <c r="RUV50" s="288"/>
      <c r="RUW50" s="343"/>
      <c r="RUX50" s="344"/>
      <c r="RUY50" s="1148"/>
      <c r="RUZ50" s="345"/>
      <c r="RVA50" s="346"/>
      <c r="RVB50" s="347"/>
      <c r="RVC50" s="348"/>
      <c r="RVD50" s="349"/>
      <c r="RVE50" s="290"/>
      <c r="RVF50" s="288"/>
      <c r="RVG50" s="343"/>
      <c r="RVH50" s="344"/>
      <c r="RVI50" s="1148"/>
      <c r="RVJ50" s="345"/>
      <c r="RVK50" s="346"/>
      <c r="RVL50" s="347"/>
      <c r="RVM50" s="348"/>
      <c r="RVN50" s="349"/>
      <c r="RVO50" s="290"/>
      <c r="RVP50" s="288"/>
      <c r="RVQ50" s="343"/>
      <c r="RVR50" s="344"/>
      <c r="RVS50" s="1148"/>
      <c r="RVT50" s="345"/>
      <c r="RVU50" s="346"/>
      <c r="RVV50" s="347"/>
      <c r="RVW50" s="348"/>
      <c r="RVX50" s="349"/>
      <c r="RVY50" s="290"/>
      <c r="RVZ50" s="288"/>
      <c r="RWA50" s="343"/>
      <c r="RWB50" s="344"/>
      <c r="RWC50" s="1148"/>
      <c r="RWD50" s="345"/>
      <c r="RWE50" s="346"/>
      <c r="RWF50" s="347"/>
      <c r="RWG50" s="348"/>
      <c r="RWH50" s="349"/>
      <c r="RWI50" s="290"/>
      <c r="RWJ50" s="288"/>
      <c r="RWK50" s="343"/>
      <c r="RWL50" s="344"/>
      <c r="RWM50" s="1148"/>
      <c r="RWN50" s="345"/>
      <c r="RWO50" s="346"/>
      <c r="RWP50" s="347"/>
      <c r="RWQ50" s="348"/>
      <c r="RWR50" s="349"/>
      <c r="RWS50" s="290"/>
      <c r="RWT50" s="288"/>
      <c r="RWU50" s="343"/>
      <c r="RWV50" s="344"/>
      <c r="RWW50" s="1148"/>
      <c r="RWX50" s="345"/>
      <c r="RWY50" s="346"/>
      <c r="RWZ50" s="347"/>
      <c r="RXA50" s="348"/>
      <c r="RXB50" s="349"/>
      <c r="RXC50" s="290"/>
      <c r="RXD50" s="288"/>
      <c r="RXE50" s="343"/>
      <c r="RXF50" s="344"/>
      <c r="RXG50" s="1148"/>
      <c r="RXH50" s="345"/>
      <c r="RXI50" s="346"/>
      <c r="RXJ50" s="347"/>
      <c r="RXK50" s="348"/>
      <c r="RXL50" s="349"/>
      <c r="RXM50" s="290"/>
      <c r="RXN50" s="288"/>
      <c r="RXO50" s="343"/>
      <c r="RXP50" s="344"/>
      <c r="RXQ50" s="1148"/>
      <c r="RXR50" s="345"/>
      <c r="RXS50" s="346"/>
      <c r="RXT50" s="347"/>
      <c r="RXU50" s="348"/>
      <c r="RXV50" s="349"/>
      <c r="RXW50" s="290"/>
      <c r="RXX50" s="288"/>
      <c r="RXY50" s="343"/>
      <c r="RXZ50" s="344"/>
      <c r="RYA50" s="1148"/>
      <c r="RYB50" s="345"/>
      <c r="RYC50" s="346"/>
      <c r="RYD50" s="347"/>
      <c r="RYE50" s="348"/>
      <c r="RYF50" s="349"/>
      <c r="RYG50" s="290"/>
      <c r="RYH50" s="288"/>
      <c r="RYI50" s="343"/>
      <c r="RYJ50" s="344"/>
      <c r="RYK50" s="1148"/>
      <c r="RYL50" s="345"/>
      <c r="RYM50" s="346"/>
      <c r="RYN50" s="347"/>
      <c r="RYO50" s="348"/>
      <c r="RYP50" s="349"/>
      <c r="RYQ50" s="290"/>
      <c r="RYR50" s="288"/>
      <c r="RYS50" s="343"/>
      <c r="RYT50" s="344"/>
      <c r="RYU50" s="1148"/>
      <c r="RYV50" s="345"/>
      <c r="RYW50" s="346"/>
      <c r="RYX50" s="347"/>
      <c r="RYY50" s="348"/>
      <c r="RYZ50" s="349"/>
      <c r="RZA50" s="290"/>
      <c r="RZB50" s="288"/>
      <c r="RZC50" s="343"/>
      <c r="RZD50" s="344"/>
      <c r="RZE50" s="1148"/>
      <c r="RZF50" s="345"/>
      <c r="RZG50" s="346"/>
      <c r="RZH50" s="347"/>
      <c r="RZI50" s="348"/>
      <c r="RZJ50" s="349"/>
      <c r="RZK50" s="290"/>
      <c r="RZL50" s="288"/>
      <c r="RZM50" s="343"/>
      <c r="RZN50" s="344"/>
      <c r="RZO50" s="1148"/>
      <c r="RZP50" s="345"/>
      <c r="RZQ50" s="346"/>
      <c r="RZR50" s="347"/>
      <c r="RZS50" s="348"/>
      <c r="RZT50" s="349"/>
      <c r="RZU50" s="290"/>
      <c r="RZV50" s="288"/>
      <c r="RZW50" s="343"/>
      <c r="RZX50" s="344"/>
      <c r="RZY50" s="1148"/>
      <c r="RZZ50" s="345"/>
      <c r="SAA50" s="346"/>
      <c r="SAB50" s="347"/>
      <c r="SAC50" s="348"/>
      <c r="SAD50" s="349"/>
      <c r="SAE50" s="290"/>
      <c r="SAF50" s="288"/>
      <c r="SAG50" s="343"/>
      <c r="SAH50" s="344"/>
      <c r="SAI50" s="1148"/>
      <c r="SAJ50" s="345"/>
      <c r="SAK50" s="346"/>
      <c r="SAL50" s="347"/>
      <c r="SAM50" s="348"/>
      <c r="SAN50" s="349"/>
      <c r="SAO50" s="290"/>
      <c r="SAP50" s="288"/>
      <c r="SAQ50" s="343"/>
      <c r="SAR50" s="344"/>
      <c r="SAS50" s="1148"/>
      <c r="SAT50" s="345"/>
      <c r="SAU50" s="346"/>
      <c r="SAV50" s="347"/>
      <c r="SAW50" s="348"/>
      <c r="SAX50" s="349"/>
      <c r="SAY50" s="290"/>
      <c r="SAZ50" s="288"/>
      <c r="SBA50" s="343"/>
      <c r="SBB50" s="344"/>
      <c r="SBC50" s="1148"/>
      <c r="SBD50" s="345"/>
      <c r="SBE50" s="346"/>
      <c r="SBF50" s="347"/>
      <c r="SBG50" s="348"/>
      <c r="SBH50" s="349"/>
      <c r="SBI50" s="290"/>
      <c r="SBJ50" s="288"/>
      <c r="SBK50" s="343"/>
      <c r="SBL50" s="344"/>
      <c r="SBM50" s="1148"/>
      <c r="SBN50" s="345"/>
      <c r="SBO50" s="346"/>
      <c r="SBP50" s="347"/>
      <c r="SBQ50" s="348"/>
      <c r="SBR50" s="349"/>
      <c r="SBS50" s="290"/>
      <c r="SBT50" s="288"/>
      <c r="SBU50" s="343"/>
      <c r="SBV50" s="344"/>
      <c r="SBW50" s="1148"/>
      <c r="SBX50" s="345"/>
      <c r="SBY50" s="346"/>
      <c r="SBZ50" s="347"/>
      <c r="SCA50" s="348"/>
      <c r="SCB50" s="349"/>
      <c r="SCC50" s="290"/>
      <c r="SCD50" s="288"/>
      <c r="SCE50" s="343"/>
      <c r="SCF50" s="344"/>
      <c r="SCG50" s="1148"/>
      <c r="SCH50" s="345"/>
      <c r="SCI50" s="346"/>
      <c r="SCJ50" s="347"/>
      <c r="SCK50" s="348"/>
      <c r="SCL50" s="349"/>
      <c r="SCM50" s="290"/>
      <c r="SCN50" s="288"/>
      <c r="SCO50" s="343"/>
      <c r="SCP50" s="344"/>
      <c r="SCQ50" s="1148"/>
      <c r="SCR50" s="345"/>
      <c r="SCS50" s="346"/>
      <c r="SCT50" s="347"/>
      <c r="SCU50" s="348"/>
      <c r="SCV50" s="349"/>
      <c r="SCW50" s="290"/>
      <c r="SCX50" s="288"/>
      <c r="SCY50" s="343"/>
      <c r="SCZ50" s="344"/>
      <c r="SDA50" s="1148"/>
      <c r="SDB50" s="345"/>
      <c r="SDC50" s="346"/>
      <c r="SDD50" s="347"/>
      <c r="SDE50" s="348"/>
      <c r="SDF50" s="349"/>
      <c r="SDG50" s="290"/>
      <c r="SDH50" s="288"/>
      <c r="SDI50" s="343"/>
      <c r="SDJ50" s="344"/>
      <c r="SDK50" s="1148"/>
      <c r="SDL50" s="345"/>
      <c r="SDM50" s="346"/>
      <c r="SDN50" s="347"/>
      <c r="SDO50" s="348"/>
      <c r="SDP50" s="349"/>
      <c r="SDQ50" s="290"/>
      <c r="SDR50" s="288"/>
      <c r="SDS50" s="343"/>
      <c r="SDT50" s="344"/>
      <c r="SDU50" s="1148"/>
      <c r="SDV50" s="345"/>
      <c r="SDW50" s="346"/>
      <c r="SDX50" s="347"/>
      <c r="SDY50" s="348"/>
      <c r="SDZ50" s="349"/>
      <c r="SEA50" s="290"/>
      <c r="SEB50" s="288"/>
      <c r="SEC50" s="343"/>
      <c r="SED50" s="344"/>
      <c r="SEE50" s="1148"/>
      <c r="SEF50" s="345"/>
      <c r="SEG50" s="346"/>
      <c r="SEH50" s="347"/>
      <c r="SEI50" s="348"/>
      <c r="SEJ50" s="349"/>
      <c r="SEK50" s="290"/>
      <c r="SEL50" s="288"/>
      <c r="SEM50" s="343"/>
      <c r="SEN50" s="344"/>
      <c r="SEO50" s="1148"/>
      <c r="SEP50" s="345"/>
      <c r="SEQ50" s="346"/>
      <c r="SER50" s="347"/>
      <c r="SES50" s="348"/>
      <c r="SET50" s="349"/>
      <c r="SEU50" s="290"/>
      <c r="SEV50" s="288"/>
      <c r="SEW50" s="343"/>
      <c r="SEX50" s="344"/>
      <c r="SEY50" s="1148"/>
      <c r="SEZ50" s="345"/>
      <c r="SFA50" s="346"/>
      <c r="SFB50" s="347"/>
      <c r="SFC50" s="348"/>
      <c r="SFD50" s="349"/>
      <c r="SFE50" s="290"/>
      <c r="SFF50" s="288"/>
      <c r="SFG50" s="343"/>
      <c r="SFH50" s="344"/>
      <c r="SFI50" s="1148"/>
      <c r="SFJ50" s="345"/>
      <c r="SFK50" s="346"/>
      <c r="SFL50" s="347"/>
      <c r="SFM50" s="348"/>
      <c r="SFN50" s="349"/>
      <c r="SFO50" s="290"/>
      <c r="SFP50" s="288"/>
      <c r="SFQ50" s="343"/>
      <c r="SFR50" s="344"/>
      <c r="SFS50" s="1148"/>
      <c r="SFT50" s="345"/>
      <c r="SFU50" s="346"/>
      <c r="SFV50" s="347"/>
      <c r="SFW50" s="348"/>
      <c r="SFX50" s="349"/>
      <c r="SFY50" s="290"/>
      <c r="SFZ50" s="288"/>
      <c r="SGA50" s="343"/>
      <c r="SGB50" s="344"/>
      <c r="SGC50" s="1148"/>
      <c r="SGD50" s="345"/>
      <c r="SGE50" s="346"/>
      <c r="SGF50" s="347"/>
      <c r="SGG50" s="348"/>
      <c r="SGH50" s="349"/>
      <c r="SGI50" s="290"/>
      <c r="SGJ50" s="288"/>
      <c r="SGK50" s="343"/>
      <c r="SGL50" s="344"/>
      <c r="SGM50" s="1148"/>
      <c r="SGN50" s="345"/>
      <c r="SGO50" s="346"/>
      <c r="SGP50" s="347"/>
      <c r="SGQ50" s="348"/>
      <c r="SGR50" s="349"/>
      <c r="SGS50" s="290"/>
      <c r="SGT50" s="288"/>
      <c r="SGU50" s="343"/>
      <c r="SGV50" s="344"/>
      <c r="SGW50" s="1148"/>
      <c r="SGX50" s="345"/>
      <c r="SGY50" s="346"/>
      <c r="SGZ50" s="347"/>
      <c r="SHA50" s="348"/>
      <c r="SHB50" s="349"/>
      <c r="SHC50" s="290"/>
      <c r="SHD50" s="288"/>
      <c r="SHE50" s="343"/>
      <c r="SHF50" s="344"/>
      <c r="SHG50" s="1148"/>
      <c r="SHH50" s="345"/>
      <c r="SHI50" s="346"/>
      <c r="SHJ50" s="347"/>
      <c r="SHK50" s="348"/>
      <c r="SHL50" s="349"/>
      <c r="SHM50" s="290"/>
      <c r="SHN50" s="288"/>
      <c r="SHO50" s="343"/>
      <c r="SHP50" s="344"/>
      <c r="SHQ50" s="1148"/>
      <c r="SHR50" s="345"/>
      <c r="SHS50" s="346"/>
      <c r="SHT50" s="347"/>
      <c r="SHU50" s="348"/>
      <c r="SHV50" s="349"/>
      <c r="SHW50" s="290"/>
      <c r="SHX50" s="288"/>
      <c r="SHY50" s="343"/>
      <c r="SHZ50" s="344"/>
      <c r="SIA50" s="1148"/>
      <c r="SIB50" s="345"/>
      <c r="SIC50" s="346"/>
      <c r="SID50" s="347"/>
      <c r="SIE50" s="348"/>
      <c r="SIF50" s="349"/>
      <c r="SIG50" s="290"/>
      <c r="SIH50" s="288"/>
      <c r="SII50" s="343"/>
      <c r="SIJ50" s="344"/>
      <c r="SIK50" s="1148"/>
      <c r="SIL50" s="345"/>
      <c r="SIM50" s="346"/>
      <c r="SIN50" s="347"/>
      <c r="SIO50" s="348"/>
      <c r="SIP50" s="349"/>
      <c r="SIQ50" s="290"/>
      <c r="SIR50" s="288"/>
      <c r="SIS50" s="343"/>
      <c r="SIT50" s="344"/>
      <c r="SIU50" s="1148"/>
      <c r="SIV50" s="345"/>
      <c r="SIW50" s="346"/>
      <c r="SIX50" s="347"/>
      <c r="SIY50" s="348"/>
      <c r="SIZ50" s="349"/>
      <c r="SJA50" s="290"/>
      <c r="SJB50" s="288"/>
      <c r="SJC50" s="343"/>
      <c r="SJD50" s="344"/>
      <c r="SJE50" s="1148"/>
      <c r="SJF50" s="345"/>
      <c r="SJG50" s="346"/>
      <c r="SJH50" s="347"/>
      <c r="SJI50" s="348"/>
      <c r="SJJ50" s="349"/>
      <c r="SJK50" s="290"/>
      <c r="SJL50" s="288"/>
      <c r="SJM50" s="343"/>
      <c r="SJN50" s="344"/>
      <c r="SJO50" s="1148"/>
      <c r="SJP50" s="345"/>
      <c r="SJQ50" s="346"/>
      <c r="SJR50" s="347"/>
      <c r="SJS50" s="348"/>
      <c r="SJT50" s="349"/>
      <c r="SJU50" s="290"/>
      <c r="SJV50" s="288"/>
      <c r="SJW50" s="343"/>
      <c r="SJX50" s="344"/>
      <c r="SJY50" s="1148"/>
      <c r="SJZ50" s="345"/>
      <c r="SKA50" s="346"/>
      <c r="SKB50" s="347"/>
      <c r="SKC50" s="348"/>
      <c r="SKD50" s="349"/>
      <c r="SKE50" s="290"/>
      <c r="SKF50" s="288"/>
      <c r="SKG50" s="343"/>
      <c r="SKH50" s="344"/>
      <c r="SKI50" s="1148"/>
      <c r="SKJ50" s="345"/>
      <c r="SKK50" s="346"/>
      <c r="SKL50" s="347"/>
      <c r="SKM50" s="348"/>
      <c r="SKN50" s="349"/>
      <c r="SKO50" s="290"/>
      <c r="SKP50" s="288"/>
      <c r="SKQ50" s="343"/>
      <c r="SKR50" s="344"/>
      <c r="SKS50" s="1148"/>
      <c r="SKT50" s="345"/>
      <c r="SKU50" s="346"/>
      <c r="SKV50" s="347"/>
      <c r="SKW50" s="348"/>
      <c r="SKX50" s="349"/>
      <c r="SKY50" s="290"/>
      <c r="SKZ50" s="288"/>
      <c r="SLA50" s="343"/>
      <c r="SLB50" s="344"/>
      <c r="SLC50" s="1148"/>
      <c r="SLD50" s="345"/>
      <c r="SLE50" s="346"/>
      <c r="SLF50" s="347"/>
      <c r="SLG50" s="348"/>
      <c r="SLH50" s="349"/>
      <c r="SLI50" s="290"/>
      <c r="SLJ50" s="288"/>
      <c r="SLK50" s="343"/>
      <c r="SLL50" s="344"/>
      <c r="SLM50" s="1148"/>
      <c r="SLN50" s="345"/>
      <c r="SLO50" s="346"/>
      <c r="SLP50" s="347"/>
      <c r="SLQ50" s="348"/>
      <c r="SLR50" s="349"/>
      <c r="SLS50" s="290"/>
      <c r="SLT50" s="288"/>
      <c r="SLU50" s="343"/>
      <c r="SLV50" s="344"/>
      <c r="SLW50" s="1148"/>
      <c r="SLX50" s="345"/>
      <c r="SLY50" s="346"/>
      <c r="SLZ50" s="347"/>
      <c r="SMA50" s="348"/>
      <c r="SMB50" s="349"/>
      <c r="SMC50" s="290"/>
      <c r="SMD50" s="288"/>
      <c r="SME50" s="343"/>
      <c r="SMF50" s="344"/>
      <c r="SMG50" s="1148"/>
      <c r="SMH50" s="345"/>
      <c r="SMI50" s="346"/>
      <c r="SMJ50" s="347"/>
      <c r="SMK50" s="348"/>
      <c r="SML50" s="349"/>
      <c r="SMM50" s="290"/>
      <c r="SMN50" s="288"/>
      <c r="SMO50" s="343"/>
      <c r="SMP50" s="344"/>
      <c r="SMQ50" s="1148"/>
      <c r="SMR50" s="345"/>
      <c r="SMS50" s="346"/>
      <c r="SMT50" s="347"/>
      <c r="SMU50" s="348"/>
      <c r="SMV50" s="349"/>
      <c r="SMW50" s="290"/>
      <c r="SMX50" s="288"/>
      <c r="SMY50" s="343"/>
      <c r="SMZ50" s="344"/>
      <c r="SNA50" s="1148"/>
      <c r="SNB50" s="345"/>
      <c r="SNC50" s="346"/>
      <c r="SND50" s="347"/>
      <c r="SNE50" s="348"/>
      <c r="SNF50" s="349"/>
      <c r="SNG50" s="290"/>
      <c r="SNH50" s="288"/>
      <c r="SNI50" s="343"/>
      <c r="SNJ50" s="344"/>
      <c r="SNK50" s="1148"/>
      <c r="SNL50" s="345"/>
      <c r="SNM50" s="346"/>
      <c r="SNN50" s="347"/>
      <c r="SNO50" s="348"/>
      <c r="SNP50" s="349"/>
      <c r="SNQ50" s="290"/>
      <c r="SNR50" s="288"/>
      <c r="SNS50" s="343"/>
      <c r="SNT50" s="344"/>
      <c r="SNU50" s="1148"/>
      <c r="SNV50" s="345"/>
      <c r="SNW50" s="346"/>
      <c r="SNX50" s="347"/>
      <c r="SNY50" s="348"/>
      <c r="SNZ50" s="349"/>
      <c r="SOA50" s="290"/>
      <c r="SOB50" s="288"/>
      <c r="SOC50" s="343"/>
      <c r="SOD50" s="344"/>
      <c r="SOE50" s="1148"/>
      <c r="SOF50" s="345"/>
      <c r="SOG50" s="346"/>
      <c r="SOH50" s="347"/>
      <c r="SOI50" s="348"/>
      <c r="SOJ50" s="349"/>
      <c r="SOK50" s="290"/>
      <c r="SOL50" s="288"/>
      <c r="SOM50" s="343"/>
      <c r="SON50" s="344"/>
      <c r="SOO50" s="1148"/>
      <c r="SOP50" s="345"/>
      <c r="SOQ50" s="346"/>
      <c r="SOR50" s="347"/>
      <c r="SOS50" s="348"/>
      <c r="SOT50" s="349"/>
      <c r="SOU50" s="290"/>
      <c r="SOV50" s="288"/>
      <c r="SOW50" s="343"/>
      <c r="SOX50" s="344"/>
      <c r="SOY50" s="1148"/>
      <c r="SOZ50" s="345"/>
      <c r="SPA50" s="346"/>
      <c r="SPB50" s="347"/>
      <c r="SPC50" s="348"/>
      <c r="SPD50" s="349"/>
      <c r="SPE50" s="290"/>
      <c r="SPF50" s="288"/>
      <c r="SPG50" s="343"/>
      <c r="SPH50" s="344"/>
      <c r="SPI50" s="1148"/>
      <c r="SPJ50" s="345"/>
      <c r="SPK50" s="346"/>
      <c r="SPL50" s="347"/>
      <c r="SPM50" s="348"/>
      <c r="SPN50" s="349"/>
      <c r="SPO50" s="290"/>
      <c r="SPP50" s="288"/>
      <c r="SPQ50" s="343"/>
      <c r="SPR50" s="344"/>
      <c r="SPS50" s="1148"/>
      <c r="SPT50" s="345"/>
      <c r="SPU50" s="346"/>
      <c r="SPV50" s="347"/>
      <c r="SPW50" s="348"/>
      <c r="SPX50" s="349"/>
      <c r="SPY50" s="290"/>
      <c r="SPZ50" s="288"/>
      <c r="SQA50" s="343"/>
      <c r="SQB50" s="344"/>
      <c r="SQC50" s="1148"/>
      <c r="SQD50" s="345"/>
      <c r="SQE50" s="346"/>
      <c r="SQF50" s="347"/>
      <c r="SQG50" s="348"/>
      <c r="SQH50" s="349"/>
      <c r="SQI50" s="290"/>
      <c r="SQJ50" s="288"/>
      <c r="SQK50" s="343"/>
      <c r="SQL50" s="344"/>
      <c r="SQM50" s="1148"/>
      <c r="SQN50" s="345"/>
      <c r="SQO50" s="346"/>
      <c r="SQP50" s="347"/>
      <c r="SQQ50" s="348"/>
      <c r="SQR50" s="349"/>
      <c r="SQS50" s="290"/>
      <c r="SQT50" s="288"/>
      <c r="SQU50" s="343"/>
      <c r="SQV50" s="344"/>
      <c r="SQW50" s="1148"/>
      <c r="SQX50" s="345"/>
      <c r="SQY50" s="346"/>
      <c r="SQZ50" s="347"/>
      <c r="SRA50" s="348"/>
      <c r="SRB50" s="349"/>
      <c r="SRC50" s="290"/>
      <c r="SRD50" s="288"/>
      <c r="SRE50" s="343"/>
      <c r="SRF50" s="344"/>
      <c r="SRG50" s="1148"/>
      <c r="SRH50" s="345"/>
      <c r="SRI50" s="346"/>
      <c r="SRJ50" s="347"/>
      <c r="SRK50" s="348"/>
      <c r="SRL50" s="349"/>
      <c r="SRM50" s="290"/>
      <c r="SRN50" s="288"/>
      <c r="SRO50" s="343"/>
      <c r="SRP50" s="344"/>
      <c r="SRQ50" s="1148"/>
      <c r="SRR50" s="345"/>
      <c r="SRS50" s="346"/>
      <c r="SRT50" s="347"/>
      <c r="SRU50" s="348"/>
      <c r="SRV50" s="349"/>
      <c r="SRW50" s="290"/>
      <c r="SRX50" s="288"/>
      <c r="SRY50" s="343"/>
      <c r="SRZ50" s="344"/>
      <c r="SSA50" s="1148"/>
      <c r="SSB50" s="345"/>
      <c r="SSC50" s="346"/>
      <c r="SSD50" s="347"/>
      <c r="SSE50" s="348"/>
      <c r="SSF50" s="349"/>
      <c r="SSG50" s="290"/>
      <c r="SSH50" s="288"/>
      <c r="SSI50" s="343"/>
      <c r="SSJ50" s="344"/>
      <c r="SSK50" s="1148"/>
      <c r="SSL50" s="345"/>
      <c r="SSM50" s="346"/>
      <c r="SSN50" s="347"/>
      <c r="SSO50" s="348"/>
      <c r="SSP50" s="349"/>
      <c r="SSQ50" s="290"/>
      <c r="SSR50" s="288"/>
      <c r="SSS50" s="343"/>
      <c r="SST50" s="344"/>
      <c r="SSU50" s="1148"/>
      <c r="SSV50" s="345"/>
      <c r="SSW50" s="346"/>
      <c r="SSX50" s="347"/>
      <c r="SSY50" s="348"/>
      <c r="SSZ50" s="349"/>
      <c r="STA50" s="290"/>
      <c r="STB50" s="288"/>
      <c r="STC50" s="343"/>
      <c r="STD50" s="344"/>
      <c r="STE50" s="1148"/>
      <c r="STF50" s="345"/>
      <c r="STG50" s="346"/>
      <c r="STH50" s="347"/>
      <c r="STI50" s="348"/>
      <c r="STJ50" s="349"/>
      <c r="STK50" s="290"/>
      <c r="STL50" s="288"/>
      <c r="STM50" s="343"/>
      <c r="STN50" s="344"/>
      <c r="STO50" s="1148"/>
      <c r="STP50" s="345"/>
      <c r="STQ50" s="346"/>
      <c r="STR50" s="347"/>
      <c r="STS50" s="348"/>
      <c r="STT50" s="349"/>
      <c r="STU50" s="290"/>
      <c r="STV50" s="288"/>
      <c r="STW50" s="343"/>
      <c r="STX50" s="344"/>
      <c r="STY50" s="1148"/>
      <c r="STZ50" s="345"/>
      <c r="SUA50" s="346"/>
      <c r="SUB50" s="347"/>
      <c r="SUC50" s="348"/>
      <c r="SUD50" s="349"/>
      <c r="SUE50" s="290"/>
      <c r="SUF50" s="288"/>
      <c r="SUG50" s="343"/>
      <c r="SUH50" s="344"/>
      <c r="SUI50" s="1148"/>
      <c r="SUJ50" s="345"/>
      <c r="SUK50" s="346"/>
      <c r="SUL50" s="347"/>
      <c r="SUM50" s="348"/>
      <c r="SUN50" s="349"/>
      <c r="SUO50" s="290"/>
      <c r="SUP50" s="288"/>
      <c r="SUQ50" s="343"/>
      <c r="SUR50" s="344"/>
      <c r="SUS50" s="1148"/>
      <c r="SUT50" s="345"/>
      <c r="SUU50" s="346"/>
      <c r="SUV50" s="347"/>
      <c r="SUW50" s="348"/>
      <c r="SUX50" s="349"/>
      <c r="SUY50" s="290"/>
      <c r="SUZ50" s="288"/>
      <c r="SVA50" s="343"/>
      <c r="SVB50" s="344"/>
      <c r="SVC50" s="1148"/>
      <c r="SVD50" s="345"/>
      <c r="SVE50" s="346"/>
      <c r="SVF50" s="347"/>
      <c r="SVG50" s="348"/>
      <c r="SVH50" s="349"/>
      <c r="SVI50" s="290"/>
      <c r="SVJ50" s="288"/>
      <c r="SVK50" s="343"/>
      <c r="SVL50" s="344"/>
      <c r="SVM50" s="1148"/>
      <c r="SVN50" s="345"/>
      <c r="SVO50" s="346"/>
      <c r="SVP50" s="347"/>
      <c r="SVQ50" s="348"/>
      <c r="SVR50" s="349"/>
      <c r="SVS50" s="290"/>
      <c r="SVT50" s="288"/>
      <c r="SVU50" s="343"/>
      <c r="SVV50" s="344"/>
      <c r="SVW50" s="1148"/>
      <c r="SVX50" s="345"/>
      <c r="SVY50" s="346"/>
      <c r="SVZ50" s="347"/>
      <c r="SWA50" s="348"/>
      <c r="SWB50" s="349"/>
      <c r="SWC50" s="290"/>
      <c r="SWD50" s="288"/>
      <c r="SWE50" s="343"/>
      <c r="SWF50" s="344"/>
      <c r="SWG50" s="1148"/>
      <c r="SWH50" s="345"/>
      <c r="SWI50" s="346"/>
      <c r="SWJ50" s="347"/>
      <c r="SWK50" s="348"/>
      <c r="SWL50" s="349"/>
      <c r="SWM50" s="290"/>
      <c r="SWN50" s="288"/>
      <c r="SWO50" s="343"/>
      <c r="SWP50" s="344"/>
      <c r="SWQ50" s="1148"/>
      <c r="SWR50" s="345"/>
      <c r="SWS50" s="346"/>
      <c r="SWT50" s="347"/>
      <c r="SWU50" s="348"/>
      <c r="SWV50" s="349"/>
      <c r="SWW50" s="290"/>
      <c r="SWX50" s="288"/>
      <c r="SWY50" s="343"/>
      <c r="SWZ50" s="344"/>
      <c r="SXA50" s="1148"/>
      <c r="SXB50" s="345"/>
      <c r="SXC50" s="346"/>
      <c r="SXD50" s="347"/>
      <c r="SXE50" s="348"/>
      <c r="SXF50" s="349"/>
      <c r="SXG50" s="290"/>
      <c r="SXH50" s="288"/>
      <c r="SXI50" s="343"/>
      <c r="SXJ50" s="344"/>
      <c r="SXK50" s="1148"/>
      <c r="SXL50" s="345"/>
      <c r="SXM50" s="346"/>
      <c r="SXN50" s="347"/>
      <c r="SXO50" s="348"/>
      <c r="SXP50" s="349"/>
      <c r="SXQ50" s="290"/>
      <c r="SXR50" s="288"/>
      <c r="SXS50" s="343"/>
      <c r="SXT50" s="344"/>
      <c r="SXU50" s="1148"/>
      <c r="SXV50" s="345"/>
      <c r="SXW50" s="346"/>
      <c r="SXX50" s="347"/>
      <c r="SXY50" s="348"/>
      <c r="SXZ50" s="349"/>
      <c r="SYA50" s="290"/>
      <c r="SYB50" s="288"/>
      <c r="SYC50" s="343"/>
      <c r="SYD50" s="344"/>
      <c r="SYE50" s="1148"/>
      <c r="SYF50" s="345"/>
      <c r="SYG50" s="346"/>
      <c r="SYH50" s="347"/>
      <c r="SYI50" s="348"/>
      <c r="SYJ50" s="349"/>
      <c r="SYK50" s="290"/>
      <c r="SYL50" s="288"/>
      <c r="SYM50" s="343"/>
      <c r="SYN50" s="344"/>
      <c r="SYO50" s="1148"/>
      <c r="SYP50" s="345"/>
      <c r="SYQ50" s="346"/>
      <c r="SYR50" s="347"/>
      <c r="SYS50" s="348"/>
      <c r="SYT50" s="349"/>
      <c r="SYU50" s="290"/>
      <c r="SYV50" s="288"/>
      <c r="SYW50" s="343"/>
      <c r="SYX50" s="344"/>
      <c r="SYY50" s="1148"/>
      <c r="SYZ50" s="345"/>
      <c r="SZA50" s="346"/>
      <c r="SZB50" s="347"/>
      <c r="SZC50" s="348"/>
      <c r="SZD50" s="349"/>
      <c r="SZE50" s="290"/>
      <c r="SZF50" s="288"/>
      <c r="SZG50" s="343"/>
      <c r="SZH50" s="344"/>
      <c r="SZI50" s="1148"/>
      <c r="SZJ50" s="345"/>
      <c r="SZK50" s="346"/>
      <c r="SZL50" s="347"/>
      <c r="SZM50" s="348"/>
      <c r="SZN50" s="349"/>
      <c r="SZO50" s="290"/>
      <c r="SZP50" s="288"/>
      <c r="SZQ50" s="343"/>
      <c r="SZR50" s="344"/>
      <c r="SZS50" s="1148"/>
      <c r="SZT50" s="345"/>
      <c r="SZU50" s="346"/>
      <c r="SZV50" s="347"/>
      <c r="SZW50" s="348"/>
      <c r="SZX50" s="349"/>
      <c r="SZY50" s="290"/>
      <c r="SZZ50" s="288"/>
      <c r="TAA50" s="343"/>
      <c r="TAB50" s="344"/>
      <c r="TAC50" s="1148"/>
      <c r="TAD50" s="345"/>
      <c r="TAE50" s="346"/>
      <c r="TAF50" s="347"/>
      <c r="TAG50" s="348"/>
      <c r="TAH50" s="349"/>
      <c r="TAI50" s="290"/>
      <c r="TAJ50" s="288"/>
      <c r="TAK50" s="343"/>
      <c r="TAL50" s="344"/>
      <c r="TAM50" s="1148"/>
      <c r="TAN50" s="345"/>
      <c r="TAO50" s="346"/>
      <c r="TAP50" s="347"/>
      <c r="TAQ50" s="348"/>
      <c r="TAR50" s="349"/>
      <c r="TAS50" s="290"/>
      <c r="TAT50" s="288"/>
      <c r="TAU50" s="343"/>
      <c r="TAV50" s="344"/>
      <c r="TAW50" s="1148"/>
      <c r="TAX50" s="345"/>
      <c r="TAY50" s="346"/>
      <c r="TAZ50" s="347"/>
      <c r="TBA50" s="348"/>
      <c r="TBB50" s="349"/>
      <c r="TBC50" s="290"/>
      <c r="TBD50" s="288"/>
      <c r="TBE50" s="343"/>
      <c r="TBF50" s="344"/>
      <c r="TBG50" s="1148"/>
      <c r="TBH50" s="345"/>
      <c r="TBI50" s="346"/>
      <c r="TBJ50" s="347"/>
      <c r="TBK50" s="348"/>
      <c r="TBL50" s="349"/>
      <c r="TBM50" s="290"/>
      <c r="TBN50" s="288"/>
      <c r="TBO50" s="343"/>
      <c r="TBP50" s="344"/>
      <c r="TBQ50" s="1148"/>
      <c r="TBR50" s="345"/>
      <c r="TBS50" s="346"/>
      <c r="TBT50" s="347"/>
      <c r="TBU50" s="348"/>
      <c r="TBV50" s="349"/>
      <c r="TBW50" s="290"/>
      <c r="TBX50" s="288"/>
      <c r="TBY50" s="343"/>
      <c r="TBZ50" s="344"/>
      <c r="TCA50" s="1148"/>
      <c r="TCB50" s="345"/>
      <c r="TCC50" s="346"/>
      <c r="TCD50" s="347"/>
      <c r="TCE50" s="348"/>
      <c r="TCF50" s="349"/>
      <c r="TCG50" s="290"/>
      <c r="TCH50" s="288"/>
      <c r="TCI50" s="343"/>
      <c r="TCJ50" s="344"/>
      <c r="TCK50" s="1148"/>
      <c r="TCL50" s="345"/>
      <c r="TCM50" s="346"/>
      <c r="TCN50" s="347"/>
      <c r="TCO50" s="348"/>
      <c r="TCP50" s="349"/>
      <c r="TCQ50" s="290"/>
      <c r="TCR50" s="288"/>
      <c r="TCS50" s="343"/>
      <c r="TCT50" s="344"/>
      <c r="TCU50" s="1148"/>
      <c r="TCV50" s="345"/>
      <c r="TCW50" s="346"/>
      <c r="TCX50" s="347"/>
      <c r="TCY50" s="348"/>
      <c r="TCZ50" s="349"/>
      <c r="TDA50" s="290"/>
      <c r="TDB50" s="288"/>
      <c r="TDC50" s="343"/>
      <c r="TDD50" s="344"/>
      <c r="TDE50" s="1148"/>
      <c r="TDF50" s="345"/>
      <c r="TDG50" s="346"/>
      <c r="TDH50" s="347"/>
      <c r="TDI50" s="348"/>
      <c r="TDJ50" s="349"/>
      <c r="TDK50" s="290"/>
      <c r="TDL50" s="288"/>
      <c r="TDM50" s="343"/>
      <c r="TDN50" s="344"/>
      <c r="TDO50" s="1148"/>
      <c r="TDP50" s="345"/>
      <c r="TDQ50" s="346"/>
      <c r="TDR50" s="347"/>
      <c r="TDS50" s="348"/>
      <c r="TDT50" s="349"/>
      <c r="TDU50" s="290"/>
      <c r="TDV50" s="288"/>
      <c r="TDW50" s="343"/>
      <c r="TDX50" s="344"/>
      <c r="TDY50" s="1148"/>
      <c r="TDZ50" s="345"/>
      <c r="TEA50" s="346"/>
      <c r="TEB50" s="347"/>
      <c r="TEC50" s="348"/>
      <c r="TED50" s="349"/>
      <c r="TEE50" s="290"/>
      <c r="TEF50" s="288"/>
      <c r="TEG50" s="343"/>
      <c r="TEH50" s="344"/>
      <c r="TEI50" s="1148"/>
      <c r="TEJ50" s="345"/>
      <c r="TEK50" s="346"/>
      <c r="TEL50" s="347"/>
      <c r="TEM50" s="348"/>
      <c r="TEN50" s="349"/>
      <c r="TEO50" s="290"/>
      <c r="TEP50" s="288"/>
      <c r="TEQ50" s="343"/>
      <c r="TER50" s="344"/>
      <c r="TES50" s="1148"/>
      <c r="TET50" s="345"/>
      <c r="TEU50" s="346"/>
      <c r="TEV50" s="347"/>
      <c r="TEW50" s="348"/>
      <c r="TEX50" s="349"/>
      <c r="TEY50" s="290"/>
      <c r="TEZ50" s="288"/>
      <c r="TFA50" s="343"/>
      <c r="TFB50" s="344"/>
      <c r="TFC50" s="1148"/>
      <c r="TFD50" s="345"/>
      <c r="TFE50" s="346"/>
      <c r="TFF50" s="347"/>
      <c r="TFG50" s="348"/>
      <c r="TFH50" s="349"/>
      <c r="TFI50" s="290"/>
      <c r="TFJ50" s="288"/>
      <c r="TFK50" s="343"/>
      <c r="TFL50" s="344"/>
      <c r="TFM50" s="1148"/>
      <c r="TFN50" s="345"/>
      <c r="TFO50" s="346"/>
      <c r="TFP50" s="347"/>
      <c r="TFQ50" s="348"/>
      <c r="TFR50" s="349"/>
      <c r="TFS50" s="290"/>
      <c r="TFT50" s="288"/>
      <c r="TFU50" s="343"/>
      <c r="TFV50" s="344"/>
      <c r="TFW50" s="1148"/>
      <c r="TFX50" s="345"/>
      <c r="TFY50" s="346"/>
      <c r="TFZ50" s="347"/>
      <c r="TGA50" s="348"/>
      <c r="TGB50" s="349"/>
      <c r="TGC50" s="290"/>
      <c r="TGD50" s="288"/>
      <c r="TGE50" s="343"/>
      <c r="TGF50" s="344"/>
      <c r="TGG50" s="1148"/>
      <c r="TGH50" s="345"/>
      <c r="TGI50" s="346"/>
      <c r="TGJ50" s="347"/>
      <c r="TGK50" s="348"/>
      <c r="TGL50" s="349"/>
      <c r="TGM50" s="290"/>
      <c r="TGN50" s="288"/>
      <c r="TGO50" s="343"/>
      <c r="TGP50" s="344"/>
      <c r="TGQ50" s="1148"/>
      <c r="TGR50" s="345"/>
      <c r="TGS50" s="346"/>
      <c r="TGT50" s="347"/>
      <c r="TGU50" s="348"/>
      <c r="TGV50" s="349"/>
      <c r="TGW50" s="290"/>
      <c r="TGX50" s="288"/>
      <c r="TGY50" s="343"/>
      <c r="TGZ50" s="344"/>
      <c r="THA50" s="1148"/>
      <c r="THB50" s="345"/>
      <c r="THC50" s="346"/>
      <c r="THD50" s="347"/>
      <c r="THE50" s="348"/>
      <c r="THF50" s="349"/>
      <c r="THG50" s="290"/>
      <c r="THH50" s="288"/>
      <c r="THI50" s="343"/>
      <c r="THJ50" s="344"/>
      <c r="THK50" s="1148"/>
      <c r="THL50" s="345"/>
      <c r="THM50" s="346"/>
      <c r="THN50" s="347"/>
      <c r="THO50" s="348"/>
      <c r="THP50" s="349"/>
      <c r="THQ50" s="290"/>
      <c r="THR50" s="288"/>
      <c r="THS50" s="343"/>
      <c r="THT50" s="344"/>
      <c r="THU50" s="1148"/>
      <c r="THV50" s="345"/>
      <c r="THW50" s="346"/>
      <c r="THX50" s="347"/>
      <c r="THY50" s="348"/>
      <c r="THZ50" s="349"/>
      <c r="TIA50" s="290"/>
      <c r="TIB50" s="288"/>
      <c r="TIC50" s="343"/>
      <c r="TID50" s="344"/>
      <c r="TIE50" s="1148"/>
      <c r="TIF50" s="345"/>
      <c r="TIG50" s="346"/>
      <c r="TIH50" s="347"/>
      <c r="TII50" s="348"/>
      <c r="TIJ50" s="349"/>
      <c r="TIK50" s="290"/>
      <c r="TIL50" s="288"/>
      <c r="TIM50" s="343"/>
      <c r="TIN50" s="344"/>
      <c r="TIO50" s="1148"/>
      <c r="TIP50" s="345"/>
      <c r="TIQ50" s="346"/>
      <c r="TIR50" s="347"/>
      <c r="TIS50" s="348"/>
      <c r="TIT50" s="349"/>
      <c r="TIU50" s="290"/>
      <c r="TIV50" s="288"/>
      <c r="TIW50" s="343"/>
      <c r="TIX50" s="344"/>
      <c r="TIY50" s="1148"/>
      <c r="TIZ50" s="345"/>
      <c r="TJA50" s="346"/>
      <c r="TJB50" s="347"/>
      <c r="TJC50" s="348"/>
      <c r="TJD50" s="349"/>
      <c r="TJE50" s="290"/>
      <c r="TJF50" s="288"/>
      <c r="TJG50" s="343"/>
      <c r="TJH50" s="344"/>
      <c r="TJI50" s="1148"/>
      <c r="TJJ50" s="345"/>
      <c r="TJK50" s="346"/>
      <c r="TJL50" s="347"/>
      <c r="TJM50" s="348"/>
      <c r="TJN50" s="349"/>
      <c r="TJO50" s="290"/>
      <c r="TJP50" s="288"/>
      <c r="TJQ50" s="343"/>
      <c r="TJR50" s="344"/>
      <c r="TJS50" s="1148"/>
      <c r="TJT50" s="345"/>
      <c r="TJU50" s="346"/>
      <c r="TJV50" s="347"/>
      <c r="TJW50" s="348"/>
      <c r="TJX50" s="349"/>
      <c r="TJY50" s="290"/>
      <c r="TJZ50" s="288"/>
      <c r="TKA50" s="343"/>
      <c r="TKB50" s="344"/>
      <c r="TKC50" s="1148"/>
      <c r="TKD50" s="345"/>
      <c r="TKE50" s="346"/>
      <c r="TKF50" s="347"/>
      <c r="TKG50" s="348"/>
      <c r="TKH50" s="349"/>
      <c r="TKI50" s="290"/>
      <c r="TKJ50" s="288"/>
      <c r="TKK50" s="343"/>
      <c r="TKL50" s="344"/>
      <c r="TKM50" s="1148"/>
      <c r="TKN50" s="345"/>
      <c r="TKO50" s="346"/>
      <c r="TKP50" s="347"/>
      <c r="TKQ50" s="348"/>
      <c r="TKR50" s="349"/>
      <c r="TKS50" s="290"/>
      <c r="TKT50" s="288"/>
      <c r="TKU50" s="343"/>
      <c r="TKV50" s="344"/>
      <c r="TKW50" s="1148"/>
      <c r="TKX50" s="345"/>
      <c r="TKY50" s="346"/>
      <c r="TKZ50" s="347"/>
      <c r="TLA50" s="348"/>
      <c r="TLB50" s="349"/>
      <c r="TLC50" s="290"/>
      <c r="TLD50" s="288"/>
      <c r="TLE50" s="343"/>
      <c r="TLF50" s="344"/>
      <c r="TLG50" s="1148"/>
      <c r="TLH50" s="345"/>
      <c r="TLI50" s="346"/>
      <c r="TLJ50" s="347"/>
      <c r="TLK50" s="348"/>
      <c r="TLL50" s="349"/>
      <c r="TLM50" s="290"/>
      <c r="TLN50" s="288"/>
      <c r="TLO50" s="343"/>
      <c r="TLP50" s="344"/>
      <c r="TLQ50" s="1148"/>
      <c r="TLR50" s="345"/>
      <c r="TLS50" s="346"/>
      <c r="TLT50" s="347"/>
      <c r="TLU50" s="348"/>
      <c r="TLV50" s="349"/>
      <c r="TLW50" s="290"/>
      <c r="TLX50" s="288"/>
      <c r="TLY50" s="343"/>
      <c r="TLZ50" s="344"/>
      <c r="TMA50" s="1148"/>
      <c r="TMB50" s="345"/>
      <c r="TMC50" s="346"/>
      <c r="TMD50" s="347"/>
      <c r="TME50" s="348"/>
      <c r="TMF50" s="349"/>
      <c r="TMG50" s="290"/>
      <c r="TMH50" s="288"/>
      <c r="TMI50" s="343"/>
      <c r="TMJ50" s="344"/>
      <c r="TMK50" s="1148"/>
      <c r="TML50" s="345"/>
      <c r="TMM50" s="346"/>
      <c r="TMN50" s="347"/>
      <c r="TMO50" s="348"/>
      <c r="TMP50" s="349"/>
      <c r="TMQ50" s="290"/>
      <c r="TMR50" s="288"/>
      <c r="TMS50" s="343"/>
      <c r="TMT50" s="344"/>
      <c r="TMU50" s="1148"/>
      <c r="TMV50" s="345"/>
      <c r="TMW50" s="346"/>
      <c r="TMX50" s="347"/>
      <c r="TMY50" s="348"/>
      <c r="TMZ50" s="349"/>
      <c r="TNA50" s="290"/>
      <c r="TNB50" s="288"/>
      <c r="TNC50" s="343"/>
      <c r="TND50" s="344"/>
      <c r="TNE50" s="1148"/>
      <c r="TNF50" s="345"/>
      <c r="TNG50" s="346"/>
      <c r="TNH50" s="347"/>
      <c r="TNI50" s="348"/>
      <c r="TNJ50" s="349"/>
      <c r="TNK50" s="290"/>
      <c r="TNL50" s="288"/>
      <c r="TNM50" s="343"/>
      <c r="TNN50" s="344"/>
      <c r="TNO50" s="1148"/>
      <c r="TNP50" s="345"/>
      <c r="TNQ50" s="346"/>
      <c r="TNR50" s="347"/>
      <c r="TNS50" s="348"/>
      <c r="TNT50" s="349"/>
      <c r="TNU50" s="290"/>
      <c r="TNV50" s="288"/>
      <c r="TNW50" s="343"/>
      <c r="TNX50" s="344"/>
      <c r="TNY50" s="1148"/>
      <c r="TNZ50" s="345"/>
      <c r="TOA50" s="346"/>
      <c r="TOB50" s="347"/>
      <c r="TOC50" s="348"/>
      <c r="TOD50" s="349"/>
      <c r="TOE50" s="290"/>
      <c r="TOF50" s="288"/>
      <c r="TOG50" s="343"/>
      <c r="TOH50" s="344"/>
      <c r="TOI50" s="1148"/>
      <c r="TOJ50" s="345"/>
      <c r="TOK50" s="346"/>
      <c r="TOL50" s="347"/>
      <c r="TOM50" s="348"/>
      <c r="TON50" s="349"/>
      <c r="TOO50" s="290"/>
      <c r="TOP50" s="288"/>
      <c r="TOQ50" s="343"/>
      <c r="TOR50" s="344"/>
      <c r="TOS50" s="1148"/>
      <c r="TOT50" s="345"/>
      <c r="TOU50" s="346"/>
      <c r="TOV50" s="347"/>
      <c r="TOW50" s="348"/>
      <c r="TOX50" s="349"/>
      <c r="TOY50" s="290"/>
      <c r="TOZ50" s="288"/>
      <c r="TPA50" s="343"/>
      <c r="TPB50" s="344"/>
      <c r="TPC50" s="1148"/>
      <c r="TPD50" s="345"/>
      <c r="TPE50" s="346"/>
      <c r="TPF50" s="347"/>
      <c r="TPG50" s="348"/>
      <c r="TPH50" s="349"/>
      <c r="TPI50" s="290"/>
      <c r="TPJ50" s="288"/>
      <c r="TPK50" s="343"/>
      <c r="TPL50" s="344"/>
      <c r="TPM50" s="1148"/>
      <c r="TPN50" s="345"/>
      <c r="TPO50" s="346"/>
      <c r="TPP50" s="347"/>
      <c r="TPQ50" s="348"/>
      <c r="TPR50" s="349"/>
      <c r="TPS50" s="290"/>
      <c r="TPT50" s="288"/>
      <c r="TPU50" s="343"/>
      <c r="TPV50" s="344"/>
      <c r="TPW50" s="1148"/>
      <c r="TPX50" s="345"/>
      <c r="TPY50" s="346"/>
      <c r="TPZ50" s="347"/>
      <c r="TQA50" s="348"/>
      <c r="TQB50" s="349"/>
      <c r="TQC50" s="290"/>
      <c r="TQD50" s="288"/>
      <c r="TQE50" s="343"/>
      <c r="TQF50" s="344"/>
      <c r="TQG50" s="1148"/>
      <c r="TQH50" s="345"/>
      <c r="TQI50" s="346"/>
      <c r="TQJ50" s="347"/>
      <c r="TQK50" s="348"/>
      <c r="TQL50" s="349"/>
      <c r="TQM50" s="290"/>
      <c r="TQN50" s="288"/>
      <c r="TQO50" s="343"/>
      <c r="TQP50" s="344"/>
      <c r="TQQ50" s="1148"/>
      <c r="TQR50" s="345"/>
      <c r="TQS50" s="346"/>
      <c r="TQT50" s="347"/>
      <c r="TQU50" s="348"/>
      <c r="TQV50" s="349"/>
      <c r="TQW50" s="290"/>
      <c r="TQX50" s="288"/>
      <c r="TQY50" s="343"/>
      <c r="TQZ50" s="344"/>
      <c r="TRA50" s="1148"/>
      <c r="TRB50" s="345"/>
      <c r="TRC50" s="346"/>
      <c r="TRD50" s="347"/>
      <c r="TRE50" s="348"/>
      <c r="TRF50" s="349"/>
      <c r="TRG50" s="290"/>
      <c r="TRH50" s="288"/>
      <c r="TRI50" s="343"/>
      <c r="TRJ50" s="344"/>
      <c r="TRK50" s="1148"/>
      <c r="TRL50" s="345"/>
      <c r="TRM50" s="346"/>
      <c r="TRN50" s="347"/>
      <c r="TRO50" s="348"/>
      <c r="TRP50" s="349"/>
      <c r="TRQ50" s="290"/>
      <c r="TRR50" s="288"/>
      <c r="TRS50" s="343"/>
      <c r="TRT50" s="344"/>
      <c r="TRU50" s="1148"/>
      <c r="TRV50" s="345"/>
      <c r="TRW50" s="346"/>
      <c r="TRX50" s="347"/>
      <c r="TRY50" s="348"/>
      <c r="TRZ50" s="349"/>
      <c r="TSA50" s="290"/>
      <c r="TSB50" s="288"/>
      <c r="TSC50" s="343"/>
      <c r="TSD50" s="344"/>
      <c r="TSE50" s="1148"/>
      <c r="TSF50" s="345"/>
      <c r="TSG50" s="346"/>
      <c r="TSH50" s="347"/>
      <c r="TSI50" s="348"/>
      <c r="TSJ50" s="349"/>
      <c r="TSK50" s="290"/>
      <c r="TSL50" s="288"/>
      <c r="TSM50" s="343"/>
      <c r="TSN50" s="344"/>
      <c r="TSO50" s="1148"/>
      <c r="TSP50" s="345"/>
      <c r="TSQ50" s="346"/>
      <c r="TSR50" s="347"/>
      <c r="TSS50" s="348"/>
      <c r="TST50" s="349"/>
      <c r="TSU50" s="290"/>
      <c r="TSV50" s="288"/>
      <c r="TSW50" s="343"/>
      <c r="TSX50" s="344"/>
      <c r="TSY50" s="1148"/>
      <c r="TSZ50" s="345"/>
      <c r="TTA50" s="346"/>
      <c r="TTB50" s="347"/>
      <c r="TTC50" s="348"/>
      <c r="TTD50" s="349"/>
      <c r="TTE50" s="290"/>
      <c r="TTF50" s="288"/>
      <c r="TTG50" s="343"/>
      <c r="TTH50" s="344"/>
      <c r="TTI50" s="1148"/>
      <c r="TTJ50" s="345"/>
      <c r="TTK50" s="346"/>
      <c r="TTL50" s="347"/>
      <c r="TTM50" s="348"/>
      <c r="TTN50" s="349"/>
      <c r="TTO50" s="290"/>
      <c r="TTP50" s="288"/>
      <c r="TTQ50" s="343"/>
      <c r="TTR50" s="344"/>
      <c r="TTS50" s="1148"/>
      <c r="TTT50" s="345"/>
      <c r="TTU50" s="346"/>
      <c r="TTV50" s="347"/>
      <c r="TTW50" s="348"/>
      <c r="TTX50" s="349"/>
      <c r="TTY50" s="290"/>
      <c r="TTZ50" s="288"/>
      <c r="TUA50" s="343"/>
      <c r="TUB50" s="344"/>
      <c r="TUC50" s="1148"/>
      <c r="TUD50" s="345"/>
      <c r="TUE50" s="346"/>
      <c r="TUF50" s="347"/>
      <c r="TUG50" s="348"/>
      <c r="TUH50" s="349"/>
      <c r="TUI50" s="290"/>
      <c r="TUJ50" s="288"/>
      <c r="TUK50" s="343"/>
      <c r="TUL50" s="344"/>
      <c r="TUM50" s="1148"/>
      <c r="TUN50" s="345"/>
      <c r="TUO50" s="346"/>
      <c r="TUP50" s="347"/>
      <c r="TUQ50" s="348"/>
      <c r="TUR50" s="349"/>
      <c r="TUS50" s="290"/>
      <c r="TUT50" s="288"/>
      <c r="TUU50" s="343"/>
      <c r="TUV50" s="344"/>
      <c r="TUW50" s="1148"/>
      <c r="TUX50" s="345"/>
      <c r="TUY50" s="346"/>
      <c r="TUZ50" s="347"/>
      <c r="TVA50" s="348"/>
      <c r="TVB50" s="349"/>
      <c r="TVC50" s="290"/>
      <c r="TVD50" s="288"/>
      <c r="TVE50" s="343"/>
      <c r="TVF50" s="344"/>
      <c r="TVG50" s="1148"/>
      <c r="TVH50" s="345"/>
      <c r="TVI50" s="346"/>
      <c r="TVJ50" s="347"/>
      <c r="TVK50" s="348"/>
      <c r="TVL50" s="349"/>
      <c r="TVM50" s="290"/>
      <c r="TVN50" s="288"/>
      <c r="TVO50" s="343"/>
      <c r="TVP50" s="344"/>
      <c r="TVQ50" s="1148"/>
      <c r="TVR50" s="345"/>
      <c r="TVS50" s="346"/>
      <c r="TVT50" s="347"/>
      <c r="TVU50" s="348"/>
      <c r="TVV50" s="349"/>
      <c r="TVW50" s="290"/>
      <c r="TVX50" s="288"/>
      <c r="TVY50" s="343"/>
      <c r="TVZ50" s="344"/>
      <c r="TWA50" s="1148"/>
      <c r="TWB50" s="345"/>
      <c r="TWC50" s="346"/>
      <c r="TWD50" s="347"/>
      <c r="TWE50" s="348"/>
      <c r="TWF50" s="349"/>
      <c r="TWG50" s="290"/>
      <c r="TWH50" s="288"/>
      <c r="TWI50" s="343"/>
      <c r="TWJ50" s="344"/>
      <c r="TWK50" s="1148"/>
      <c r="TWL50" s="345"/>
      <c r="TWM50" s="346"/>
      <c r="TWN50" s="347"/>
      <c r="TWO50" s="348"/>
      <c r="TWP50" s="349"/>
      <c r="TWQ50" s="290"/>
      <c r="TWR50" s="288"/>
      <c r="TWS50" s="343"/>
      <c r="TWT50" s="344"/>
      <c r="TWU50" s="1148"/>
      <c r="TWV50" s="345"/>
      <c r="TWW50" s="346"/>
      <c r="TWX50" s="347"/>
      <c r="TWY50" s="348"/>
      <c r="TWZ50" s="349"/>
      <c r="TXA50" s="290"/>
      <c r="TXB50" s="288"/>
      <c r="TXC50" s="343"/>
      <c r="TXD50" s="344"/>
      <c r="TXE50" s="1148"/>
      <c r="TXF50" s="345"/>
      <c r="TXG50" s="346"/>
      <c r="TXH50" s="347"/>
      <c r="TXI50" s="348"/>
      <c r="TXJ50" s="349"/>
      <c r="TXK50" s="290"/>
      <c r="TXL50" s="288"/>
      <c r="TXM50" s="343"/>
      <c r="TXN50" s="344"/>
      <c r="TXO50" s="1148"/>
      <c r="TXP50" s="345"/>
      <c r="TXQ50" s="346"/>
      <c r="TXR50" s="347"/>
      <c r="TXS50" s="348"/>
      <c r="TXT50" s="349"/>
      <c r="TXU50" s="290"/>
      <c r="TXV50" s="288"/>
      <c r="TXW50" s="343"/>
      <c r="TXX50" s="344"/>
      <c r="TXY50" s="1148"/>
      <c r="TXZ50" s="345"/>
      <c r="TYA50" s="346"/>
      <c r="TYB50" s="347"/>
      <c r="TYC50" s="348"/>
      <c r="TYD50" s="349"/>
      <c r="TYE50" s="290"/>
      <c r="TYF50" s="288"/>
      <c r="TYG50" s="343"/>
      <c r="TYH50" s="344"/>
      <c r="TYI50" s="1148"/>
      <c r="TYJ50" s="345"/>
      <c r="TYK50" s="346"/>
      <c r="TYL50" s="347"/>
      <c r="TYM50" s="348"/>
      <c r="TYN50" s="349"/>
      <c r="TYO50" s="290"/>
      <c r="TYP50" s="288"/>
      <c r="TYQ50" s="343"/>
      <c r="TYR50" s="344"/>
      <c r="TYS50" s="1148"/>
      <c r="TYT50" s="345"/>
      <c r="TYU50" s="346"/>
      <c r="TYV50" s="347"/>
      <c r="TYW50" s="348"/>
      <c r="TYX50" s="349"/>
      <c r="TYY50" s="290"/>
      <c r="TYZ50" s="288"/>
      <c r="TZA50" s="343"/>
      <c r="TZB50" s="344"/>
      <c r="TZC50" s="1148"/>
      <c r="TZD50" s="345"/>
      <c r="TZE50" s="346"/>
      <c r="TZF50" s="347"/>
      <c r="TZG50" s="348"/>
      <c r="TZH50" s="349"/>
      <c r="TZI50" s="290"/>
      <c r="TZJ50" s="288"/>
      <c r="TZK50" s="343"/>
      <c r="TZL50" s="344"/>
      <c r="TZM50" s="1148"/>
      <c r="TZN50" s="345"/>
      <c r="TZO50" s="346"/>
      <c r="TZP50" s="347"/>
      <c r="TZQ50" s="348"/>
      <c r="TZR50" s="349"/>
      <c r="TZS50" s="290"/>
      <c r="TZT50" s="288"/>
      <c r="TZU50" s="343"/>
      <c r="TZV50" s="344"/>
      <c r="TZW50" s="1148"/>
      <c r="TZX50" s="345"/>
      <c r="TZY50" s="346"/>
      <c r="TZZ50" s="347"/>
      <c r="UAA50" s="348"/>
      <c r="UAB50" s="349"/>
      <c r="UAC50" s="290"/>
      <c r="UAD50" s="288"/>
      <c r="UAE50" s="343"/>
      <c r="UAF50" s="344"/>
      <c r="UAG50" s="1148"/>
      <c r="UAH50" s="345"/>
      <c r="UAI50" s="346"/>
      <c r="UAJ50" s="347"/>
      <c r="UAK50" s="348"/>
      <c r="UAL50" s="349"/>
      <c r="UAM50" s="290"/>
      <c r="UAN50" s="288"/>
      <c r="UAO50" s="343"/>
      <c r="UAP50" s="344"/>
      <c r="UAQ50" s="1148"/>
      <c r="UAR50" s="345"/>
      <c r="UAS50" s="346"/>
      <c r="UAT50" s="347"/>
      <c r="UAU50" s="348"/>
      <c r="UAV50" s="349"/>
      <c r="UAW50" s="290"/>
      <c r="UAX50" s="288"/>
      <c r="UAY50" s="343"/>
      <c r="UAZ50" s="344"/>
      <c r="UBA50" s="1148"/>
      <c r="UBB50" s="345"/>
      <c r="UBC50" s="346"/>
      <c r="UBD50" s="347"/>
      <c r="UBE50" s="348"/>
      <c r="UBF50" s="349"/>
      <c r="UBG50" s="290"/>
      <c r="UBH50" s="288"/>
      <c r="UBI50" s="343"/>
      <c r="UBJ50" s="344"/>
      <c r="UBK50" s="1148"/>
      <c r="UBL50" s="345"/>
      <c r="UBM50" s="346"/>
      <c r="UBN50" s="347"/>
      <c r="UBO50" s="348"/>
      <c r="UBP50" s="349"/>
      <c r="UBQ50" s="290"/>
      <c r="UBR50" s="288"/>
      <c r="UBS50" s="343"/>
      <c r="UBT50" s="344"/>
      <c r="UBU50" s="1148"/>
      <c r="UBV50" s="345"/>
      <c r="UBW50" s="346"/>
      <c r="UBX50" s="347"/>
      <c r="UBY50" s="348"/>
      <c r="UBZ50" s="349"/>
      <c r="UCA50" s="290"/>
      <c r="UCB50" s="288"/>
      <c r="UCC50" s="343"/>
      <c r="UCD50" s="344"/>
      <c r="UCE50" s="1148"/>
      <c r="UCF50" s="345"/>
      <c r="UCG50" s="346"/>
      <c r="UCH50" s="347"/>
      <c r="UCI50" s="348"/>
      <c r="UCJ50" s="349"/>
      <c r="UCK50" s="290"/>
      <c r="UCL50" s="288"/>
      <c r="UCM50" s="343"/>
      <c r="UCN50" s="344"/>
      <c r="UCO50" s="1148"/>
      <c r="UCP50" s="345"/>
      <c r="UCQ50" s="346"/>
      <c r="UCR50" s="347"/>
      <c r="UCS50" s="348"/>
      <c r="UCT50" s="349"/>
      <c r="UCU50" s="290"/>
      <c r="UCV50" s="288"/>
      <c r="UCW50" s="343"/>
      <c r="UCX50" s="344"/>
      <c r="UCY50" s="1148"/>
      <c r="UCZ50" s="345"/>
      <c r="UDA50" s="346"/>
      <c r="UDB50" s="347"/>
      <c r="UDC50" s="348"/>
      <c r="UDD50" s="349"/>
      <c r="UDE50" s="290"/>
      <c r="UDF50" s="288"/>
      <c r="UDG50" s="343"/>
      <c r="UDH50" s="344"/>
      <c r="UDI50" s="1148"/>
      <c r="UDJ50" s="345"/>
      <c r="UDK50" s="346"/>
      <c r="UDL50" s="347"/>
      <c r="UDM50" s="348"/>
      <c r="UDN50" s="349"/>
      <c r="UDO50" s="290"/>
      <c r="UDP50" s="288"/>
      <c r="UDQ50" s="343"/>
      <c r="UDR50" s="344"/>
      <c r="UDS50" s="1148"/>
      <c r="UDT50" s="345"/>
      <c r="UDU50" s="346"/>
      <c r="UDV50" s="347"/>
      <c r="UDW50" s="348"/>
      <c r="UDX50" s="349"/>
      <c r="UDY50" s="290"/>
      <c r="UDZ50" s="288"/>
      <c r="UEA50" s="343"/>
      <c r="UEB50" s="344"/>
      <c r="UEC50" s="1148"/>
      <c r="UED50" s="345"/>
      <c r="UEE50" s="346"/>
      <c r="UEF50" s="347"/>
      <c r="UEG50" s="348"/>
      <c r="UEH50" s="349"/>
      <c r="UEI50" s="290"/>
      <c r="UEJ50" s="288"/>
      <c r="UEK50" s="343"/>
      <c r="UEL50" s="344"/>
      <c r="UEM50" s="1148"/>
      <c r="UEN50" s="345"/>
      <c r="UEO50" s="346"/>
      <c r="UEP50" s="347"/>
      <c r="UEQ50" s="348"/>
      <c r="UER50" s="349"/>
      <c r="UES50" s="290"/>
      <c r="UET50" s="288"/>
      <c r="UEU50" s="343"/>
      <c r="UEV50" s="344"/>
      <c r="UEW50" s="1148"/>
      <c r="UEX50" s="345"/>
      <c r="UEY50" s="346"/>
      <c r="UEZ50" s="347"/>
      <c r="UFA50" s="348"/>
      <c r="UFB50" s="349"/>
      <c r="UFC50" s="290"/>
      <c r="UFD50" s="288"/>
      <c r="UFE50" s="343"/>
      <c r="UFF50" s="344"/>
      <c r="UFG50" s="1148"/>
      <c r="UFH50" s="345"/>
      <c r="UFI50" s="346"/>
      <c r="UFJ50" s="347"/>
      <c r="UFK50" s="348"/>
      <c r="UFL50" s="349"/>
      <c r="UFM50" s="290"/>
      <c r="UFN50" s="288"/>
      <c r="UFO50" s="343"/>
      <c r="UFP50" s="344"/>
      <c r="UFQ50" s="1148"/>
      <c r="UFR50" s="345"/>
      <c r="UFS50" s="346"/>
      <c r="UFT50" s="347"/>
      <c r="UFU50" s="348"/>
      <c r="UFV50" s="349"/>
      <c r="UFW50" s="290"/>
      <c r="UFX50" s="288"/>
      <c r="UFY50" s="343"/>
      <c r="UFZ50" s="344"/>
      <c r="UGA50" s="1148"/>
      <c r="UGB50" s="345"/>
      <c r="UGC50" s="346"/>
      <c r="UGD50" s="347"/>
      <c r="UGE50" s="348"/>
      <c r="UGF50" s="349"/>
      <c r="UGG50" s="290"/>
      <c r="UGH50" s="288"/>
      <c r="UGI50" s="343"/>
      <c r="UGJ50" s="344"/>
      <c r="UGK50" s="1148"/>
      <c r="UGL50" s="345"/>
      <c r="UGM50" s="346"/>
      <c r="UGN50" s="347"/>
      <c r="UGO50" s="348"/>
      <c r="UGP50" s="349"/>
      <c r="UGQ50" s="290"/>
      <c r="UGR50" s="288"/>
      <c r="UGS50" s="343"/>
      <c r="UGT50" s="344"/>
      <c r="UGU50" s="1148"/>
      <c r="UGV50" s="345"/>
      <c r="UGW50" s="346"/>
      <c r="UGX50" s="347"/>
      <c r="UGY50" s="348"/>
      <c r="UGZ50" s="349"/>
      <c r="UHA50" s="290"/>
      <c r="UHB50" s="288"/>
      <c r="UHC50" s="343"/>
      <c r="UHD50" s="344"/>
      <c r="UHE50" s="1148"/>
      <c r="UHF50" s="345"/>
      <c r="UHG50" s="346"/>
      <c r="UHH50" s="347"/>
      <c r="UHI50" s="348"/>
      <c r="UHJ50" s="349"/>
      <c r="UHK50" s="290"/>
      <c r="UHL50" s="288"/>
      <c r="UHM50" s="343"/>
      <c r="UHN50" s="344"/>
      <c r="UHO50" s="1148"/>
      <c r="UHP50" s="345"/>
      <c r="UHQ50" s="346"/>
      <c r="UHR50" s="347"/>
      <c r="UHS50" s="348"/>
      <c r="UHT50" s="349"/>
      <c r="UHU50" s="290"/>
      <c r="UHV50" s="288"/>
      <c r="UHW50" s="343"/>
      <c r="UHX50" s="344"/>
      <c r="UHY50" s="1148"/>
      <c r="UHZ50" s="345"/>
      <c r="UIA50" s="346"/>
      <c r="UIB50" s="347"/>
      <c r="UIC50" s="348"/>
      <c r="UID50" s="349"/>
      <c r="UIE50" s="290"/>
      <c r="UIF50" s="288"/>
      <c r="UIG50" s="343"/>
      <c r="UIH50" s="344"/>
      <c r="UII50" s="1148"/>
      <c r="UIJ50" s="345"/>
      <c r="UIK50" s="346"/>
      <c r="UIL50" s="347"/>
      <c r="UIM50" s="348"/>
      <c r="UIN50" s="349"/>
      <c r="UIO50" s="290"/>
      <c r="UIP50" s="288"/>
      <c r="UIQ50" s="343"/>
      <c r="UIR50" s="344"/>
      <c r="UIS50" s="1148"/>
      <c r="UIT50" s="345"/>
      <c r="UIU50" s="346"/>
      <c r="UIV50" s="347"/>
      <c r="UIW50" s="348"/>
      <c r="UIX50" s="349"/>
      <c r="UIY50" s="290"/>
      <c r="UIZ50" s="288"/>
      <c r="UJA50" s="343"/>
      <c r="UJB50" s="344"/>
      <c r="UJC50" s="1148"/>
      <c r="UJD50" s="345"/>
      <c r="UJE50" s="346"/>
      <c r="UJF50" s="347"/>
      <c r="UJG50" s="348"/>
      <c r="UJH50" s="349"/>
      <c r="UJI50" s="290"/>
      <c r="UJJ50" s="288"/>
      <c r="UJK50" s="343"/>
      <c r="UJL50" s="344"/>
      <c r="UJM50" s="1148"/>
      <c r="UJN50" s="345"/>
      <c r="UJO50" s="346"/>
      <c r="UJP50" s="347"/>
      <c r="UJQ50" s="348"/>
      <c r="UJR50" s="349"/>
      <c r="UJS50" s="290"/>
      <c r="UJT50" s="288"/>
      <c r="UJU50" s="343"/>
      <c r="UJV50" s="344"/>
      <c r="UJW50" s="1148"/>
      <c r="UJX50" s="345"/>
      <c r="UJY50" s="346"/>
      <c r="UJZ50" s="347"/>
      <c r="UKA50" s="348"/>
      <c r="UKB50" s="349"/>
      <c r="UKC50" s="290"/>
      <c r="UKD50" s="288"/>
      <c r="UKE50" s="343"/>
      <c r="UKF50" s="344"/>
      <c r="UKG50" s="1148"/>
      <c r="UKH50" s="345"/>
      <c r="UKI50" s="346"/>
      <c r="UKJ50" s="347"/>
      <c r="UKK50" s="348"/>
      <c r="UKL50" s="349"/>
      <c r="UKM50" s="290"/>
      <c r="UKN50" s="288"/>
      <c r="UKO50" s="343"/>
      <c r="UKP50" s="344"/>
      <c r="UKQ50" s="1148"/>
      <c r="UKR50" s="345"/>
      <c r="UKS50" s="346"/>
      <c r="UKT50" s="347"/>
      <c r="UKU50" s="348"/>
      <c r="UKV50" s="349"/>
      <c r="UKW50" s="290"/>
      <c r="UKX50" s="288"/>
      <c r="UKY50" s="343"/>
      <c r="UKZ50" s="344"/>
      <c r="ULA50" s="1148"/>
      <c r="ULB50" s="345"/>
      <c r="ULC50" s="346"/>
      <c r="ULD50" s="347"/>
      <c r="ULE50" s="348"/>
      <c r="ULF50" s="349"/>
      <c r="ULG50" s="290"/>
      <c r="ULH50" s="288"/>
      <c r="ULI50" s="343"/>
      <c r="ULJ50" s="344"/>
      <c r="ULK50" s="1148"/>
      <c r="ULL50" s="345"/>
      <c r="ULM50" s="346"/>
      <c r="ULN50" s="347"/>
      <c r="ULO50" s="348"/>
      <c r="ULP50" s="349"/>
      <c r="ULQ50" s="290"/>
      <c r="ULR50" s="288"/>
      <c r="ULS50" s="343"/>
      <c r="ULT50" s="344"/>
      <c r="ULU50" s="1148"/>
      <c r="ULV50" s="345"/>
      <c r="ULW50" s="346"/>
      <c r="ULX50" s="347"/>
      <c r="ULY50" s="348"/>
      <c r="ULZ50" s="349"/>
      <c r="UMA50" s="290"/>
      <c r="UMB50" s="288"/>
      <c r="UMC50" s="343"/>
      <c r="UMD50" s="344"/>
      <c r="UME50" s="1148"/>
      <c r="UMF50" s="345"/>
      <c r="UMG50" s="346"/>
      <c r="UMH50" s="347"/>
      <c r="UMI50" s="348"/>
      <c r="UMJ50" s="349"/>
      <c r="UMK50" s="290"/>
      <c r="UML50" s="288"/>
      <c r="UMM50" s="343"/>
      <c r="UMN50" s="344"/>
      <c r="UMO50" s="1148"/>
      <c r="UMP50" s="345"/>
      <c r="UMQ50" s="346"/>
      <c r="UMR50" s="347"/>
      <c r="UMS50" s="348"/>
      <c r="UMT50" s="349"/>
      <c r="UMU50" s="290"/>
      <c r="UMV50" s="288"/>
      <c r="UMW50" s="343"/>
      <c r="UMX50" s="344"/>
      <c r="UMY50" s="1148"/>
      <c r="UMZ50" s="345"/>
      <c r="UNA50" s="346"/>
      <c r="UNB50" s="347"/>
      <c r="UNC50" s="348"/>
      <c r="UND50" s="349"/>
      <c r="UNE50" s="290"/>
      <c r="UNF50" s="288"/>
      <c r="UNG50" s="343"/>
      <c r="UNH50" s="344"/>
      <c r="UNI50" s="1148"/>
      <c r="UNJ50" s="345"/>
      <c r="UNK50" s="346"/>
      <c r="UNL50" s="347"/>
      <c r="UNM50" s="348"/>
      <c r="UNN50" s="349"/>
      <c r="UNO50" s="290"/>
      <c r="UNP50" s="288"/>
      <c r="UNQ50" s="343"/>
      <c r="UNR50" s="344"/>
      <c r="UNS50" s="1148"/>
      <c r="UNT50" s="345"/>
      <c r="UNU50" s="346"/>
      <c r="UNV50" s="347"/>
      <c r="UNW50" s="348"/>
      <c r="UNX50" s="349"/>
      <c r="UNY50" s="290"/>
      <c r="UNZ50" s="288"/>
      <c r="UOA50" s="343"/>
      <c r="UOB50" s="344"/>
      <c r="UOC50" s="1148"/>
      <c r="UOD50" s="345"/>
      <c r="UOE50" s="346"/>
      <c r="UOF50" s="347"/>
      <c r="UOG50" s="348"/>
      <c r="UOH50" s="349"/>
      <c r="UOI50" s="290"/>
      <c r="UOJ50" s="288"/>
      <c r="UOK50" s="343"/>
      <c r="UOL50" s="344"/>
      <c r="UOM50" s="1148"/>
      <c r="UON50" s="345"/>
      <c r="UOO50" s="346"/>
      <c r="UOP50" s="347"/>
      <c r="UOQ50" s="348"/>
      <c r="UOR50" s="349"/>
      <c r="UOS50" s="290"/>
      <c r="UOT50" s="288"/>
      <c r="UOU50" s="343"/>
      <c r="UOV50" s="344"/>
      <c r="UOW50" s="1148"/>
      <c r="UOX50" s="345"/>
      <c r="UOY50" s="346"/>
      <c r="UOZ50" s="347"/>
      <c r="UPA50" s="348"/>
      <c r="UPB50" s="349"/>
      <c r="UPC50" s="290"/>
      <c r="UPD50" s="288"/>
      <c r="UPE50" s="343"/>
      <c r="UPF50" s="344"/>
      <c r="UPG50" s="1148"/>
      <c r="UPH50" s="345"/>
      <c r="UPI50" s="346"/>
      <c r="UPJ50" s="347"/>
      <c r="UPK50" s="348"/>
      <c r="UPL50" s="349"/>
      <c r="UPM50" s="290"/>
      <c r="UPN50" s="288"/>
      <c r="UPO50" s="343"/>
      <c r="UPP50" s="344"/>
      <c r="UPQ50" s="1148"/>
      <c r="UPR50" s="345"/>
      <c r="UPS50" s="346"/>
      <c r="UPT50" s="347"/>
      <c r="UPU50" s="348"/>
      <c r="UPV50" s="349"/>
      <c r="UPW50" s="290"/>
      <c r="UPX50" s="288"/>
      <c r="UPY50" s="343"/>
      <c r="UPZ50" s="344"/>
      <c r="UQA50" s="1148"/>
      <c r="UQB50" s="345"/>
      <c r="UQC50" s="346"/>
      <c r="UQD50" s="347"/>
      <c r="UQE50" s="348"/>
      <c r="UQF50" s="349"/>
      <c r="UQG50" s="290"/>
      <c r="UQH50" s="288"/>
      <c r="UQI50" s="343"/>
      <c r="UQJ50" s="344"/>
      <c r="UQK50" s="1148"/>
      <c r="UQL50" s="345"/>
      <c r="UQM50" s="346"/>
      <c r="UQN50" s="347"/>
      <c r="UQO50" s="348"/>
      <c r="UQP50" s="349"/>
      <c r="UQQ50" s="290"/>
      <c r="UQR50" s="288"/>
      <c r="UQS50" s="343"/>
      <c r="UQT50" s="344"/>
      <c r="UQU50" s="1148"/>
      <c r="UQV50" s="345"/>
      <c r="UQW50" s="346"/>
      <c r="UQX50" s="347"/>
      <c r="UQY50" s="348"/>
      <c r="UQZ50" s="349"/>
      <c r="URA50" s="290"/>
      <c r="URB50" s="288"/>
      <c r="URC50" s="343"/>
      <c r="URD50" s="344"/>
      <c r="URE50" s="1148"/>
      <c r="URF50" s="345"/>
      <c r="URG50" s="346"/>
      <c r="URH50" s="347"/>
      <c r="URI50" s="348"/>
      <c r="URJ50" s="349"/>
      <c r="URK50" s="290"/>
      <c r="URL50" s="288"/>
      <c r="URM50" s="343"/>
      <c r="URN50" s="344"/>
      <c r="URO50" s="1148"/>
      <c r="URP50" s="345"/>
      <c r="URQ50" s="346"/>
      <c r="URR50" s="347"/>
      <c r="URS50" s="348"/>
      <c r="URT50" s="349"/>
      <c r="URU50" s="290"/>
      <c r="URV50" s="288"/>
      <c r="URW50" s="343"/>
      <c r="URX50" s="344"/>
      <c r="URY50" s="1148"/>
      <c r="URZ50" s="345"/>
      <c r="USA50" s="346"/>
      <c r="USB50" s="347"/>
      <c r="USC50" s="348"/>
      <c r="USD50" s="349"/>
      <c r="USE50" s="290"/>
      <c r="USF50" s="288"/>
      <c r="USG50" s="343"/>
      <c r="USH50" s="344"/>
      <c r="USI50" s="1148"/>
      <c r="USJ50" s="345"/>
      <c r="USK50" s="346"/>
      <c r="USL50" s="347"/>
      <c r="USM50" s="348"/>
      <c r="USN50" s="349"/>
      <c r="USO50" s="290"/>
      <c r="USP50" s="288"/>
      <c r="USQ50" s="343"/>
      <c r="USR50" s="344"/>
      <c r="USS50" s="1148"/>
      <c r="UST50" s="345"/>
      <c r="USU50" s="346"/>
      <c r="USV50" s="347"/>
      <c r="USW50" s="348"/>
      <c r="USX50" s="349"/>
      <c r="USY50" s="290"/>
      <c r="USZ50" s="288"/>
      <c r="UTA50" s="343"/>
      <c r="UTB50" s="344"/>
      <c r="UTC50" s="1148"/>
      <c r="UTD50" s="345"/>
      <c r="UTE50" s="346"/>
      <c r="UTF50" s="347"/>
      <c r="UTG50" s="348"/>
      <c r="UTH50" s="349"/>
      <c r="UTI50" s="290"/>
      <c r="UTJ50" s="288"/>
      <c r="UTK50" s="343"/>
      <c r="UTL50" s="344"/>
      <c r="UTM50" s="1148"/>
      <c r="UTN50" s="345"/>
      <c r="UTO50" s="346"/>
      <c r="UTP50" s="347"/>
      <c r="UTQ50" s="348"/>
      <c r="UTR50" s="349"/>
      <c r="UTS50" s="290"/>
      <c r="UTT50" s="288"/>
      <c r="UTU50" s="343"/>
      <c r="UTV50" s="344"/>
      <c r="UTW50" s="1148"/>
      <c r="UTX50" s="345"/>
      <c r="UTY50" s="346"/>
      <c r="UTZ50" s="347"/>
      <c r="UUA50" s="348"/>
      <c r="UUB50" s="349"/>
      <c r="UUC50" s="290"/>
      <c r="UUD50" s="288"/>
      <c r="UUE50" s="343"/>
      <c r="UUF50" s="344"/>
      <c r="UUG50" s="1148"/>
      <c r="UUH50" s="345"/>
      <c r="UUI50" s="346"/>
      <c r="UUJ50" s="347"/>
      <c r="UUK50" s="348"/>
      <c r="UUL50" s="349"/>
      <c r="UUM50" s="290"/>
      <c r="UUN50" s="288"/>
      <c r="UUO50" s="343"/>
      <c r="UUP50" s="344"/>
      <c r="UUQ50" s="1148"/>
      <c r="UUR50" s="345"/>
      <c r="UUS50" s="346"/>
      <c r="UUT50" s="347"/>
      <c r="UUU50" s="348"/>
      <c r="UUV50" s="349"/>
      <c r="UUW50" s="290"/>
      <c r="UUX50" s="288"/>
      <c r="UUY50" s="343"/>
      <c r="UUZ50" s="344"/>
      <c r="UVA50" s="1148"/>
      <c r="UVB50" s="345"/>
      <c r="UVC50" s="346"/>
      <c r="UVD50" s="347"/>
      <c r="UVE50" s="348"/>
      <c r="UVF50" s="349"/>
      <c r="UVG50" s="290"/>
      <c r="UVH50" s="288"/>
      <c r="UVI50" s="343"/>
      <c r="UVJ50" s="344"/>
      <c r="UVK50" s="1148"/>
      <c r="UVL50" s="345"/>
      <c r="UVM50" s="346"/>
      <c r="UVN50" s="347"/>
      <c r="UVO50" s="348"/>
      <c r="UVP50" s="349"/>
      <c r="UVQ50" s="290"/>
      <c r="UVR50" s="288"/>
      <c r="UVS50" s="343"/>
      <c r="UVT50" s="344"/>
      <c r="UVU50" s="1148"/>
      <c r="UVV50" s="345"/>
      <c r="UVW50" s="346"/>
      <c r="UVX50" s="347"/>
      <c r="UVY50" s="348"/>
      <c r="UVZ50" s="349"/>
      <c r="UWA50" s="290"/>
      <c r="UWB50" s="288"/>
      <c r="UWC50" s="343"/>
      <c r="UWD50" s="344"/>
      <c r="UWE50" s="1148"/>
      <c r="UWF50" s="345"/>
      <c r="UWG50" s="346"/>
      <c r="UWH50" s="347"/>
      <c r="UWI50" s="348"/>
      <c r="UWJ50" s="349"/>
      <c r="UWK50" s="290"/>
      <c r="UWL50" s="288"/>
      <c r="UWM50" s="343"/>
      <c r="UWN50" s="344"/>
      <c r="UWO50" s="1148"/>
      <c r="UWP50" s="345"/>
      <c r="UWQ50" s="346"/>
      <c r="UWR50" s="347"/>
      <c r="UWS50" s="348"/>
      <c r="UWT50" s="349"/>
      <c r="UWU50" s="290"/>
      <c r="UWV50" s="288"/>
      <c r="UWW50" s="343"/>
      <c r="UWX50" s="344"/>
      <c r="UWY50" s="1148"/>
      <c r="UWZ50" s="345"/>
      <c r="UXA50" s="346"/>
      <c r="UXB50" s="347"/>
      <c r="UXC50" s="348"/>
      <c r="UXD50" s="349"/>
      <c r="UXE50" s="290"/>
      <c r="UXF50" s="288"/>
      <c r="UXG50" s="343"/>
      <c r="UXH50" s="344"/>
      <c r="UXI50" s="1148"/>
      <c r="UXJ50" s="345"/>
      <c r="UXK50" s="346"/>
      <c r="UXL50" s="347"/>
      <c r="UXM50" s="348"/>
      <c r="UXN50" s="349"/>
      <c r="UXO50" s="290"/>
      <c r="UXP50" s="288"/>
      <c r="UXQ50" s="343"/>
      <c r="UXR50" s="344"/>
      <c r="UXS50" s="1148"/>
      <c r="UXT50" s="345"/>
      <c r="UXU50" s="346"/>
      <c r="UXV50" s="347"/>
      <c r="UXW50" s="348"/>
      <c r="UXX50" s="349"/>
      <c r="UXY50" s="290"/>
      <c r="UXZ50" s="288"/>
      <c r="UYA50" s="343"/>
      <c r="UYB50" s="344"/>
      <c r="UYC50" s="1148"/>
      <c r="UYD50" s="345"/>
      <c r="UYE50" s="346"/>
      <c r="UYF50" s="347"/>
      <c r="UYG50" s="348"/>
      <c r="UYH50" s="349"/>
      <c r="UYI50" s="290"/>
      <c r="UYJ50" s="288"/>
      <c r="UYK50" s="343"/>
      <c r="UYL50" s="344"/>
      <c r="UYM50" s="1148"/>
      <c r="UYN50" s="345"/>
      <c r="UYO50" s="346"/>
      <c r="UYP50" s="347"/>
      <c r="UYQ50" s="348"/>
      <c r="UYR50" s="349"/>
      <c r="UYS50" s="290"/>
      <c r="UYT50" s="288"/>
      <c r="UYU50" s="343"/>
      <c r="UYV50" s="344"/>
      <c r="UYW50" s="1148"/>
      <c r="UYX50" s="345"/>
      <c r="UYY50" s="346"/>
      <c r="UYZ50" s="347"/>
      <c r="UZA50" s="348"/>
      <c r="UZB50" s="349"/>
      <c r="UZC50" s="290"/>
      <c r="UZD50" s="288"/>
      <c r="UZE50" s="343"/>
      <c r="UZF50" s="344"/>
      <c r="UZG50" s="1148"/>
      <c r="UZH50" s="345"/>
      <c r="UZI50" s="346"/>
      <c r="UZJ50" s="347"/>
      <c r="UZK50" s="348"/>
      <c r="UZL50" s="349"/>
      <c r="UZM50" s="290"/>
      <c r="UZN50" s="288"/>
      <c r="UZO50" s="343"/>
      <c r="UZP50" s="344"/>
      <c r="UZQ50" s="1148"/>
      <c r="UZR50" s="345"/>
      <c r="UZS50" s="346"/>
      <c r="UZT50" s="347"/>
      <c r="UZU50" s="348"/>
      <c r="UZV50" s="349"/>
      <c r="UZW50" s="290"/>
      <c r="UZX50" s="288"/>
      <c r="UZY50" s="343"/>
      <c r="UZZ50" s="344"/>
      <c r="VAA50" s="1148"/>
      <c r="VAB50" s="345"/>
      <c r="VAC50" s="346"/>
      <c r="VAD50" s="347"/>
      <c r="VAE50" s="348"/>
      <c r="VAF50" s="349"/>
      <c r="VAG50" s="290"/>
      <c r="VAH50" s="288"/>
      <c r="VAI50" s="343"/>
      <c r="VAJ50" s="344"/>
      <c r="VAK50" s="1148"/>
      <c r="VAL50" s="345"/>
      <c r="VAM50" s="346"/>
      <c r="VAN50" s="347"/>
      <c r="VAO50" s="348"/>
      <c r="VAP50" s="349"/>
      <c r="VAQ50" s="290"/>
      <c r="VAR50" s="288"/>
      <c r="VAS50" s="343"/>
      <c r="VAT50" s="344"/>
      <c r="VAU50" s="1148"/>
      <c r="VAV50" s="345"/>
      <c r="VAW50" s="346"/>
      <c r="VAX50" s="347"/>
      <c r="VAY50" s="348"/>
      <c r="VAZ50" s="349"/>
      <c r="VBA50" s="290"/>
      <c r="VBB50" s="288"/>
      <c r="VBC50" s="343"/>
      <c r="VBD50" s="344"/>
      <c r="VBE50" s="1148"/>
      <c r="VBF50" s="345"/>
      <c r="VBG50" s="346"/>
      <c r="VBH50" s="347"/>
      <c r="VBI50" s="348"/>
      <c r="VBJ50" s="349"/>
      <c r="VBK50" s="290"/>
      <c r="VBL50" s="288"/>
      <c r="VBM50" s="343"/>
      <c r="VBN50" s="344"/>
      <c r="VBO50" s="1148"/>
      <c r="VBP50" s="345"/>
      <c r="VBQ50" s="346"/>
      <c r="VBR50" s="347"/>
      <c r="VBS50" s="348"/>
      <c r="VBT50" s="349"/>
      <c r="VBU50" s="290"/>
      <c r="VBV50" s="288"/>
      <c r="VBW50" s="343"/>
      <c r="VBX50" s="344"/>
      <c r="VBY50" s="1148"/>
      <c r="VBZ50" s="345"/>
      <c r="VCA50" s="346"/>
      <c r="VCB50" s="347"/>
      <c r="VCC50" s="348"/>
      <c r="VCD50" s="349"/>
      <c r="VCE50" s="290"/>
      <c r="VCF50" s="288"/>
      <c r="VCG50" s="343"/>
      <c r="VCH50" s="344"/>
      <c r="VCI50" s="1148"/>
      <c r="VCJ50" s="345"/>
      <c r="VCK50" s="346"/>
      <c r="VCL50" s="347"/>
      <c r="VCM50" s="348"/>
      <c r="VCN50" s="349"/>
      <c r="VCO50" s="290"/>
      <c r="VCP50" s="288"/>
      <c r="VCQ50" s="343"/>
      <c r="VCR50" s="344"/>
      <c r="VCS50" s="1148"/>
      <c r="VCT50" s="345"/>
      <c r="VCU50" s="346"/>
      <c r="VCV50" s="347"/>
      <c r="VCW50" s="348"/>
      <c r="VCX50" s="349"/>
      <c r="VCY50" s="290"/>
      <c r="VCZ50" s="288"/>
      <c r="VDA50" s="343"/>
      <c r="VDB50" s="344"/>
      <c r="VDC50" s="1148"/>
      <c r="VDD50" s="345"/>
      <c r="VDE50" s="346"/>
      <c r="VDF50" s="347"/>
      <c r="VDG50" s="348"/>
      <c r="VDH50" s="349"/>
      <c r="VDI50" s="290"/>
      <c r="VDJ50" s="288"/>
      <c r="VDK50" s="343"/>
      <c r="VDL50" s="344"/>
      <c r="VDM50" s="1148"/>
      <c r="VDN50" s="345"/>
      <c r="VDO50" s="346"/>
      <c r="VDP50" s="347"/>
      <c r="VDQ50" s="348"/>
      <c r="VDR50" s="349"/>
      <c r="VDS50" s="290"/>
      <c r="VDT50" s="288"/>
      <c r="VDU50" s="343"/>
      <c r="VDV50" s="344"/>
      <c r="VDW50" s="1148"/>
      <c r="VDX50" s="345"/>
      <c r="VDY50" s="346"/>
      <c r="VDZ50" s="347"/>
      <c r="VEA50" s="348"/>
      <c r="VEB50" s="349"/>
      <c r="VEC50" s="290"/>
      <c r="VED50" s="288"/>
      <c r="VEE50" s="343"/>
      <c r="VEF50" s="344"/>
      <c r="VEG50" s="1148"/>
      <c r="VEH50" s="345"/>
      <c r="VEI50" s="346"/>
      <c r="VEJ50" s="347"/>
      <c r="VEK50" s="348"/>
      <c r="VEL50" s="349"/>
      <c r="VEM50" s="290"/>
      <c r="VEN50" s="288"/>
      <c r="VEO50" s="343"/>
      <c r="VEP50" s="344"/>
      <c r="VEQ50" s="1148"/>
      <c r="VER50" s="345"/>
      <c r="VES50" s="346"/>
      <c r="VET50" s="347"/>
      <c r="VEU50" s="348"/>
      <c r="VEV50" s="349"/>
      <c r="VEW50" s="290"/>
      <c r="VEX50" s="288"/>
      <c r="VEY50" s="343"/>
      <c r="VEZ50" s="344"/>
      <c r="VFA50" s="1148"/>
      <c r="VFB50" s="345"/>
      <c r="VFC50" s="346"/>
      <c r="VFD50" s="347"/>
      <c r="VFE50" s="348"/>
      <c r="VFF50" s="349"/>
      <c r="VFG50" s="290"/>
      <c r="VFH50" s="288"/>
      <c r="VFI50" s="343"/>
      <c r="VFJ50" s="344"/>
      <c r="VFK50" s="1148"/>
      <c r="VFL50" s="345"/>
      <c r="VFM50" s="346"/>
      <c r="VFN50" s="347"/>
      <c r="VFO50" s="348"/>
      <c r="VFP50" s="349"/>
      <c r="VFQ50" s="290"/>
      <c r="VFR50" s="288"/>
      <c r="VFS50" s="343"/>
      <c r="VFT50" s="344"/>
      <c r="VFU50" s="1148"/>
      <c r="VFV50" s="345"/>
      <c r="VFW50" s="346"/>
      <c r="VFX50" s="347"/>
      <c r="VFY50" s="348"/>
      <c r="VFZ50" s="349"/>
      <c r="VGA50" s="290"/>
      <c r="VGB50" s="288"/>
      <c r="VGC50" s="343"/>
      <c r="VGD50" s="344"/>
      <c r="VGE50" s="1148"/>
      <c r="VGF50" s="345"/>
      <c r="VGG50" s="346"/>
      <c r="VGH50" s="347"/>
      <c r="VGI50" s="348"/>
      <c r="VGJ50" s="349"/>
      <c r="VGK50" s="290"/>
      <c r="VGL50" s="288"/>
      <c r="VGM50" s="343"/>
      <c r="VGN50" s="344"/>
      <c r="VGO50" s="1148"/>
      <c r="VGP50" s="345"/>
      <c r="VGQ50" s="346"/>
      <c r="VGR50" s="347"/>
      <c r="VGS50" s="348"/>
      <c r="VGT50" s="349"/>
      <c r="VGU50" s="290"/>
      <c r="VGV50" s="288"/>
      <c r="VGW50" s="343"/>
      <c r="VGX50" s="344"/>
      <c r="VGY50" s="1148"/>
      <c r="VGZ50" s="345"/>
      <c r="VHA50" s="346"/>
      <c r="VHB50" s="347"/>
      <c r="VHC50" s="348"/>
      <c r="VHD50" s="349"/>
      <c r="VHE50" s="290"/>
      <c r="VHF50" s="288"/>
      <c r="VHG50" s="343"/>
      <c r="VHH50" s="344"/>
      <c r="VHI50" s="1148"/>
      <c r="VHJ50" s="345"/>
      <c r="VHK50" s="346"/>
      <c r="VHL50" s="347"/>
      <c r="VHM50" s="348"/>
      <c r="VHN50" s="349"/>
      <c r="VHO50" s="290"/>
      <c r="VHP50" s="288"/>
      <c r="VHQ50" s="343"/>
      <c r="VHR50" s="344"/>
      <c r="VHS50" s="1148"/>
      <c r="VHT50" s="345"/>
      <c r="VHU50" s="346"/>
      <c r="VHV50" s="347"/>
      <c r="VHW50" s="348"/>
      <c r="VHX50" s="349"/>
      <c r="VHY50" s="290"/>
      <c r="VHZ50" s="288"/>
      <c r="VIA50" s="343"/>
      <c r="VIB50" s="344"/>
      <c r="VIC50" s="1148"/>
      <c r="VID50" s="345"/>
      <c r="VIE50" s="346"/>
      <c r="VIF50" s="347"/>
      <c r="VIG50" s="348"/>
      <c r="VIH50" s="349"/>
      <c r="VII50" s="290"/>
      <c r="VIJ50" s="288"/>
      <c r="VIK50" s="343"/>
      <c r="VIL50" s="344"/>
      <c r="VIM50" s="1148"/>
      <c r="VIN50" s="345"/>
      <c r="VIO50" s="346"/>
      <c r="VIP50" s="347"/>
      <c r="VIQ50" s="348"/>
      <c r="VIR50" s="349"/>
      <c r="VIS50" s="290"/>
      <c r="VIT50" s="288"/>
      <c r="VIU50" s="343"/>
      <c r="VIV50" s="344"/>
      <c r="VIW50" s="1148"/>
      <c r="VIX50" s="345"/>
      <c r="VIY50" s="346"/>
      <c r="VIZ50" s="347"/>
      <c r="VJA50" s="348"/>
      <c r="VJB50" s="349"/>
      <c r="VJC50" s="290"/>
      <c r="VJD50" s="288"/>
      <c r="VJE50" s="343"/>
      <c r="VJF50" s="344"/>
      <c r="VJG50" s="1148"/>
      <c r="VJH50" s="345"/>
      <c r="VJI50" s="346"/>
      <c r="VJJ50" s="347"/>
      <c r="VJK50" s="348"/>
      <c r="VJL50" s="349"/>
      <c r="VJM50" s="290"/>
      <c r="VJN50" s="288"/>
      <c r="VJO50" s="343"/>
      <c r="VJP50" s="344"/>
      <c r="VJQ50" s="1148"/>
      <c r="VJR50" s="345"/>
      <c r="VJS50" s="346"/>
      <c r="VJT50" s="347"/>
      <c r="VJU50" s="348"/>
      <c r="VJV50" s="349"/>
      <c r="VJW50" s="290"/>
      <c r="VJX50" s="288"/>
      <c r="VJY50" s="343"/>
      <c r="VJZ50" s="344"/>
      <c r="VKA50" s="1148"/>
      <c r="VKB50" s="345"/>
      <c r="VKC50" s="346"/>
      <c r="VKD50" s="347"/>
      <c r="VKE50" s="348"/>
      <c r="VKF50" s="349"/>
      <c r="VKG50" s="290"/>
      <c r="VKH50" s="288"/>
      <c r="VKI50" s="343"/>
      <c r="VKJ50" s="344"/>
      <c r="VKK50" s="1148"/>
      <c r="VKL50" s="345"/>
      <c r="VKM50" s="346"/>
      <c r="VKN50" s="347"/>
      <c r="VKO50" s="348"/>
      <c r="VKP50" s="349"/>
      <c r="VKQ50" s="290"/>
      <c r="VKR50" s="288"/>
      <c r="VKS50" s="343"/>
      <c r="VKT50" s="344"/>
      <c r="VKU50" s="1148"/>
      <c r="VKV50" s="345"/>
      <c r="VKW50" s="346"/>
      <c r="VKX50" s="347"/>
      <c r="VKY50" s="348"/>
      <c r="VKZ50" s="349"/>
      <c r="VLA50" s="290"/>
      <c r="VLB50" s="288"/>
      <c r="VLC50" s="343"/>
      <c r="VLD50" s="344"/>
      <c r="VLE50" s="1148"/>
      <c r="VLF50" s="345"/>
      <c r="VLG50" s="346"/>
      <c r="VLH50" s="347"/>
      <c r="VLI50" s="348"/>
      <c r="VLJ50" s="349"/>
      <c r="VLK50" s="290"/>
      <c r="VLL50" s="288"/>
      <c r="VLM50" s="343"/>
      <c r="VLN50" s="344"/>
      <c r="VLO50" s="1148"/>
      <c r="VLP50" s="345"/>
      <c r="VLQ50" s="346"/>
      <c r="VLR50" s="347"/>
      <c r="VLS50" s="348"/>
      <c r="VLT50" s="349"/>
      <c r="VLU50" s="290"/>
      <c r="VLV50" s="288"/>
      <c r="VLW50" s="343"/>
      <c r="VLX50" s="344"/>
      <c r="VLY50" s="1148"/>
      <c r="VLZ50" s="345"/>
      <c r="VMA50" s="346"/>
      <c r="VMB50" s="347"/>
      <c r="VMC50" s="348"/>
      <c r="VMD50" s="349"/>
      <c r="VME50" s="290"/>
      <c r="VMF50" s="288"/>
      <c r="VMG50" s="343"/>
      <c r="VMH50" s="344"/>
      <c r="VMI50" s="1148"/>
      <c r="VMJ50" s="345"/>
      <c r="VMK50" s="346"/>
      <c r="VML50" s="347"/>
      <c r="VMM50" s="348"/>
      <c r="VMN50" s="349"/>
      <c r="VMO50" s="290"/>
      <c r="VMP50" s="288"/>
      <c r="VMQ50" s="343"/>
      <c r="VMR50" s="344"/>
      <c r="VMS50" s="1148"/>
      <c r="VMT50" s="345"/>
      <c r="VMU50" s="346"/>
      <c r="VMV50" s="347"/>
      <c r="VMW50" s="348"/>
      <c r="VMX50" s="349"/>
      <c r="VMY50" s="290"/>
      <c r="VMZ50" s="288"/>
      <c r="VNA50" s="343"/>
      <c r="VNB50" s="344"/>
      <c r="VNC50" s="1148"/>
      <c r="VND50" s="345"/>
      <c r="VNE50" s="346"/>
      <c r="VNF50" s="347"/>
      <c r="VNG50" s="348"/>
      <c r="VNH50" s="349"/>
      <c r="VNI50" s="290"/>
      <c r="VNJ50" s="288"/>
      <c r="VNK50" s="343"/>
      <c r="VNL50" s="344"/>
      <c r="VNM50" s="1148"/>
      <c r="VNN50" s="345"/>
      <c r="VNO50" s="346"/>
      <c r="VNP50" s="347"/>
      <c r="VNQ50" s="348"/>
      <c r="VNR50" s="349"/>
      <c r="VNS50" s="290"/>
      <c r="VNT50" s="288"/>
      <c r="VNU50" s="343"/>
      <c r="VNV50" s="344"/>
      <c r="VNW50" s="1148"/>
      <c r="VNX50" s="345"/>
      <c r="VNY50" s="346"/>
      <c r="VNZ50" s="347"/>
      <c r="VOA50" s="348"/>
      <c r="VOB50" s="349"/>
      <c r="VOC50" s="290"/>
      <c r="VOD50" s="288"/>
      <c r="VOE50" s="343"/>
      <c r="VOF50" s="344"/>
      <c r="VOG50" s="1148"/>
      <c r="VOH50" s="345"/>
      <c r="VOI50" s="346"/>
      <c r="VOJ50" s="347"/>
      <c r="VOK50" s="348"/>
      <c r="VOL50" s="349"/>
      <c r="VOM50" s="290"/>
      <c r="VON50" s="288"/>
      <c r="VOO50" s="343"/>
      <c r="VOP50" s="344"/>
      <c r="VOQ50" s="1148"/>
      <c r="VOR50" s="345"/>
      <c r="VOS50" s="346"/>
      <c r="VOT50" s="347"/>
      <c r="VOU50" s="348"/>
      <c r="VOV50" s="349"/>
      <c r="VOW50" s="290"/>
      <c r="VOX50" s="288"/>
      <c r="VOY50" s="343"/>
      <c r="VOZ50" s="344"/>
      <c r="VPA50" s="1148"/>
      <c r="VPB50" s="345"/>
      <c r="VPC50" s="346"/>
      <c r="VPD50" s="347"/>
      <c r="VPE50" s="348"/>
      <c r="VPF50" s="349"/>
      <c r="VPG50" s="290"/>
      <c r="VPH50" s="288"/>
      <c r="VPI50" s="343"/>
      <c r="VPJ50" s="344"/>
      <c r="VPK50" s="1148"/>
      <c r="VPL50" s="345"/>
      <c r="VPM50" s="346"/>
      <c r="VPN50" s="347"/>
      <c r="VPO50" s="348"/>
      <c r="VPP50" s="349"/>
      <c r="VPQ50" s="290"/>
      <c r="VPR50" s="288"/>
      <c r="VPS50" s="343"/>
      <c r="VPT50" s="344"/>
      <c r="VPU50" s="1148"/>
      <c r="VPV50" s="345"/>
      <c r="VPW50" s="346"/>
      <c r="VPX50" s="347"/>
      <c r="VPY50" s="348"/>
      <c r="VPZ50" s="349"/>
      <c r="VQA50" s="290"/>
      <c r="VQB50" s="288"/>
      <c r="VQC50" s="343"/>
      <c r="VQD50" s="344"/>
      <c r="VQE50" s="1148"/>
      <c r="VQF50" s="345"/>
      <c r="VQG50" s="346"/>
      <c r="VQH50" s="347"/>
      <c r="VQI50" s="348"/>
      <c r="VQJ50" s="349"/>
      <c r="VQK50" s="290"/>
      <c r="VQL50" s="288"/>
      <c r="VQM50" s="343"/>
      <c r="VQN50" s="344"/>
      <c r="VQO50" s="1148"/>
      <c r="VQP50" s="345"/>
      <c r="VQQ50" s="346"/>
      <c r="VQR50" s="347"/>
      <c r="VQS50" s="348"/>
      <c r="VQT50" s="349"/>
      <c r="VQU50" s="290"/>
      <c r="VQV50" s="288"/>
      <c r="VQW50" s="343"/>
      <c r="VQX50" s="344"/>
      <c r="VQY50" s="1148"/>
      <c r="VQZ50" s="345"/>
      <c r="VRA50" s="346"/>
      <c r="VRB50" s="347"/>
      <c r="VRC50" s="348"/>
      <c r="VRD50" s="349"/>
      <c r="VRE50" s="290"/>
      <c r="VRF50" s="288"/>
      <c r="VRG50" s="343"/>
      <c r="VRH50" s="344"/>
      <c r="VRI50" s="1148"/>
      <c r="VRJ50" s="345"/>
      <c r="VRK50" s="346"/>
      <c r="VRL50" s="347"/>
      <c r="VRM50" s="348"/>
      <c r="VRN50" s="349"/>
      <c r="VRO50" s="290"/>
      <c r="VRP50" s="288"/>
      <c r="VRQ50" s="343"/>
      <c r="VRR50" s="344"/>
      <c r="VRS50" s="1148"/>
      <c r="VRT50" s="345"/>
      <c r="VRU50" s="346"/>
      <c r="VRV50" s="347"/>
      <c r="VRW50" s="348"/>
      <c r="VRX50" s="349"/>
      <c r="VRY50" s="290"/>
      <c r="VRZ50" s="288"/>
      <c r="VSA50" s="343"/>
      <c r="VSB50" s="344"/>
      <c r="VSC50" s="1148"/>
      <c r="VSD50" s="345"/>
      <c r="VSE50" s="346"/>
      <c r="VSF50" s="347"/>
      <c r="VSG50" s="348"/>
      <c r="VSH50" s="349"/>
      <c r="VSI50" s="290"/>
      <c r="VSJ50" s="288"/>
      <c r="VSK50" s="343"/>
      <c r="VSL50" s="344"/>
      <c r="VSM50" s="1148"/>
      <c r="VSN50" s="345"/>
      <c r="VSO50" s="346"/>
      <c r="VSP50" s="347"/>
      <c r="VSQ50" s="348"/>
      <c r="VSR50" s="349"/>
      <c r="VSS50" s="290"/>
      <c r="VST50" s="288"/>
      <c r="VSU50" s="343"/>
      <c r="VSV50" s="344"/>
      <c r="VSW50" s="1148"/>
      <c r="VSX50" s="345"/>
      <c r="VSY50" s="346"/>
      <c r="VSZ50" s="347"/>
      <c r="VTA50" s="348"/>
      <c r="VTB50" s="349"/>
      <c r="VTC50" s="290"/>
      <c r="VTD50" s="288"/>
      <c r="VTE50" s="343"/>
      <c r="VTF50" s="344"/>
      <c r="VTG50" s="1148"/>
      <c r="VTH50" s="345"/>
      <c r="VTI50" s="346"/>
      <c r="VTJ50" s="347"/>
      <c r="VTK50" s="348"/>
      <c r="VTL50" s="349"/>
      <c r="VTM50" s="290"/>
      <c r="VTN50" s="288"/>
      <c r="VTO50" s="343"/>
      <c r="VTP50" s="344"/>
      <c r="VTQ50" s="1148"/>
      <c r="VTR50" s="345"/>
      <c r="VTS50" s="346"/>
      <c r="VTT50" s="347"/>
      <c r="VTU50" s="348"/>
      <c r="VTV50" s="349"/>
      <c r="VTW50" s="290"/>
      <c r="VTX50" s="288"/>
      <c r="VTY50" s="343"/>
      <c r="VTZ50" s="344"/>
      <c r="VUA50" s="1148"/>
      <c r="VUB50" s="345"/>
      <c r="VUC50" s="346"/>
      <c r="VUD50" s="347"/>
      <c r="VUE50" s="348"/>
      <c r="VUF50" s="349"/>
      <c r="VUG50" s="290"/>
      <c r="VUH50" s="288"/>
      <c r="VUI50" s="343"/>
      <c r="VUJ50" s="344"/>
      <c r="VUK50" s="1148"/>
      <c r="VUL50" s="345"/>
      <c r="VUM50" s="346"/>
      <c r="VUN50" s="347"/>
      <c r="VUO50" s="348"/>
      <c r="VUP50" s="349"/>
      <c r="VUQ50" s="290"/>
      <c r="VUR50" s="288"/>
      <c r="VUS50" s="343"/>
      <c r="VUT50" s="344"/>
      <c r="VUU50" s="1148"/>
      <c r="VUV50" s="345"/>
      <c r="VUW50" s="346"/>
      <c r="VUX50" s="347"/>
      <c r="VUY50" s="348"/>
      <c r="VUZ50" s="349"/>
      <c r="VVA50" s="290"/>
      <c r="VVB50" s="288"/>
      <c r="VVC50" s="343"/>
      <c r="VVD50" s="344"/>
      <c r="VVE50" s="1148"/>
      <c r="VVF50" s="345"/>
      <c r="VVG50" s="346"/>
      <c r="VVH50" s="347"/>
      <c r="VVI50" s="348"/>
      <c r="VVJ50" s="349"/>
      <c r="VVK50" s="290"/>
      <c r="VVL50" s="288"/>
      <c r="VVM50" s="343"/>
      <c r="VVN50" s="344"/>
      <c r="VVO50" s="1148"/>
      <c r="VVP50" s="345"/>
      <c r="VVQ50" s="346"/>
      <c r="VVR50" s="347"/>
      <c r="VVS50" s="348"/>
      <c r="VVT50" s="349"/>
      <c r="VVU50" s="290"/>
      <c r="VVV50" s="288"/>
      <c r="VVW50" s="343"/>
      <c r="VVX50" s="344"/>
      <c r="VVY50" s="1148"/>
      <c r="VVZ50" s="345"/>
      <c r="VWA50" s="346"/>
      <c r="VWB50" s="347"/>
      <c r="VWC50" s="348"/>
      <c r="VWD50" s="349"/>
      <c r="VWE50" s="290"/>
      <c r="VWF50" s="288"/>
      <c r="VWG50" s="343"/>
      <c r="VWH50" s="344"/>
      <c r="VWI50" s="1148"/>
      <c r="VWJ50" s="345"/>
      <c r="VWK50" s="346"/>
      <c r="VWL50" s="347"/>
      <c r="VWM50" s="348"/>
      <c r="VWN50" s="349"/>
      <c r="VWO50" s="290"/>
      <c r="VWP50" s="288"/>
      <c r="VWQ50" s="343"/>
      <c r="VWR50" s="344"/>
      <c r="VWS50" s="1148"/>
      <c r="VWT50" s="345"/>
      <c r="VWU50" s="346"/>
      <c r="VWV50" s="347"/>
      <c r="VWW50" s="348"/>
      <c r="VWX50" s="349"/>
      <c r="VWY50" s="290"/>
      <c r="VWZ50" s="288"/>
      <c r="VXA50" s="343"/>
      <c r="VXB50" s="344"/>
      <c r="VXC50" s="1148"/>
      <c r="VXD50" s="345"/>
      <c r="VXE50" s="346"/>
      <c r="VXF50" s="347"/>
      <c r="VXG50" s="348"/>
      <c r="VXH50" s="349"/>
      <c r="VXI50" s="290"/>
      <c r="VXJ50" s="288"/>
      <c r="VXK50" s="343"/>
      <c r="VXL50" s="344"/>
      <c r="VXM50" s="1148"/>
      <c r="VXN50" s="345"/>
      <c r="VXO50" s="346"/>
      <c r="VXP50" s="347"/>
      <c r="VXQ50" s="348"/>
      <c r="VXR50" s="349"/>
      <c r="VXS50" s="290"/>
      <c r="VXT50" s="288"/>
      <c r="VXU50" s="343"/>
      <c r="VXV50" s="344"/>
      <c r="VXW50" s="1148"/>
      <c r="VXX50" s="345"/>
      <c r="VXY50" s="346"/>
      <c r="VXZ50" s="347"/>
      <c r="VYA50" s="348"/>
      <c r="VYB50" s="349"/>
      <c r="VYC50" s="290"/>
      <c r="VYD50" s="288"/>
      <c r="VYE50" s="343"/>
      <c r="VYF50" s="344"/>
      <c r="VYG50" s="1148"/>
      <c r="VYH50" s="345"/>
      <c r="VYI50" s="346"/>
      <c r="VYJ50" s="347"/>
      <c r="VYK50" s="348"/>
      <c r="VYL50" s="349"/>
      <c r="VYM50" s="290"/>
      <c r="VYN50" s="288"/>
      <c r="VYO50" s="343"/>
      <c r="VYP50" s="344"/>
      <c r="VYQ50" s="1148"/>
      <c r="VYR50" s="345"/>
      <c r="VYS50" s="346"/>
      <c r="VYT50" s="347"/>
      <c r="VYU50" s="348"/>
      <c r="VYV50" s="349"/>
      <c r="VYW50" s="290"/>
      <c r="VYX50" s="288"/>
      <c r="VYY50" s="343"/>
      <c r="VYZ50" s="344"/>
      <c r="VZA50" s="1148"/>
      <c r="VZB50" s="345"/>
      <c r="VZC50" s="346"/>
      <c r="VZD50" s="347"/>
      <c r="VZE50" s="348"/>
      <c r="VZF50" s="349"/>
      <c r="VZG50" s="290"/>
      <c r="VZH50" s="288"/>
      <c r="VZI50" s="343"/>
      <c r="VZJ50" s="344"/>
      <c r="VZK50" s="1148"/>
      <c r="VZL50" s="345"/>
      <c r="VZM50" s="346"/>
      <c r="VZN50" s="347"/>
      <c r="VZO50" s="348"/>
      <c r="VZP50" s="349"/>
      <c r="VZQ50" s="290"/>
      <c r="VZR50" s="288"/>
      <c r="VZS50" s="343"/>
      <c r="VZT50" s="344"/>
      <c r="VZU50" s="1148"/>
      <c r="VZV50" s="345"/>
      <c r="VZW50" s="346"/>
      <c r="VZX50" s="347"/>
      <c r="VZY50" s="348"/>
      <c r="VZZ50" s="349"/>
      <c r="WAA50" s="290"/>
      <c r="WAB50" s="288"/>
      <c r="WAC50" s="343"/>
      <c r="WAD50" s="344"/>
      <c r="WAE50" s="1148"/>
      <c r="WAF50" s="345"/>
      <c r="WAG50" s="346"/>
      <c r="WAH50" s="347"/>
      <c r="WAI50" s="348"/>
      <c r="WAJ50" s="349"/>
      <c r="WAK50" s="290"/>
      <c r="WAL50" s="288"/>
      <c r="WAM50" s="343"/>
      <c r="WAN50" s="344"/>
      <c r="WAO50" s="1148"/>
      <c r="WAP50" s="345"/>
      <c r="WAQ50" s="346"/>
      <c r="WAR50" s="347"/>
      <c r="WAS50" s="348"/>
      <c r="WAT50" s="349"/>
      <c r="WAU50" s="290"/>
      <c r="WAV50" s="288"/>
      <c r="WAW50" s="343"/>
      <c r="WAX50" s="344"/>
      <c r="WAY50" s="1148"/>
      <c r="WAZ50" s="345"/>
      <c r="WBA50" s="346"/>
      <c r="WBB50" s="347"/>
      <c r="WBC50" s="348"/>
      <c r="WBD50" s="349"/>
      <c r="WBE50" s="290"/>
      <c r="WBF50" s="288"/>
      <c r="WBG50" s="343"/>
      <c r="WBH50" s="344"/>
      <c r="WBI50" s="1148"/>
      <c r="WBJ50" s="345"/>
      <c r="WBK50" s="346"/>
      <c r="WBL50" s="347"/>
      <c r="WBM50" s="348"/>
      <c r="WBN50" s="349"/>
      <c r="WBO50" s="290"/>
      <c r="WBP50" s="288"/>
      <c r="WBQ50" s="343"/>
      <c r="WBR50" s="344"/>
      <c r="WBS50" s="1148"/>
      <c r="WBT50" s="345"/>
      <c r="WBU50" s="346"/>
      <c r="WBV50" s="347"/>
      <c r="WBW50" s="348"/>
      <c r="WBX50" s="349"/>
      <c r="WBY50" s="290"/>
      <c r="WBZ50" s="288"/>
      <c r="WCA50" s="343"/>
      <c r="WCB50" s="344"/>
      <c r="WCC50" s="1148"/>
      <c r="WCD50" s="345"/>
      <c r="WCE50" s="346"/>
      <c r="WCF50" s="347"/>
      <c r="WCG50" s="348"/>
      <c r="WCH50" s="349"/>
      <c r="WCI50" s="290"/>
      <c r="WCJ50" s="288"/>
      <c r="WCK50" s="343"/>
      <c r="WCL50" s="344"/>
      <c r="WCM50" s="1148"/>
      <c r="WCN50" s="345"/>
      <c r="WCO50" s="346"/>
      <c r="WCP50" s="347"/>
      <c r="WCQ50" s="348"/>
      <c r="WCR50" s="349"/>
      <c r="WCS50" s="290"/>
      <c r="WCT50" s="288"/>
      <c r="WCU50" s="343"/>
      <c r="WCV50" s="344"/>
      <c r="WCW50" s="1148"/>
      <c r="WCX50" s="345"/>
      <c r="WCY50" s="346"/>
      <c r="WCZ50" s="347"/>
      <c r="WDA50" s="348"/>
      <c r="WDB50" s="349"/>
      <c r="WDC50" s="290"/>
      <c r="WDD50" s="288"/>
      <c r="WDE50" s="343"/>
      <c r="WDF50" s="344"/>
      <c r="WDG50" s="1148"/>
      <c r="WDH50" s="345"/>
      <c r="WDI50" s="346"/>
      <c r="WDJ50" s="347"/>
      <c r="WDK50" s="348"/>
      <c r="WDL50" s="349"/>
      <c r="WDM50" s="290"/>
      <c r="WDN50" s="288"/>
      <c r="WDO50" s="343"/>
      <c r="WDP50" s="344"/>
      <c r="WDQ50" s="1148"/>
      <c r="WDR50" s="345"/>
      <c r="WDS50" s="346"/>
      <c r="WDT50" s="347"/>
      <c r="WDU50" s="348"/>
      <c r="WDV50" s="349"/>
      <c r="WDW50" s="290"/>
      <c r="WDX50" s="288"/>
      <c r="WDY50" s="343"/>
      <c r="WDZ50" s="344"/>
      <c r="WEA50" s="1148"/>
      <c r="WEB50" s="345"/>
      <c r="WEC50" s="346"/>
      <c r="WED50" s="347"/>
      <c r="WEE50" s="348"/>
      <c r="WEF50" s="349"/>
      <c r="WEG50" s="290"/>
      <c r="WEH50" s="288"/>
      <c r="WEI50" s="343"/>
      <c r="WEJ50" s="344"/>
      <c r="WEK50" s="1148"/>
      <c r="WEL50" s="345"/>
      <c r="WEM50" s="346"/>
      <c r="WEN50" s="347"/>
      <c r="WEO50" s="348"/>
      <c r="WEP50" s="349"/>
      <c r="WEQ50" s="290"/>
      <c r="WER50" s="288"/>
      <c r="WES50" s="343"/>
      <c r="WET50" s="344"/>
      <c r="WEU50" s="1148"/>
      <c r="WEV50" s="345"/>
      <c r="WEW50" s="346"/>
      <c r="WEX50" s="347"/>
      <c r="WEY50" s="348"/>
      <c r="WEZ50" s="349"/>
      <c r="WFA50" s="290"/>
      <c r="WFB50" s="288"/>
      <c r="WFC50" s="343"/>
      <c r="WFD50" s="344"/>
      <c r="WFE50" s="1148"/>
      <c r="WFF50" s="345"/>
      <c r="WFG50" s="346"/>
      <c r="WFH50" s="347"/>
      <c r="WFI50" s="348"/>
      <c r="WFJ50" s="349"/>
      <c r="WFK50" s="290"/>
      <c r="WFL50" s="288"/>
      <c r="WFM50" s="343"/>
      <c r="WFN50" s="344"/>
      <c r="WFO50" s="1148"/>
      <c r="WFP50" s="345"/>
      <c r="WFQ50" s="346"/>
      <c r="WFR50" s="347"/>
      <c r="WFS50" s="348"/>
      <c r="WFT50" s="349"/>
      <c r="WFU50" s="290"/>
      <c r="WFV50" s="288"/>
      <c r="WFW50" s="343"/>
      <c r="WFX50" s="344"/>
      <c r="WFY50" s="1148"/>
      <c r="WFZ50" s="345"/>
      <c r="WGA50" s="346"/>
      <c r="WGB50" s="347"/>
      <c r="WGC50" s="348"/>
      <c r="WGD50" s="349"/>
      <c r="WGE50" s="290"/>
      <c r="WGF50" s="288"/>
      <c r="WGG50" s="343"/>
      <c r="WGH50" s="344"/>
      <c r="WGI50" s="1148"/>
      <c r="WGJ50" s="345"/>
      <c r="WGK50" s="346"/>
      <c r="WGL50" s="347"/>
      <c r="WGM50" s="348"/>
      <c r="WGN50" s="349"/>
      <c r="WGO50" s="290"/>
      <c r="WGP50" s="288"/>
      <c r="WGQ50" s="343"/>
      <c r="WGR50" s="344"/>
      <c r="WGS50" s="1148"/>
      <c r="WGT50" s="345"/>
      <c r="WGU50" s="346"/>
      <c r="WGV50" s="347"/>
      <c r="WGW50" s="348"/>
      <c r="WGX50" s="349"/>
      <c r="WGY50" s="290"/>
      <c r="WGZ50" s="288"/>
      <c r="WHA50" s="343"/>
      <c r="WHB50" s="344"/>
      <c r="WHC50" s="1148"/>
      <c r="WHD50" s="345"/>
      <c r="WHE50" s="346"/>
      <c r="WHF50" s="347"/>
      <c r="WHG50" s="348"/>
      <c r="WHH50" s="349"/>
      <c r="WHI50" s="290"/>
      <c r="WHJ50" s="288"/>
      <c r="WHK50" s="343"/>
      <c r="WHL50" s="344"/>
      <c r="WHM50" s="1148"/>
      <c r="WHN50" s="345"/>
      <c r="WHO50" s="346"/>
      <c r="WHP50" s="347"/>
      <c r="WHQ50" s="348"/>
      <c r="WHR50" s="349"/>
      <c r="WHS50" s="290"/>
      <c r="WHT50" s="288"/>
      <c r="WHU50" s="343"/>
      <c r="WHV50" s="344"/>
      <c r="WHW50" s="1148"/>
      <c r="WHX50" s="345"/>
      <c r="WHY50" s="346"/>
      <c r="WHZ50" s="347"/>
      <c r="WIA50" s="348"/>
      <c r="WIB50" s="349"/>
      <c r="WIC50" s="290"/>
      <c r="WID50" s="288"/>
      <c r="WIE50" s="343"/>
      <c r="WIF50" s="344"/>
      <c r="WIG50" s="1148"/>
      <c r="WIH50" s="345"/>
      <c r="WII50" s="346"/>
      <c r="WIJ50" s="347"/>
      <c r="WIK50" s="348"/>
      <c r="WIL50" s="349"/>
      <c r="WIM50" s="290"/>
      <c r="WIN50" s="288"/>
      <c r="WIO50" s="343"/>
      <c r="WIP50" s="344"/>
      <c r="WIQ50" s="1148"/>
      <c r="WIR50" s="345"/>
      <c r="WIS50" s="346"/>
      <c r="WIT50" s="347"/>
      <c r="WIU50" s="348"/>
      <c r="WIV50" s="349"/>
      <c r="WIW50" s="290"/>
      <c r="WIX50" s="288"/>
      <c r="WIY50" s="343"/>
      <c r="WIZ50" s="344"/>
      <c r="WJA50" s="1148"/>
      <c r="WJB50" s="345"/>
      <c r="WJC50" s="346"/>
      <c r="WJD50" s="347"/>
      <c r="WJE50" s="348"/>
      <c r="WJF50" s="349"/>
      <c r="WJG50" s="290"/>
      <c r="WJH50" s="288"/>
      <c r="WJI50" s="343"/>
      <c r="WJJ50" s="344"/>
      <c r="WJK50" s="1148"/>
      <c r="WJL50" s="345"/>
      <c r="WJM50" s="346"/>
      <c r="WJN50" s="347"/>
      <c r="WJO50" s="348"/>
      <c r="WJP50" s="349"/>
      <c r="WJQ50" s="290"/>
      <c r="WJR50" s="288"/>
      <c r="WJS50" s="343"/>
      <c r="WJT50" s="344"/>
      <c r="WJU50" s="1148"/>
      <c r="WJV50" s="345"/>
      <c r="WJW50" s="346"/>
      <c r="WJX50" s="347"/>
      <c r="WJY50" s="348"/>
      <c r="WJZ50" s="349"/>
      <c r="WKA50" s="290"/>
      <c r="WKB50" s="288"/>
      <c r="WKC50" s="343"/>
      <c r="WKD50" s="344"/>
      <c r="WKE50" s="1148"/>
      <c r="WKF50" s="345"/>
      <c r="WKG50" s="346"/>
      <c r="WKH50" s="347"/>
      <c r="WKI50" s="348"/>
      <c r="WKJ50" s="349"/>
      <c r="WKK50" s="290"/>
      <c r="WKL50" s="288"/>
      <c r="WKM50" s="343"/>
      <c r="WKN50" s="344"/>
      <c r="WKO50" s="1148"/>
      <c r="WKP50" s="345"/>
      <c r="WKQ50" s="346"/>
      <c r="WKR50" s="347"/>
      <c r="WKS50" s="348"/>
      <c r="WKT50" s="349"/>
      <c r="WKU50" s="290"/>
      <c r="WKV50" s="288"/>
      <c r="WKW50" s="343"/>
      <c r="WKX50" s="344"/>
      <c r="WKY50" s="1148"/>
      <c r="WKZ50" s="345"/>
      <c r="WLA50" s="346"/>
      <c r="WLB50" s="347"/>
      <c r="WLC50" s="348"/>
      <c r="WLD50" s="349"/>
      <c r="WLE50" s="290"/>
      <c r="WLF50" s="288"/>
      <c r="WLG50" s="343"/>
      <c r="WLH50" s="344"/>
      <c r="WLI50" s="1148"/>
      <c r="WLJ50" s="345"/>
      <c r="WLK50" s="346"/>
      <c r="WLL50" s="347"/>
      <c r="WLM50" s="348"/>
      <c r="WLN50" s="349"/>
      <c r="WLO50" s="290"/>
      <c r="WLP50" s="288"/>
      <c r="WLQ50" s="343"/>
      <c r="WLR50" s="344"/>
      <c r="WLS50" s="1148"/>
      <c r="WLT50" s="345"/>
      <c r="WLU50" s="346"/>
      <c r="WLV50" s="347"/>
      <c r="WLW50" s="348"/>
      <c r="WLX50" s="349"/>
      <c r="WLY50" s="290"/>
      <c r="WLZ50" s="288"/>
      <c r="WMA50" s="343"/>
      <c r="WMB50" s="344"/>
      <c r="WMC50" s="1148"/>
      <c r="WMD50" s="345"/>
      <c r="WME50" s="346"/>
      <c r="WMF50" s="347"/>
      <c r="WMG50" s="348"/>
      <c r="WMH50" s="349"/>
      <c r="WMI50" s="290"/>
      <c r="WMJ50" s="288"/>
      <c r="WMK50" s="343"/>
      <c r="WML50" s="344"/>
      <c r="WMM50" s="1148"/>
      <c r="WMN50" s="345"/>
      <c r="WMO50" s="346"/>
      <c r="WMP50" s="347"/>
      <c r="WMQ50" s="348"/>
      <c r="WMR50" s="349"/>
      <c r="WMS50" s="290"/>
      <c r="WMT50" s="288"/>
      <c r="WMU50" s="343"/>
      <c r="WMV50" s="344"/>
      <c r="WMW50" s="1148"/>
      <c r="WMX50" s="345"/>
      <c r="WMY50" s="346"/>
      <c r="WMZ50" s="347"/>
      <c r="WNA50" s="348"/>
      <c r="WNB50" s="349"/>
      <c r="WNC50" s="290"/>
      <c r="WND50" s="288"/>
      <c r="WNE50" s="343"/>
      <c r="WNF50" s="344"/>
      <c r="WNG50" s="1148"/>
      <c r="WNH50" s="345"/>
      <c r="WNI50" s="346"/>
      <c r="WNJ50" s="347"/>
      <c r="WNK50" s="348"/>
      <c r="WNL50" s="349"/>
      <c r="WNM50" s="290"/>
      <c r="WNN50" s="288"/>
      <c r="WNO50" s="343"/>
      <c r="WNP50" s="344"/>
      <c r="WNQ50" s="1148"/>
      <c r="WNR50" s="345"/>
      <c r="WNS50" s="346"/>
      <c r="WNT50" s="347"/>
      <c r="WNU50" s="348"/>
      <c r="WNV50" s="349"/>
      <c r="WNW50" s="290"/>
      <c r="WNX50" s="288"/>
      <c r="WNY50" s="343"/>
      <c r="WNZ50" s="344"/>
      <c r="WOA50" s="1148"/>
      <c r="WOB50" s="345"/>
      <c r="WOC50" s="346"/>
      <c r="WOD50" s="347"/>
      <c r="WOE50" s="348"/>
      <c r="WOF50" s="349"/>
      <c r="WOG50" s="290"/>
      <c r="WOH50" s="288"/>
      <c r="WOI50" s="343"/>
      <c r="WOJ50" s="344"/>
      <c r="WOK50" s="1148"/>
      <c r="WOL50" s="345"/>
      <c r="WOM50" s="346"/>
      <c r="WON50" s="347"/>
      <c r="WOO50" s="348"/>
      <c r="WOP50" s="349"/>
      <c r="WOQ50" s="290"/>
      <c r="WOR50" s="288"/>
      <c r="WOS50" s="343"/>
      <c r="WOT50" s="344"/>
      <c r="WOU50" s="1148"/>
      <c r="WOV50" s="345"/>
      <c r="WOW50" s="346"/>
      <c r="WOX50" s="347"/>
      <c r="WOY50" s="348"/>
      <c r="WOZ50" s="349"/>
      <c r="WPA50" s="290"/>
      <c r="WPB50" s="288"/>
      <c r="WPC50" s="343"/>
      <c r="WPD50" s="344"/>
      <c r="WPE50" s="1148"/>
      <c r="WPF50" s="345"/>
      <c r="WPG50" s="346"/>
      <c r="WPH50" s="347"/>
      <c r="WPI50" s="348"/>
      <c r="WPJ50" s="349"/>
      <c r="WPK50" s="290"/>
      <c r="WPL50" s="288"/>
      <c r="WPM50" s="343"/>
      <c r="WPN50" s="344"/>
      <c r="WPO50" s="1148"/>
      <c r="WPP50" s="345"/>
      <c r="WPQ50" s="346"/>
      <c r="WPR50" s="347"/>
      <c r="WPS50" s="348"/>
      <c r="WPT50" s="349"/>
      <c r="WPU50" s="290"/>
      <c r="WPV50" s="288"/>
      <c r="WPW50" s="343"/>
      <c r="WPX50" s="344"/>
      <c r="WPY50" s="1148"/>
      <c r="WPZ50" s="345"/>
      <c r="WQA50" s="346"/>
      <c r="WQB50" s="347"/>
      <c r="WQC50" s="348"/>
      <c r="WQD50" s="349"/>
      <c r="WQE50" s="290"/>
      <c r="WQF50" s="288"/>
      <c r="WQG50" s="343"/>
      <c r="WQH50" s="344"/>
      <c r="WQI50" s="1148"/>
      <c r="WQJ50" s="345"/>
      <c r="WQK50" s="346"/>
      <c r="WQL50" s="347"/>
      <c r="WQM50" s="348"/>
      <c r="WQN50" s="349"/>
      <c r="WQO50" s="290"/>
      <c r="WQP50" s="288"/>
      <c r="WQQ50" s="343"/>
      <c r="WQR50" s="344"/>
      <c r="WQS50" s="1148"/>
      <c r="WQT50" s="345"/>
      <c r="WQU50" s="346"/>
      <c r="WQV50" s="347"/>
      <c r="WQW50" s="348"/>
      <c r="WQX50" s="349"/>
      <c r="WQY50" s="290"/>
      <c r="WQZ50" s="288"/>
      <c r="WRA50" s="343"/>
      <c r="WRB50" s="344"/>
      <c r="WRC50" s="1148"/>
      <c r="WRD50" s="345"/>
      <c r="WRE50" s="346"/>
      <c r="WRF50" s="347"/>
      <c r="WRG50" s="348"/>
      <c r="WRH50" s="349"/>
      <c r="WRI50" s="290"/>
      <c r="WRJ50" s="288"/>
      <c r="WRK50" s="343"/>
      <c r="WRL50" s="344"/>
      <c r="WRM50" s="1148"/>
      <c r="WRN50" s="345"/>
      <c r="WRO50" s="346"/>
      <c r="WRP50" s="347"/>
      <c r="WRQ50" s="348"/>
      <c r="WRR50" s="349"/>
      <c r="WRS50" s="290"/>
      <c r="WRT50" s="288"/>
      <c r="WRU50" s="343"/>
      <c r="WRV50" s="344"/>
      <c r="WRW50" s="1148"/>
      <c r="WRX50" s="345"/>
      <c r="WRY50" s="346"/>
      <c r="WRZ50" s="347"/>
      <c r="WSA50" s="348"/>
      <c r="WSB50" s="349"/>
      <c r="WSC50" s="290"/>
      <c r="WSD50" s="288"/>
      <c r="WSE50" s="343"/>
      <c r="WSF50" s="344"/>
      <c r="WSG50" s="1148"/>
      <c r="WSH50" s="345"/>
      <c r="WSI50" s="346"/>
      <c r="WSJ50" s="347"/>
      <c r="WSK50" s="348"/>
      <c r="WSL50" s="349"/>
      <c r="WSM50" s="290"/>
      <c r="WSN50" s="288"/>
      <c r="WSO50" s="343"/>
      <c r="WSP50" s="344"/>
      <c r="WSQ50" s="1148"/>
      <c r="WSR50" s="345"/>
      <c r="WSS50" s="346"/>
      <c r="WST50" s="347"/>
      <c r="WSU50" s="348"/>
      <c r="WSV50" s="349"/>
      <c r="WSW50" s="290"/>
      <c r="WSX50" s="288"/>
      <c r="WSY50" s="343"/>
      <c r="WSZ50" s="344"/>
      <c r="WTA50" s="1148"/>
      <c r="WTB50" s="345"/>
      <c r="WTC50" s="346"/>
      <c r="WTD50" s="347"/>
      <c r="WTE50" s="348"/>
      <c r="WTF50" s="349"/>
      <c r="WTG50" s="290"/>
      <c r="WTH50" s="288"/>
      <c r="WTI50" s="343"/>
      <c r="WTJ50" s="344"/>
      <c r="WTK50" s="1148"/>
      <c r="WTL50" s="345"/>
      <c r="WTM50" s="346"/>
      <c r="WTN50" s="347"/>
      <c r="WTO50" s="348"/>
      <c r="WTP50" s="349"/>
      <c r="WTQ50" s="290"/>
      <c r="WTR50" s="288"/>
      <c r="WTS50" s="343"/>
      <c r="WTT50" s="344"/>
      <c r="WTU50" s="1148"/>
      <c r="WTV50" s="345"/>
      <c r="WTW50" s="346"/>
      <c r="WTX50" s="347"/>
      <c r="WTY50" s="348"/>
      <c r="WTZ50" s="349"/>
      <c r="WUA50" s="290"/>
      <c r="WUB50" s="288"/>
      <c r="WUC50" s="343"/>
      <c r="WUD50" s="344"/>
      <c r="WUE50" s="1148"/>
      <c r="WUF50" s="345"/>
      <c r="WUG50" s="346"/>
      <c r="WUH50" s="347"/>
      <c r="WUI50" s="348"/>
      <c r="WUJ50" s="349"/>
      <c r="WUK50" s="290"/>
      <c r="WUL50" s="288"/>
      <c r="WUM50" s="343"/>
      <c r="WUN50" s="344"/>
      <c r="WUO50" s="1148"/>
      <c r="WUP50" s="345"/>
      <c r="WUQ50" s="346"/>
      <c r="WUR50" s="347"/>
      <c r="WUS50" s="348"/>
      <c r="WUT50" s="349"/>
      <c r="WUU50" s="290"/>
      <c r="WUV50" s="288"/>
      <c r="WUW50" s="343"/>
      <c r="WUX50" s="344"/>
      <c r="WUY50" s="1148"/>
      <c r="WUZ50" s="345"/>
      <c r="WVA50" s="346"/>
      <c r="WVB50" s="347"/>
      <c r="WVC50" s="348"/>
      <c r="WVD50" s="349"/>
      <c r="WVE50" s="290"/>
      <c r="WVF50" s="288"/>
      <c r="WVG50" s="343"/>
      <c r="WVH50" s="344"/>
      <c r="WVI50" s="1148"/>
      <c r="WVJ50" s="345"/>
      <c r="WVK50" s="346"/>
      <c r="WVL50" s="347"/>
      <c r="WVM50" s="348"/>
      <c r="WVN50" s="349"/>
      <c r="WVO50" s="290"/>
      <c r="WVP50" s="288"/>
      <c r="WVQ50" s="343"/>
      <c r="WVR50" s="344"/>
      <c r="WVS50" s="1148"/>
      <c r="WVT50" s="345"/>
      <c r="WVU50" s="346"/>
      <c r="WVV50" s="347"/>
      <c r="WVW50" s="348"/>
      <c r="WVX50" s="349"/>
      <c r="WVY50" s="290"/>
      <c r="WVZ50" s="288"/>
      <c r="WWA50" s="343"/>
      <c r="WWB50" s="344"/>
      <c r="WWC50" s="1148"/>
      <c r="WWD50" s="345"/>
      <c r="WWE50" s="346"/>
      <c r="WWF50" s="347"/>
      <c r="WWG50" s="348"/>
      <c r="WWH50" s="349"/>
      <c r="WWI50" s="290"/>
      <c r="WWJ50" s="288"/>
      <c r="WWK50" s="343"/>
      <c r="WWL50" s="344"/>
      <c r="WWM50" s="1148"/>
      <c r="WWN50" s="345"/>
      <c r="WWO50" s="346"/>
      <c r="WWP50" s="347"/>
      <c r="WWQ50" s="348"/>
      <c r="WWR50" s="349"/>
      <c r="WWS50" s="290"/>
      <c r="WWT50" s="288"/>
      <c r="WWU50" s="343"/>
      <c r="WWV50" s="344"/>
      <c r="WWW50" s="1148"/>
      <c r="WWX50" s="345"/>
      <c r="WWY50" s="346"/>
      <c r="WWZ50" s="347"/>
      <c r="WXA50" s="348"/>
      <c r="WXB50" s="349"/>
      <c r="WXC50" s="290"/>
      <c r="WXD50" s="288"/>
      <c r="WXE50" s="343"/>
      <c r="WXF50" s="344"/>
      <c r="WXG50" s="1148"/>
      <c r="WXH50" s="345"/>
      <c r="WXI50" s="346"/>
      <c r="WXJ50" s="347"/>
      <c r="WXK50" s="348"/>
      <c r="WXL50" s="349"/>
      <c r="WXM50" s="290"/>
      <c r="WXN50" s="288"/>
      <c r="WXO50" s="343"/>
      <c r="WXP50" s="344"/>
      <c r="WXQ50" s="1148"/>
      <c r="WXR50" s="345"/>
      <c r="WXS50" s="346"/>
      <c r="WXT50" s="347"/>
      <c r="WXU50" s="348"/>
      <c r="WXV50" s="349"/>
      <c r="WXW50" s="290"/>
      <c r="WXX50" s="288"/>
      <c r="WXY50" s="343"/>
      <c r="WXZ50" s="344"/>
      <c r="WYA50" s="1148"/>
      <c r="WYB50" s="345"/>
      <c r="WYC50" s="346"/>
      <c r="WYD50" s="347"/>
      <c r="WYE50" s="348"/>
      <c r="WYF50" s="349"/>
      <c r="WYG50" s="290"/>
      <c r="WYH50" s="288"/>
      <c r="WYI50" s="343"/>
      <c r="WYJ50" s="344"/>
      <c r="WYK50" s="1148"/>
      <c r="WYL50" s="345"/>
      <c r="WYM50" s="346"/>
      <c r="WYN50" s="347"/>
      <c r="WYO50" s="348"/>
      <c r="WYP50" s="349"/>
      <c r="WYQ50" s="290"/>
      <c r="WYR50" s="288"/>
      <c r="WYS50" s="343"/>
      <c r="WYT50" s="344"/>
      <c r="WYU50" s="1148"/>
      <c r="WYV50" s="345"/>
      <c r="WYW50" s="346"/>
      <c r="WYX50" s="347"/>
      <c r="WYY50" s="348"/>
      <c r="WYZ50" s="349"/>
      <c r="WZA50" s="290"/>
      <c r="WZB50" s="288"/>
      <c r="WZC50" s="343"/>
      <c r="WZD50" s="344"/>
      <c r="WZE50" s="1148"/>
      <c r="WZF50" s="345"/>
      <c r="WZG50" s="346"/>
      <c r="WZH50" s="347"/>
      <c r="WZI50" s="348"/>
      <c r="WZJ50" s="349"/>
      <c r="WZK50" s="290"/>
      <c r="WZL50" s="288"/>
      <c r="WZM50" s="343"/>
      <c r="WZN50" s="344"/>
      <c r="WZO50" s="1148"/>
      <c r="WZP50" s="345"/>
      <c r="WZQ50" s="346"/>
      <c r="WZR50" s="347"/>
      <c r="WZS50" s="348"/>
      <c r="WZT50" s="349"/>
      <c r="WZU50" s="290"/>
      <c r="WZV50" s="288"/>
      <c r="WZW50" s="343"/>
      <c r="WZX50" s="344"/>
      <c r="WZY50" s="1148"/>
      <c r="WZZ50" s="345"/>
      <c r="XAA50" s="346"/>
      <c r="XAB50" s="347"/>
      <c r="XAC50" s="348"/>
      <c r="XAD50" s="349"/>
      <c r="XAE50" s="290"/>
      <c r="XAF50" s="288"/>
      <c r="XAG50" s="343"/>
      <c r="XAH50" s="344"/>
      <c r="XAI50" s="1148"/>
      <c r="XAJ50" s="345"/>
      <c r="XAK50" s="346"/>
      <c r="XAL50" s="347"/>
      <c r="XAM50" s="348"/>
      <c r="XAN50" s="349"/>
      <c r="XAO50" s="290"/>
      <c r="XAP50" s="288"/>
      <c r="XAQ50" s="343"/>
      <c r="XAR50" s="344"/>
      <c r="XAS50" s="1148"/>
      <c r="XAT50" s="345"/>
      <c r="XAU50" s="346"/>
      <c r="XAV50" s="347"/>
      <c r="XAW50" s="348"/>
      <c r="XAX50" s="349"/>
      <c r="XAY50" s="290"/>
      <c r="XAZ50" s="288"/>
      <c r="XBA50" s="343"/>
      <c r="XBB50" s="344"/>
      <c r="XBC50" s="1148"/>
      <c r="XBD50" s="345"/>
      <c r="XBE50" s="346"/>
      <c r="XBF50" s="347"/>
      <c r="XBG50" s="348"/>
      <c r="XBH50" s="349"/>
      <c r="XBI50" s="290"/>
      <c r="XBJ50" s="288"/>
      <c r="XBK50" s="343"/>
      <c r="XBL50" s="344"/>
      <c r="XBM50" s="1148"/>
      <c r="XBN50" s="345"/>
      <c r="XBO50" s="346"/>
      <c r="XBP50" s="347"/>
      <c r="XBQ50" s="348"/>
      <c r="XBR50" s="349"/>
      <c r="XBS50" s="290"/>
      <c r="XBT50" s="288"/>
      <c r="XBU50" s="343"/>
      <c r="XBV50" s="344"/>
      <c r="XBW50" s="1148"/>
      <c r="XBX50" s="345"/>
      <c r="XBY50" s="346"/>
      <c r="XBZ50" s="347"/>
      <c r="XCA50" s="348"/>
      <c r="XCB50" s="349"/>
      <c r="XCC50" s="290"/>
      <c r="XCD50" s="288"/>
      <c r="XCE50" s="343"/>
      <c r="XCF50" s="344"/>
      <c r="XCG50" s="1148"/>
      <c r="XCH50" s="345"/>
      <c r="XCI50" s="346"/>
      <c r="XCJ50" s="347"/>
      <c r="XCK50" s="348"/>
      <c r="XCL50" s="349"/>
      <c r="XCM50" s="290"/>
      <c r="XCN50" s="288"/>
      <c r="XCO50" s="343"/>
      <c r="XCP50" s="344"/>
      <c r="XCQ50" s="1148"/>
      <c r="XCR50" s="345"/>
      <c r="XCS50" s="346"/>
      <c r="XCT50" s="347"/>
      <c r="XCU50" s="348"/>
      <c r="XCV50" s="349"/>
      <c r="XCW50" s="290"/>
      <c r="XCX50" s="288"/>
      <c r="XCY50" s="343"/>
      <c r="XCZ50" s="344"/>
      <c r="XDA50" s="1148"/>
      <c r="XDB50" s="345"/>
      <c r="XDC50" s="346"/>
      <c r="XDD50" s="347"/>
      <c r="XDE50" s="348"/>
      <c r="XDF50" s="349"/>
      <c r="XDG50" s="290"/>
      <c r="XDH50" s="288"/>
      <c r="XDI50" s="343"/>
      <c r="XDJ50" s="344"/>
      <c r="XDK50" s="1148"/>
      <c r="XDL50" s="345"/>
      <c r="XDM50" s="346"/>
      <c r="XDN50" s="347"/>
      <c r="XDO50" s="348"/>
      <c r="XDP50" s="349"/>
      <c r="XDQ50" s="290"/>
      <c r="XDR50" s="288"/>
      <c r="XDS50" s="343"/>
      <c r="XDT50" s="344"/>
      <c r="XDU50" s="1148"/>
      <c r="XDV50" s="345"/>
      <c r="XDW50" s="346"/>
      <c r="XDX50" s="347"/>
      <c r="XDY50" s="348"/>
      <c r="XDZ50" s="349"/>
      <c r="XEA50" s="290"/>
      <c r="XEB50" s="288"/>
      <c r="XEC50" s="343"/>
      <c r="XED50" s="344"/>
      <c r="XEE50" s="1148"/>
      <c r="XEF50" s="345"/>
      <c r="XEG50" s="346"/>
      <c r="XEH50" s="347"/>
      <c r="XEI50" s="348"/>
      <c r="XEJ50" s="349"/>
      <c r="XEK50" s="290"/>
      <c r="XEL50" s="288"/>
      <c r="XEM50" s="343"/>
      <c r="XEN50" s="344"/>
      <c r="XEO50" s="1148"/>
      <c r="XEP50" s="345"/>
      <c r="XEQ50" s="346"/>
      <c r="XER50" s="347"/>
      <c r="XES50" s="348"/>
      <c r="XET50" s="349"/>
      <c r="XEU50" s="290"/>
      <c r="XEV50" s="288"/>
      <c r="XEW50" s="343"/>
      <c r="XEX50" s="344"/>
      <c r="XEY50" s="1148"/>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541</v>
      </c>
      <c r="AL51" s="342"/>
      <c r="AM51" s="350">
        <v>69261757</v>
      </c>
      <c r="AN51" s="351">
        <v>120400</v>
      </c>
      <c r="AO51" s="352">
        <v>8.4</v>
      </c>
      <c r="AP51" s="353">
        <v>135728</v>
      </c>
      <c r="AQ51" s="354">
        <v>13.7</v>
      </c>
      <c r="AR51" s="355">
        <v>-5.3</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542</v>
      </c>
      <c r="AM52" s="358">
        <v>19992572</v>
      </c>
      <c r="AN52" s="359">
        <v>34754</v>
      </c>
      <c r="AO52" s="360">
        <v>27.4</v>
      </c>
      <c r="AP52" s="361">
        <v>40699</v>
      </c>
      <c r="AQ52" s="362">
        <v>13.7</v>
      </c>
      <c r="AR52" s="363">
        <v>13.7</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543</v>
      </c>
      <c r="AL53" s="342"/>
      <c r="AM53" s="350">
        <v>77154662</v>
      </c>
      <c r="AN53" s="351">
        <v>135164</v>
      </c>
      <c r="AO53" s="352">
        <v>12.3</v>
      </c>
      <c r="AP53" s="353">
        <v>139505</v>
      </c>
      <c r="AQ53" s="354">
        <v>2.8</v>
      </c>
      <c r="AR53" s="355">
        <v>9.5</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542</v>
      </c>
      <c r="AM54" s="358">
        <v>18894450</v>
      </c>
      <c r="AN54" s="359">
        <v>33100</v>
      </c>
      <c r="AO54" s="360">
        <v>-4.8</v>
      </c>
      <c r="AP54" s="361">
        <v>39411</v>
      </c>
      <c r="AQ54" s="362">
        <v>-3.2</v>
      </c>
      <c r="AR54" s="363">
        <v>-1.6</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544</v>
      </c>
      <c r="AL55" s="342"/>
      <c r="AM55" s="350">
        <v>65265614</v>
      </c>
      <c r="AN55" s="351">
        <v>115300</v>
      </c>
      <c r="AO55" s="352">
        <v>-14.7</v>
      </c>
      <c r="AP55" s="353">
        <v>128232</v>
      </c>
      <c r="AQ55" s="354">
        <v>-8.1</v>
      </c>
      <c r="AR55" s="355">
        <v>-6.6</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542</v>
      </c>
      <c r="AM56" s="358">
        <v>18694141</v>
      </c>
      <c r="AN56" s="359">
        <v>33025</v>
      </c>
      <c r="AO56" s="360">
        <v>-0.2</v>
      </c>
      <c r="AP56" s="361">
        <v>36122</v>
      </c>
      <c r="AQ56" s="362">
        <v>-8.3000000000000007</v>
      </c>
      <c r="AR56" s="363">
        <v>8.1</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545</v>
      </c>
      <c r="AL57" s="342"/>
      <c r="AM57" s="350">
        <v>75085526</v>
      </c>
      <c r="AN57" s="351">
        <v>133801</v>
      </c>
      <c r="AO57" s="352">
        <v>16</v>
      </c>
      <c r="AP57" s="353">
        <v>145988</v>
      </c>
      <c r="AQ57" s="354">
        <v>13.8</v>
      </c>
      <c r="AR57" s="355">
        <v>2.2000000000000002</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542</v>
      </c>
      <c r="AM58" s="358">
        <v>19978885</v>
      </c>
      <c r="AN58" s="359">
        <v>35602</v>
      </c>
      <c r="AO58" s="360">
        <v>7.8</v>
      </c>
      <c r="AP58" s="361">
        <v>36192</v>
      </c>
      <c r="AQ58" s="362">
        <v>0.2</v>
      </c>
      <c r="AR58" s="363">
        <v>7.6</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546</v>
      </c>
      <c r="AL59" s="342"/>
      <c r="AM59" s="350">
        <v>79318110</v>
      </c>
      <c r="AN59" s="351">
        <v>142413</v>
      </c>
      <c r="AO59" s="352">
        <v>6.4</v>
      </c>
      <c r="AP59" s="353">
        <v>156891</v>
      </c>
      <c r="AQ59" s="354">
        <v>7.5</v>
      </c>
      <c r="AR59" s="355">
        <v>-1.1000000000000001</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542</v>
      </c>
      <c r="AM60" s="358">
        <v>16750927</v>
      </c>
      <c r="AN60" s="359">
        <v>30076</v>
      </c>
      <c r="AO60" s="360">
        <v>-15.5</v>
      </c>
      <c r="AP60" s="361">
        <v>35077</v>
      </c>
      <c r="AQ60" s="362">
        <v>-3.1</v>
      </c>
      <c r="AR60" s="363">
        <v>-12.4</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547</v>
      </c>
      <c r="AL61" s="364"/>
      <c r="AM61" s="365">
        <v>73217134</v>
      </c>
      <c r="AN61" s="366">
        <v>129416</v>
      </c>
      <c r="AO61" s="367">
        <v>5.7</v>
      </c>
      <c r="AP61" s="368">
        <v>141269</v>
      </c>
      <c r="AQ61" s="369">
        <v>5.9</v>
      </c>
      <c r="AR61" s="355">
        <v>-0.2</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542</v>
      </c>
      <c r="AM62" s="358">
        <v>18862195</v>
      </c>
      <c r="AN62" s="359">
        <v>33311</v>
      </c>
      <c r="AO62" s="360">
        <v>2.9</v>
      </c>
      <c r="AP62" s="361">
        <v>37500</v>
      </c>
      <c r="AQ62" s="362">
        <v>-0.1</v>
      </c>
      <c r="AR62" s="363">
        <v>3</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wuj+Sy60QCV4pTrtqCzhaYwjZGhHZE+4Y+1SVv609tu1JI4Ry5ymDi/4fKfwTgxfHi2qr4h/LZrvHz1TrFudlA==" saltValue="cDnO6T8z2zwJNBz0Pkvv3g==" spinCount="100000" sheet="1" objects="1" scenarios="1"/>
  <mergeCells count="3291">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70" zoomScaleNormal="70" zoomScaleSheetLayoutView="55" workbookViewId="0"/>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548</v>
      </c>
    </row>
    <row r="121" spans="125:125" ht="13.5" hidden="1" customHeight="1" x14ac:dyDescent="0.2">
      <c r="DU121" s="279"/>
    </row>
  </sheetData>
  <sheetProtection algorithmName="SHA-512" hashValue="iOSpeqHzpOqyByvBaiax36Ennys+0MSq/WCtS2n7RsSjSDzOySuiKTjfQMImzNPzda0DGSfPJ67igh7hoRJ8UA==" saltValue="yMnTiHMQoEm6fVN3xRWQ7Q=="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70" zoomScaleNormal="70" zoomScaleSheetLayoutView="55" workbookViewId="0"/>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549</v>
      </c>
    </row>
  </sheetData>
  <sheetProtection algorithmName="SHA-512" hashValue="L09g5lUkh6LlVx59BJ3Qzsu1DU9JtcKTxp/wwHON/i53buGwGYlrsMcV8HzOxY9S7wF+tQDWZYGVmILcX/aIpQ==" saltValue="qU5OnAffdcgenAk8qaCFS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70" zoomScaleNormal="70" zoomScaleSheetLayoutView="100" workbookViewId="0">
      <selection activeCell="J47" sqref="J47"/>
    </sheetView>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550</v>
      </c>
      <c r="G46" s="373" t="s">
        <v>551</v>
      </c>
      <c r="H46" s="373" t="s">
        <v>552</v>
      </c>
      <c r="I46" s="373" t="s">
        <v>553</v>
      </c>
      <c r="J46" s="374" t="s">
        <v>554</v>
      </c>
    </row>
    <row r="47" spans="2:10" ht="57.75" customHeight="1" x14ac:dyDescent="0.2">
      <c r="B47" s="7"/>
      <c r="C47" s="1152" t="s">
        <v>4</v>
      </c>
      <c r="D47" s="1152"/>
      <c r="E47" s="1153"/>
      <c r="F47" s="375">
        <v>1.84</v>
      </c>
      <c r="G47" s="376">
        <v>1.88</v>
      </c>
      <c r="H47" s="376">
        <v>1.9</v>
      </c>
      <c r="I47" s="376">
        <v>1.92</v>
      </c>
      <c r="J47" s="377">
        <v>1.87</v>
      </c>
    </row>
    <row r="48" spans="2:10" ht="57.75" customHeight="1" x14ac:dyDescent="0.2">
      <c r="B48" s="8"/>
      <c r="C48" s="1154" t="s">
        <v>5</v>
      </c>
      <c r="D48" s="1154"/>
      <c r="E48" s="1155"/>
      <c r="F48" s="378">
        <v>1.69</v>
      </c>
      <c r="G48" s="379">
        <v>1.37</v>
      </c>
      <c r="H48" s="379">
        <v>2.13</v>
      </c>
      <c r="I48" s="379">
        <v>1.38</v>
      </c>
      <c r="J48" s="380">
        <v>4.7300000000000004</v>
      </c>
    </row>
    <row r="49" spans="2:10" ht="57.75" customHeight="1" thickBot="1" x14ac:dyDescent="0.25">
      <c r="B49" s="9"/>
      <c r="C49" s="1156" t="s">
        <v>6</v>
      </c>
      <c r="D49" s="1156"/>
      <c r="E49" s="1157"/>
      <c r="F49" s="381" t="s">
        <v>555</v>
      </c>
      <c r="G49" s="382" t="s">
        <v>556</v>
      </c>
      <c r="H49" s="382">
        <v>0.75</v>
      </c>
      <c r="I49" s="382" t="s">
        <v>557</v>
      </c>
      <c r="J49" s="383">
        <v>3.38</v>
      </c>
    </row>
    <row r="50" spans="2:10" ht="13.5" customHeight="1" x14ac:dyDescent="0.2"/>
  </sheetData>
  <sheetProtection algorithmName="SHA-512" hashValue="K7Lbwt3hQOOgZ086pQ2/tVtSR99+WoU77gQ3scVB+s4WeeWUknmPVZvzNFSXQduTQKgVuEKAuTpHMEMnEroTwg==" saltValue="zkYEG9pTrji3VcuJEo5qe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2022-03-10T02:09:38Z</cp:lastPrinted>
  <dcterms:created xsi:type="dcterms:W3CDTF">2022-01-28T04:07:06Z</dcterms:created>
  <dcterms:modified xsi:type="dcterms:W3CDTF">2022-09-30T05:23:29Z</dcterms:modified>
  <cp:category/>
</cp:coreProperties>
</file>