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031C50C2-93D5-4466-B60C-43AE7674D98F}" xr6:coauthVersionLast="36" xr6:coauthVersionMax="36" xr10:uidLastSave="{00000000-0000-0000-0000-000000000000}"/>
  <bookViews>
    <workbookView xWindow="-110" yWindow="-110" windowWidth="23260" windowHeight="12580" tabRatio="87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c r="AF88" i="12"/>
  <c r="AU63" i="12"/>
  <c r="AP63" i="12"/>
  <c r="AA70" i="12"/>
  <c r="AA69" i="12"/>
  <c r="AA68" i="12"/>
  <c r="AK32" i="12"/>
  <c r="AA37" i="12"/>
  <c r="V36" i="12"/>
  <c r="Q36" i="12"/>
  <c r="AA36" i="12" s="1"/>
  <c r="AA35" i="12"/>
  <c r="AA34" i="12"/>
  <c r="AA33" i="12"/>
  <c r="AA32" i="12"/>
  <c r="AA31" i="12"/>
  <c r="AA30" i="12"/>
  <c r="AA29" i="12"/>
  <c r="AA28" i="12"/>
  <c r="AP23" i="12"/>
  <c r="AA23" i="12"/>
  <c r="V23" i="12"/>
  <c r="Q23" i="12"/>
  <c r="AA14" i="12"/>
  <c r="AA13" i="12"/>
  <c r="AA12" i="12"/>
  <c r="AA11" i="12"/>
  <c r="AA10" i="12"/>
  <c r="AA9" i="12"/>
  <c r="AA8" i="12"/>
  <c r="AA7" i="12"/>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BW40" i="10"/>
  <c r="BE40" i="10"/>
  <c r="AM40" i="10"/>
  <c r="U40" i="10"/>
  <c r="BW39" i="10"/>
  <c r="BE39" i="10"/>
  <c r="AM39" i="10"/>
  <c r="U39" i="10"/>
  <c r="BW38" i="10"/>
  <c r="BE38" i="10"/>
  <c r="U38" i="10"/>
  <c r="BW37" i="10"/>
  <c r="BE37" i="10"/>
  <c r="BE36" i="10"/>
  <c r="BE35" i="10"/>
  <c r="CO34" i="10"/>
  <c r="CO35" i="10" s="1"/>
  <c r="CO36" i="10" s="1"/>
  <c r="CO37" i="10" s="1"/>
  <c r="CO38" i="10" s="1"/>
  <c r="CO39" i="10" s="1"/>
  <c r="CO40" i="10" s="1"/>
  <c r="CO41" i="10" s="1"/>
  <c r="CO42" i="10" s="1"/>
  <c r="BW34" i="10"/>
  <c r="BW35" i="10" s="1"/>
  <c r="BW36"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C41" i="10" l="1"/>
  <c r="AM34" i="10"/>
  <c r="AM35" i="10" s="1"/>
  <c r="AM36" i="10" s="1"/>
  <c r="AM37" i="10" s="1"/>
  <c r="AM38" i="10" s="1"/>
  <c r="U34" i="10"/>
  <c r="U35" i="10" s="1"/>
  <c r="U36" i="10" s="1"/>
  <c r="U37" i="10" s="1"/>
  <c r="BE34" i="10" l="1"/>
</calcChain>
</file>

<file path=xl/sharedStrings.xml><?xml version="1.0" encoding="utf-8"?>
<sst xmlns="http://schemas.openxmlformats.org/spreadsheetml/2006/main" count="1017" uniqueCount="637">
  <si>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</si>
  <si>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</si>
  <si>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</si>
  <si>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</si>
  <si>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</si>
  <si>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</si>
  <si>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</si>
  <si>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</si>
  <si>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</si>
  <si>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</si>
  <si>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</si>
  <si>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</si>
  <si>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</si>
  <si>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</si>
  <si>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</si>
  <si>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</si>
  <si>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</si>
  <si>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</si>
  <si>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</si>
  <si>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</si>
  <si>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</si>
  <si>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</si>
  <si>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</si>
  <si>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</si>
  <si>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</si>
  <si>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</si>
  <si>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</si>
  <si>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</si>
  <si>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</si>
  <si>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</si>
  <si>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</si>
  <si>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</si>
  <si>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</si>
  <si>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</si>
  <si>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</si>
  <si>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</si>
  <si>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</si>
  <si>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</si>
  <si>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</si>
  <si>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</si>
  <si>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</si>
  <si>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</si>
  <si>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</si>
  <si>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</si>
  <si>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</si>
  <si>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</si>
  <si>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</si>
  <si>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</si>
  <si>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</si>
  <si>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</si>
  <si>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</si>
  <si>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</si>
  <si>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</si>
  <si>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</si>
  <si>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</si>
  <si>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</si>
  <si>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</si>
  <si>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</si>
  <si>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</si>
  <si>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</si>
  <si>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</si>
  <si>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</si>
  <si>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</si>
  <si>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</si>
  <si>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</si>
  <si>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</si>
  <si>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</si>
  <si>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</si>
  <si>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</si>
  <si>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</si>
  <si>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</si>
  <si>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</si>
  <si>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</si>
  <si>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</si>
  <si>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</si>
  <si>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</si>
  <si>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</si>
  <si>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</si>
  <si>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</si>
  <si>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</si>
  <si>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</si>
  <si>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</si>
  <si>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</si>
  <si>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</si>
  <si>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</si>
  <si>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</si>
  <si>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</si>
  <si>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</si>
  <si>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</si>
  <si>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</si>
  <si>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</si>
  <si>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</si>
  <si>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</si>
  <si>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</si>
  <si>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</si>
  <si>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</si>
  <si>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</si>
  <si>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</si>
  <si>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</si>
  <si>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</si>
  <si>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</si>
  <si>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</si>
  <si>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</si>
  <si>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</si>
  <si>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</si>
  <si>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</si>
  <si>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</si>
  <si>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</si>
  <si>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</si>
  <si>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</si>
  <si>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</si>
  <si>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</si>
  <si>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</si>
  <si>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</si>
  <si>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</si>
  <si>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</si>
  <si>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</si>
  <si>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</si>
  <si>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</si>
  <si>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</si>
  <si>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</si>
  <si>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</si>
  <si>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</si>
  <si>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</si>
  <si>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</si>
  <si>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</si>
  <si>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</si>
  <si>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</si>
  <si>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</si>
  <si>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</si>
  <si>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</si>
  <si>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</si>
  <si>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</si>
  <si>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</si>
  <si>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</si>
  <si>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</si>
  <si>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</si>
  <si>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</si>
  <si>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</si>
  <si>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</si>
  <si>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</si>
  <si>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</si>
  <si>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</si>
  <si>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</si>
  <si>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</si>
  <si>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</si>
  <si>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</si>
  <si>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</si>
  <si>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</si>
  <si>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</si>
  <si>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</si>
  <si>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</si>
  <si>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</si>
  <si>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</si>
  <si>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</si>
  <si>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</si>
  <si>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</si>
  <si>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</si>
  <si>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</si>
  <si>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</si>
  <si>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</si>
  <si>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</si>
  <si>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</si>
  <si>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</si>
  <si>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</si>
  <si>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</si>
  <si>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</si>
  <si>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</si>
  <si>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</si>
  <si>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</si>
  <si>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</si>
  <si>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</si>
  <si>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</si>
  <si>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</si>
  <si>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</si>
  <si>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</si>
  <si>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</si>
  <si>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</si>
  <si>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</si>
  <si>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</si>
  <si>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</si>
  <si>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</si>
  <si>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</si>
  <si>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</si>
  <si>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</si>
  <si>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</si>
  <si>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</si>
  <si>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</si>
  <si>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</si>
  <si>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</si>
  <si>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</si>
  <si>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</si>
  <si>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</si>
  <si>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</si>
  <si>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</si>
  <si>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</si>
  <si>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</si>
  <si>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</si>
  <si>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</si>
  <si>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</si>
  <si>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</si>
  <si>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</si>
  <si>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</si>
  <si>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</si>
  <si>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</si>
  <si>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</si>
  <si>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</si>
  <si>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</si>
  <si>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</si>
  <si>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</si>
  <si>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</si>
  <si>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</si>
  <si>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</si>
  <si>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</si>
  <si>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</si>
  <si>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</si>
  <si>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</si>
  <si>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</si>
  <si>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</si>
  <si>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</si>
  <si>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</si>
  <si>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</si>
  <si>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</si>
  <si>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</si>
  <si>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</si>
  <si>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</si>
  <si>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</si>
  <si>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</si>
  <si>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</si>
  <si>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</si>
  <si>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</si>
  <si>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</si>
  <si>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</si>
  <si>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</si>
  <si>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</si>
  <si>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</si>
  <si>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</si>
  <si>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</si>
  <si>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</si>
  <si>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</si>
  <si>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</si>
  <si>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</si>
  <si>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</si>
  <si>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</si>
  <si>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</si>
  <si>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</si>
  <si>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</si>
  <si>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</si>
  <si>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</si>
  <si>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</si>
  <si>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</si>
  <si>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</si>
  <si>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</si>
  <si>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</si>
  <si>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</si>
  <si>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</si>
  <si>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</si>
  <si>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</si>
  <si>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</si>
  <si>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</si>
  <si>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</si>
  <si>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</si>
  <si>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</si>
  <si>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</si>
  <si>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</si>
  <si>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</si>
  <si>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</si>
  <si>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</si>
  <si>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</si>
  <si>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</si>
  <si>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</si>
  <si>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</si>
  <si>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</si>
  <si>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</si>
  <si>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</si>
  <si>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</si>
  <si>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</si>
  <si>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</si>
  <si>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</si>
  <si>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</si>
  <si>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</si>
  <si>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</si>
  <si>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</si>
  <si>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</si>
  <si>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</si>
  <si>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</si>
  <si>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</si>
  <si>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</si>
  <si>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</si>
  <si>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</si>
  <si>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</si>
  <si>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</si>
  <si>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</si>
  <si>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</si>
  <si>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</si>
  <si>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</si>
  <si>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</si>
  <si>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</si>
  <si>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</si>
  <si>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</si>
  <si>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</si>
  <si>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</si>
  <si>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</si>
  <si>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</si>
  <si>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</si>
  <si>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</si>
  <si>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</si>
  <si>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</si>
  <si>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</si>
  <si>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</si>
  <si>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</si>
  <si>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</si>
  <si>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</si>
  <si>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</si>
  <si>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</si>
  <si>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</si>
  <si>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</si>
  <si>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</si>
  <si>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</si>
  <si>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</si>
  <si>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</si>
  <si>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</si>
  <si>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</si>
  <si>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</si>
  <si>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</si>
  <si>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</si>
  <si>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</si>
  <si>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</si>
  <si>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</si>
  <si>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</si>
  <si>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</si>
  <si>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</si>
  <si>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</si>
  <si>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</si>
  <si>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</si>
  <si>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</si>
  <si>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</si>
  <si>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</si>
  <si>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</si>
  <si>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</si>
  <si>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</si>
  <si>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</si>
  <si>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</si>
  <si>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</si>
  <si>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</si>
  <si>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</si>
  <si>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</si>
  <si>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</si>
  <si>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</si>
  <si>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</si>
  <si>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</si>
  <si>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</si>
  <si>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</si>
  <si>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</si>
  <si>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</si>
  <si>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</si>
  <si>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</si>
  <si>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</si>
  <si>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</si>
  <si>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</si>
  <si>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</si>
  <si>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</si>
  <si>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</si>
  <si>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</si>
  <si>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</si>
  <si>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</si>
  <si>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</si>
  <si>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</si>
  <si>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</si>
  <si>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</si>
  <si>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</si>
  <si>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</si>
  <si>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</si>
  <si>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</si>
  <si>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</si>
  <si>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</si>
  <si>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</si>
  <si>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</si>
  <si>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</si>
  <si>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</si>
  <si>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</si>
  <si>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</si>
  <si>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</si>
  <si>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</si>
  <si>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</si>
  <si>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</si>
  <si>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</si>
  <si>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</si>
  <si>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</si>
  <si>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</si>
  <si>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</si>
  <si>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</si>
  <si>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</si>
  <si>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</si>
  <si>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</si>
  <si>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</si>
  <si>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</si>
  <si>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熊本駅西土地区画整理事業会計</t>
    <phoneticPr fontId="5"/>
  </si>
  <si>
    <t>-</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</si>
  <si>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</si>
  <si>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</si>
  <si>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</si>
  <si>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</si>
  <si>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</si>
  <si>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</si>
  <si>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</si>
  <si>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</si>
  <si>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</si>
  <si>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</si>
  <si>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</si>
  <si>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</si>
  <si>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</si>
  <si>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</si>
  <si>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</si>
  <si>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</si>
  <si>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</si>
  <si>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</si>
  <si>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</si>
  <si>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</si>
  <si>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</si>
  <si>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</si>
  <si>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t>
    <phoneticPr fontId="5"/>
  </si>
  <si>
    <t>法適用企業</t>
    <phoneticPr fontId="5"/>
  </si>
  <si>
    <t>水道事業会計</t>
    <phoneticPr fontId="5"/>
  </si>
  <si>
    <t>法適用企業</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</si>
  <si>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</si>
  <si>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</si>
  <si>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</si>
  <si>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</si>
  <si>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</si>
  <si>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</si>
  <si>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</si>
  <si>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</si>
  <si>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</si>
  <si>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</si>
  <si>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</si>
  <si>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</si>
  <si>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</si>
  <si>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</si>
  <si>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</si>
  <si>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</si>
  <si>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</si>
  <si>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</si>
  <si>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</si>
  <si>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</si>
  <si>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</si>
  <si>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</si>
  <si>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</si>
  <si>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</si>
  <si>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</si>
  <si>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</si>
  <si>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</si>
  <si>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</si>
  <si>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</si>
  <si>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</si>
  <si>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</si>
  <si>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</si>
  <si>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</si>
  <si>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</si>
  <si>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</si>
  <si>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</si>
  <si>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</si>
  <si>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</si>
  <si>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</si>
  <si>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</si>
  <si>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</si>
  <si>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</si>
  <si>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</si>
  <si>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</si>
  <si>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</si>
  <si>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</si>
  <si>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</si>
  <si>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</si>
  <si>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</si>
  <si>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</si>
  <si>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</si>
  <si>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</si>
  <si>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</si>
  <si>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</si>
  <si>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</si>
  <si>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</si>
  <si>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</si>
  <si>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</si>
  <si>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</si>
  <si>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</si>
  <si>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</si>
  <si>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</si>
  <si>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</si>
  <si>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</si>
  <si>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</si>
  <si>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</si>
  <si>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</si>
  <si>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</si>
  <si>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</si>
  <si>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</si>
  <si>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</si>
  <si>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</si>
  <si>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</si>
  <si>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</si>
  <si>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</si>
  <si>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</si>
  <si>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</si>
  <si>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</si>
  <si>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</si>
  <si>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</si>
  <si>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</si>
  <si>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</si>
  <si>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</si>
  <si>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</si>
  <si>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</si>
  <si>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</si>
  <si>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</si>
  <si>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</si>
  <si>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</si>
  <si>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</si>
  <si>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</si>
  <si>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</si>
  <si>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</si>
  <si>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</si>
  <si>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</si>
  <si>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</si>
  <si>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</si>
  <si>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</si>
  <si>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</si>
  <si>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</si>
  <si>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</si>
  <si>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</si>
  <si>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</si>
  <si>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</si>
  <si>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</si>
  <si>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</si>
  <si>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</si>
  <si>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</si>
  <si>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</si>
  <si>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</si>
  <si>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</si>
  <si>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</si>
  <si>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</si>
  <si>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</si>
  <si>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</si>
  <si>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</si>
  <si>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</si>
  <si>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</si>
  <si>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</si>
  <si>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</si>
  <si>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</si>
  <si>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</si>
  <si>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</si>
  <si>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</si>
  <si>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</si>
  <si>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</si>
  <si>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</si>
  <si>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</si>
  <si>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</si>
  <si>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</si>
  <si>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</si>
  <si>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</si>
  <si>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</si>
  <si>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</si>
  <si>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</si>
  <si>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</si>
  <si>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</si>
  <si>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</si>
  <si>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</si>
  <si>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</si>
  <si>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</si>
  <si>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</si>
  <si>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</si>
  <si>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</si>
  <si>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</si>
  <si>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</si>
  <si>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</si>
  <si>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</si>
  <si>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</si>
  <si>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</si>
  <si>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</si>
  <si>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</si>
  <si>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</si>
  <si>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</si>
  <si>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</si>
  <si>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</si>
  <si>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</si>
  <si>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</si>
  <si>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t>
  </si>
  <si>
    <t>▲ 0.60</t>
  </si>
  <si>
    <t>▲ 0.22</t>
  </si>
  <si>
    <t>▲ 0.78</t>
  </si>
  <si>
    <t>水道事業会計</t>
  </si>
  <si>
    <t>下水道事業会計</t>
  </si>
  <si>
    <t>介護保険会計</t>
  </si>
  <si>
    <t>一般会計</t>
  </si>
  <si>
    <t>交通事業会計</t>
  </si>
  <si>
    <t>国民健康保険会計</t>
  </si>
  <si>
    <t>▲ 2.61</t>
  </si>
  <si>
    <t>▲ 1.26</t>
  </si>
  <si>
    <t>▲ 1.29</t>
  </si>
  <si>
    <t>▲ 0.43</t>
  </si>
  <si>
    <t>後期高齢者医療会計</t>
  </si>
  <si>
    <t>母子父子寡婦福祉資金貸付事業会計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</si>
  <si>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</si>
  <si>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</si>
  <si>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</si>
  <si>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</si>
  <si>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</si>
  <si>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</si>
  <si>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</si>
  <si>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</si>
  <si>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山鹿植木広域行政事務組合</t>
  </si>
  <si>
    <t>熊本県後期高齢者医療広域連合（一般会計）</t>
  </si>
  <si>
    <t>熊本県後期高齢者医療広域連合（後期高齢者医療特別会計）</t>
  </si>
  <si>
    <t>熊本市勤労福祉センター</t>
  </si>
  <si>
    <t>熊本市上下水道サービス公社</t>
  </si>
  <si>
    <t>熊本市文化スポーツ財団</t>
  </si>
  <si>
    <t>熊本市美術文化振興財団</t>
  </si>
  <si>
    <t>くまもと地下水財団</t>
  </si>
  <si>
    <t>熊本市国際交流振興事業団</t>
  </si>
  <si>
    <t>熊本市学校給食会</t>
  </si>
  <si>
    <t>熊本流通情報センター</t>
  </si>
  <si>
    <t>熊本国際観光コンベンション協会</t>
  </si>
  <si>
    <t>熊本城復元整備基金</t>
    <rPh sb="0" eb="3">
      <t>クマモトジョウ</t>
    </rPh>
    <rPh sb="3" eb="5">
      <t>フクゲン</t>
    </rPh>
    <rPh sb="5" eb="7">
      <t>セイビ</t>
    </rPh>
    <rPh sb="7" eb="9">
      <t>キキン</t>
    </rPh>
    <phoneticPr fontId="5"/>
  </si>
  <si>
    <t>熊本市公共施設長寿命化等基金</t>
    <rPh sb="0" eb="2">
      <t>クマモト</t>
    </rPh>
    <rPh sb="2" eb="3">
      <t>シ</t>
    </rPh>
    <rPh sb="3" eb="5">
      <t>コウキョウ</t>
    </rPh>
    <rPh sb="5" eb="7">
      <t>シセツ</t>
    </rPh>
    <rPh sb="7" eb="8">
      <t>チョウ</t>
    </rPh>
    <rPh sb="8" eb="10">
      <t>ジュミョウ</t>
    </rPh>
    <rPh sb="10" eb="11">
      <t>カ</t>
    </rPh>
    <rPh sb="11" eb="12">
      <t>トウ</t>
    </rPh>
    <rPh sb="12" eb="14">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</si>
  <si>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</si>
  <si>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市制100周年記念人づくり基金</t>
    <rPh sb="0" eb="2">
      <t>シセイ</t>
    </rPh>
    <rPh sb="5" eb="7">
      <t>シュウネン</t>
    </rPh>
    <rPh sb="7" eb="9">
      <t>キネン</t>
    </rPh>
    <rPh sb="9" eb="10">
      <t>ヒト</t>
    </rPh>
    <rPh sb="13" eb="15">
      <t>キキン</t>
    </rPh>
    <phoneticPr fontId="5"/>
  </si>
  <si>
    <t>熊本市新型コロナウイルス感染症金融対策基金</t>
    <rPh sb="0" eb="2">
      <t>クマモト</t>
    </rPh>
    <rPh sb="2" eb="3">
      <t>シ</t>
    </rPh>
    <rPh sb="3" eb="5">
      <t>シンガタ</t>
    </rPh>
    <rPh sb="12" eb="15">
      <t>カンセンショウ</t>
    </rPh>
    <rPh sb="15" eb="17">
      <t>キンユウ</t>
    </rPh>
    <rPh sb="17" eb="19">
      <t>タイサク</t>
    </rPh>
    <rPh sb="19" eb="21">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</si>
  <si>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</si>
  <si>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</si>
  <si>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</si>
  <si>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</si>
  <si>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</si>
  <si>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</si>
  <si>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将来負担比率は、熊本地震に関連する事業の起債や臨時財政対策債の発行による地方債の現在高が増加した影響があるものの、分母となる標準財政規模の増加により前年度から減少している。
　実質公債費比率は、元利償還金の減少が続いており、類似団体を継続して下回っているものの、令和３年度より熊本地震に関連する事業の起債の償還が本格化することから。今後も引き続き、財政の中期見通しに基づく投資的経費の総額管理等による計画的な市債発行を行い、指標の著しい悪化を招かないよう図っていく。</t>
    <rPh sb="1" eb="3">
      <t>ショウライ</t>
    </rPh>
    <rPh sb="3" eb="5">
      <t>フタン</t>
    </rPh>
    <rPh sb="5" eb="7">
      <t>ヒリツ</t>
    </rPh>
    <rPh sb="9" eb="13">
      <t>クマモトジシン</t>
    </rPh>
    <rPh sb="14" eb="16">
      <t>カンレン</t>
    </rPh>
    <rPh sb="18" eb="20">
      <t>ジギョウ</t>
    </rPh>
    <rPh sb="21" eb="23">
      <t>キサイ</t>
    </rPh>
    <rPh sb="24" eb="26">
      <t>リンジ</t>
    </rPh>
    <rPh sb="26" eb="28">
      <t>ザイセイ</t>
    </rPh>
    <rPh sb="28" eb="31">
      <t>タイサクサイ</t>
    </rPh>
    <rPh sb="32" eb="34">
      <t>ハッコウ</t>
    </rPh>
    <rPh sb="37" eb="40">
      <t>チホウサイ</t>
    </rPh>
    <rPh sb="41" eb="44">
      <t>ゲンザイダカ</t>
    </rPh>
    <rPh sb="45" eb="47">
      <t>ゾウカ</t>
    </rPh>
    <rPh sb="49" eb="51">
      <t>エイキョウ</t>
    </rPh>
    <rPh sb="58" eb="60">
      <t>ブンボ</t>
    </rPh>
    <rPh sb="63" eb="65">
      <t>ヒョウジュン</t>
    </rPh>
    <rPh sb="65" eb="67">
      <t>ザイセイ</t>
    </rPh>
    <rPh sb="67" eb="69">
      <t>キボ</t>
    </rPh>
    <rPh sb="70" eb="72">
      <t>ゾウカ</t>
    </rPh>
    <rPh sb="75" eb="78">
      <t>ゼンネンド</t>
    </rPh>
    <rPh sb="80" eb="82">
      <t>ゲンショウ</t>
    </rPh>
    <rPh sb="98" eb="100">
      <t>ガンリ</t>
    </rPh>
    <rPh sb="100" eb="103">
      <t>ショウカンキン</t>
    </rPh>
    <rPh sb="104" eb="106">
      <t>ゲンショウ</t>
    </rPh>
    <rPh sb="107" eb="108">
      <t>ツヅ</t>
    </rPh>
    <rPh sb="113" eb="115">
      <t>ルイジ</t>
    </rPh>
    <rPh sb="115" eb="117">
      <t>ダンタイ</t>
    </rPh>
    <rPh sb="118" eb="120">
      <t>ケイゾク</t>
    </rPh>
    <rPh sb="122" eb="124">
      <t>シタマワ</t>
    </rPh>
    <rPh sb="132" eb="134">
      <t>レイワ</t>
    </rPh>
    <rPh sb="135" eb="137">
      <t>ネンド</t>
    </rPh>
    <rPh sb="139" eb="143">
      <t>クマモトジシン</t>
    </rPh>
    <rPh sb="144" eb="146">
      <t>カンレン</t>
    </rPh>
    <rPh sb="148" eb="150">
      <t>ジギョウ</t>
    </rPh>
    <rPh sb="151" eb="153">
      <t>キサイ</t>
    </rPh>
    <rPh sb="154" eb="156">
      <t>ショウカン</t>
    </rPh>
    <rPh sb="157" eb="160">
      <t>ホンカクカ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</si>
  <si>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</si>
  <si>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</si>
  <si>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</si>
  <si>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熊本地震により被災した施設の復旧や、災害公営住宅、熊本城ホールの供用開始等の影響により、将来負担比率については、減少が続く類似団体と比較して概ね横ばいの状況が続く一方、有形固定資産減価償却率は、類似団体に比べて低い水準となっており、ここ数年は乖離が大きくなっている。
　今後も、既存資産の有効活用の観点から、各施設において策定を行う個別施設計画に基づき計画的な維持修繕に取り組むことで、財政負担の軽減や施設の長寿命化を図っていく。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</si>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</sst>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12450B-4CE9-4ECD-B1D1-938B653867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D5DA-462B-BF8E-53D4A7FD94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47989</c:v>
                </c:pt>
                <c:pt idx="1">
                  <c:v>63585</c:v>
                </c:pt>
                <c:pt idx="2">
                  <c:v>77633</c:v>
                </c:pt>
                <c:pt idx="3">
                  <c:v>91725</c:v>
                </c:pt>
                <c:pt idx="4">
                  <c:v>55190</c:v>
                </c:pt>
              </c:numCache>
            </c:numRef>
          </c:val>
          <c:smooth val="0"/>
          <c:extLst>
            <c:ext xmlns:c16="http://schemas.microsoft.com/office/drawing/2014/chart" uri="{C3380CC4-5D6E-409C-BE32-E72D297353CC}">
              <c16:uniqueId val="{00000001-D5DA-462B-BF8E-53D4A7FD94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3.16</c:v>
                </c:pt>
                <c:pt idx="1">
                  <c:v>3.31</c:v>
                </c:pt>
                <c:pt idx="2">
                  <c:v>3.36</c:v>
                </c:pt>
                <c:pt idx="3">
                  <c:v>3.46</c:v>
                </c:pt>
                <c:pt idx="4">
                  <c:v>2.84</c:v>
                </c:pt>
              </c:numCache>
            </c:numRef>
          </c:val>
          <c:extLst>
            <c:ext xmlns:c16="http://schemas.microsoft.com/office/drawing/2014/chart" uri="{C3380CC4-5D6E-409C-BE32-E72D297353CC}">
              <c16:uniqueId val="{00000000-BD81-497E-B7BE-2822EC6EE3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4.4000000000000004</c:v>
                </c:pt>
                <c:pt idx="1">
                  <c:v>2.52</c:v>
                </c:pt>
                <c:pt idx="2">
                  <c:v>2.5</c:v>
                </c:pt>
                <c:pt idx="3">
                  <c:v>2.12</c:v>
                </c:pt>
                <c:pt idx="4">
                  <c:v>1.89</c:v>
                </c:pt>
              </c:numCache>
            </c:numRef>
          </c:val>
          <c:extLst>
            <c:ext xmlns:c16="http://schemas.microsoft.com/office/drawing/2014/chart" uri="{C3380CC4-5D6E-409C-BE32-E72D297353CC}">
              <c16:uniqueId val="{00000001-BD81-497E-B7BE-2822EC6EE3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-0.6</c:v>
                </c:pt>
                <c:pt idx="2">
                  <c:v>0.09</c:v>
                </c:pt>
                <c:pt idx="3">
                  <c:v>-0.22</c:v>
                </c:pt>
                <c:pt idx="4">
                  <c:v>-0.78</c:v>
                </c:pt>
              </c:numCache>
            </c:numRef>
          </c:val>
          <c:smooth val="0"/>
          <c:extLst>
            <c:ext xmlns:c16="http://schemas.microsoft.com/office/drawing/2014/chart" uri="{C3380CC4-5D6E-409C-BE32-E72D297353CC}">
              <c16:uniqueId val="{00000002-BD81-497E-B7BE-2822EC6EE3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0.23</c:v>
                </c:pt>
                <c:pt idx="4">
                  <c:v>#N/A</c:v>
                </c:pt>
                <c:pt idx="5">
                  <c:v>0.16</c:v>
                </c:pt>
                <c:pt idx="6">
                  <c:v>#N/A</c:v>
                </c:pt>
                <c:pt idx="7">
                  <c:v>0.23</c:v>
                </c:pt>
                <c:pt idx="8">
                  <c:v>#N/A</c:v>
                </c:pt>
                <c:pt idx="9">
                  <c:v>0.25</c:v>
                </c:pt>
              </c:numCache>
            </c:numRef>
          </c:val>
          <c:extLst>
            <c:ext xmlns:c16="http://schemas.microsoft.com/office/drawing/2014/chart" uri="{C3380CC4-5D6E-409C-BE32-E72D297353CC}">
              <c16:uniqueId val="{00000000-54B7-4590-AC6B-11ECFD0D1D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B7-4590-AC6B-11ECFD0D1D6E}"/>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0.11</c:v>
                </c:pt>
                <c:pt idx="4">
                  <c:v>#N/A</c:v>
                </c:pt>
                <c:pt idx="5">
                  <c:v>0.11</c:v>
                </c:pt>
                <c:pt idx="6">
                  <c:v>#N/A</c:v>
                </c:pt>
                <c:pt idx="7">
                  <c:v>0.11</c:v>
                </c:pt>
                <c:pt idx="8">
                  <c:v>#N/A</c:v>
                </c:pt>
                <c:pt idx="9">
                  <c:v>0.11</c:v>
                </c:pt>
              </c:numCache>
            </c:numRef>
          </c:val>
          <c:extLst>
            <c:ext xmlns:c16="http://schemas.microsoft.com/office/drawing/2014/chart" uri="{C3380CC4-5D6E-409C-BE32-E72D297353CC}">
              <c16:uniqueId val="{00000002-54B7-4590-AC6B-11ECFD0D1D6E}"/>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0.15</c:v>
                </c:pt>
                <c:pt idx="4">
                  <c:v>#N/A</c:v>
                </c:pt>
                <c:pt idx="5">
                  <c:v>0.15</c:v>
                </c:pt>
                <c:pt idx="6">
                  <c:v>#N/A</c:v>
                </c:pt>
                <c:pt idx="7">
                  <c:v>0.15</c:v>
                </c:pt>
                <c:pt idx="8">
                  <c:v>#N/A</c:v>
                </c:pt>
                <c:pt idx="9">
                  <c:v>0.16</c:v>
                </c:pt>
              </c:numCache>
            </c:numRef>
          </c:val>
          <c:extLst>
            <c:ext xmlns:c16="http://schemas.microsoft.com/office/drawing/2014/chart" uri="{C3380CC4-5D6E-409C-BE32-E72D297353CC}">
              <c16:uniqueId val="{00000003-54B7-4590-AC6B-11ECFD0D1D6E}"/>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2.61</c:v>
                </c:pt>
                <c:pt idx="1">
                  <c:v>#N/A</c:v>
                </c:pt>
                <c:pt idx="2">
                  <c:v>1.26</c:v>
                </c:pt>
                <c:pt idx="3">
                  <c:v>#N/A</c:v>
                </c:pt>
                <c:pt idx="4">
                  <c:v>1.29</c:v>
                </c:pt>
                <c:pt idx="5">
                  <c:v>#N/A</c:v>
                </c:pt>
                <c:pt idx="6">
                  <c:v>0.43</c:v>
                </c:pt>
                <c:pt idx="7">
                  <c:v>#N/A</c:v>
                </c:pt>
                <c:pt idx="8">
                  <c:v>#N/A</c:v>
                </c:pt>
                <c:pt idx="9">
                  <c:v>0.2</c:v>
                </c:pt>
              </c:numCache>
            </c:numRef>
          </c:val>
          <c:extLst>
            <c:ext xmlns:c16="http://schemas.microsoft.com/office/drawing/2014/chart" uri="{C3380CC4-5D6E-409C-BE32-E72D297353CC}">
              <c16:uniqueId val="{00000004-54B7-4590-AC6B-11ECFD0D1D6E}"/>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0.6</c:v>
                </c:pt>
                <c:pt idx="4">
                  <c:v>#N/A</c:v>
                </c:pt>
                <c:pt idx="5">
                  <c:v>0.65</c:v>
                </c:pt>
                <c:pt idx="6">
                  <c:v>#N/A</c:v>
                </c:pt>
                <c:pt idx="7">
                  <c:v>0.67</c:v>
                </c:pt>
                <c:pt idx="8">
                  <c:v>#N/A</c:v>
                </c:pt>
                <c:pt idx="9">
                  <c:v>0.43</c:v>
                </c:pt>
              </c:numCache>
            </c:numRef>
          </c:val>
          <c:extLst>
            <c:ext xmlns:c16="http://schemas.microsoft.com/office/drawing/2014/chart" uri="{C3380CC4-5D6E-409C-BE32-E72D297353CC}">
              <c16:uniqueId val="{00000005-54B7-4590-AC6B-11ECFD0D1D6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2.93</c:v>
                </c:pt>
                <c:pt idx="2">
                  <c:v>#N/A</c:v>
                </c:pt>
                <c:pt idx="3">
                  <c:v>3.07</c:v>
                </c:pt>
                <c:pt idx="4">
                  <c:v>#N/A</c:v>
                </c:pt>
                <c:pt idx="5">
                  <c:v>3.12</c:v>
                </c:pt>
                <c:pt idx="6">
                  <c:v>#N/A</c:v>
                </c:pt>
                <c:pt idx="7">
                  <c:v>3.22</c:v>
                </c:pt>
                <c:pt idx="8">
                  <c:v>#N/A</c:v>
                </c:pt>
                <c:pt idx="9">
                  <c:v>2.6</c:v>
                </c:pt>
              </c:numCache>
            </c:numRef>
          </c:val>
          <c:extLst>
            <c:ext xmlns:c16="http://schemas.microsoft.com/office/drawing/2014/chart" uri="{C3380CC4-5D6E-409C-BE32-E72D297353CC}">
              <c16:uniqueId val="{00000006-54B7-4590-AC6B-11ECFD0D1D6E}"/>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0.94</c:v>
                </c:pt>
                <c:pt idx="2">
                  <c:v>#N/A</c:v>
                </c:pt>
                <c:pt idx="3">
                  <c:v>0.97</c:v>
                </c:pt>
                <c:pt idx="4">
                  <c:v>#N/A</c:v>
                </c:pt>
                <c:pt idx="5">
                  <c:v>2.0099999999999998</c:v>
                </c:pt>
                <c:pt idx="6">
                  <c:v>#N/A</c:v>
                </c:pt>
                <c:pt idx="7">
                  <c:v>2.4900000000000002</c:v>
                </c:pt>
                <c:pt idx="8">
                  <c:v>#N/A</c:v>
                </c:pt>
                <c:pt idx="9">
                  <c:v>3.52</c:v>
                </c:pt>
              </c:numCache>
            </c:numRef>
          </c:val>
          <c:extLst>
            <c:ext xmlns:c16="http://schemas.microsoft.com/office/drawing/2014/chart" uri="{C3380CC4-5D6E-409C-BE32-E72D297353CC}">
              <c16:uniqueId val="{00000007-54B7-4590-AC6B-11ECFD0D1D6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5.77</c:v>
                </c:pt>
                <c:pt idx="2">
                  <c:v>#N/A</c:v>
                </c:pt>
                <c:pt idx="3">
                  <c:v>5.34</c:v>
                </c:pt>
                <c:pt idx="4">
                  <c:v>#N/A</c:v>
                </c:pt>
                <c:pt idx="5">
                  <c:v>5.5</c:v>
                </c:pt>
                <c:pt idx="6">
                  <c:v>#N/A</c:v>
                </c:pt>
                <c:pt idx="7">
                  <c:v>5.91</c:v>
                </c:pt>
                <c:pt idx="8">
                  <c:v>#N/A</c:v>
                </c:pt>
                <c:pt idx="9">
                  <c:v>5.48</c:v>
                </c:pt>
              </c:numCache>
            </c:numRef>
          </c:val>
          <c:extLst>
            <c:ext xmlns:c16="http://schemas.microsoft.com/office/drawing/2014/chart" uri="{C3380CC4-5D6E-409C-BE32-E72D297353CC}">
              <c16:uniqueId val="{00000008-54B7-4590-AC6B-11ECFD0D1D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c:v>
                </c:pt>
                <c:pt idx="2">
                  <c:v>#N/A</c:v>
                </c:pt>
                <c:pt idx="3">
                  <c:v>6.56</c:v>
                </c:pt>
                <c:pt idx="4">
                  <c:v>#N/A</c:v>
                </c:pt>
                <c:pt idx="5">
                  <c:v>6.89</c:v>
                </c:pt>
                <c:pt idx="6">
                  <c:v>#N/A</c:v>
                </c:pt>
                <c:pt idx="7">
                  <c:v>7.54</c:v>
                </c:pt>
                <c:pt idx="8">
                  <c:v>#N/A</c:v>
                </c:pt>
                <c:pt idx="9">
                  <c:v>7.27</c:v>
                </c:pt>
              </c:numCache>
            </c:numRef>
          </c:val>
          <c:extLst>
            <c:ext xmlns:c16="http://schemas.microsoft.com/office/drawing/2014/chart" uri="{C3380CC4-5D6E-409C-BE32-E72D297353CC}">
              <c16:uniqueId val="{00000009-54B7-4590-AC6B-11ECFD0D1D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26942</c:v>
                </c:pt>
                <c:pt idx="5">
                  <c:v>26294</c:v>
                </c:pt>
                <c:pt idx="8">
                  <c:v>27272</c:v>
                </c:pt>
                <c:pt idx="11">
                  <c:v>32428</c:v>
                </c:pt>
                <c:pt idx="14">
                  <c:v>26360</c:v>
                </c:pt>
              </c:numCache>
            </c:numRef>
          </c:val>
          <c:extLst>
            <c:ext xmlns:c16="http://schemas.microsoft.com/office/drawing/2014/chart" uri="{C3380CC4-5D6E-409C-BE32-E72D297353CC}">
              <c16:uniqueId val="{00000000-CD17-4756-BBB2-FB82778705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1</c:v>
                </c:pt>
                <c:pt idx="12">
                  <c:v>0</c:v>
                </c:pt>
              </c:numCache>
            </c:numRef>
          </c:val>
          <c:extLst>
            <c:ext xmlns:c16="http://schemas.microsoft.com/office/drawing/2014/chart" uri="{C3380CC4-5D6E-409C-BE32-E72D297353CC}">
              <c16:uniqueId val="{00000001-CD17-4756-BBB2-FB82778705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351</c:v>
                </c:pt>
                <c:pt idx="3">
                  <c:v>221</c:v>
                </c:pt>
                <c:pt idx="6">
                  <c:v>193</c:v>
                </c:pt>
                <c:pt idx="9">
                  <c:v>104</c:v>
                </c:pt>
                <c:pt idx="12">
                  <c:v>194</c:v>
                </c:pt>
              </c:numCache>
            </c:numRef>
          </c:val>
          <c:extLst>
            <c:ext xmlns:c16="http://schemas.microsoft.com/office/drawing/2014/chart" uri="{C3380CC4-5D6E-409C-BE32-E72D297353CC}">
              <c16:uniqueId val="{00000002-CD17-4756-BBB2-FB82778705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50</c:v>
                </c:pt>
                <c:pt idx="6">
                  <c:v>0</c:v>
                </c:pt>
                <c:pt idx="9">
                  <c:v>0</c:v>
                </c:pt>
                <c:pt idx="12">
                  <c:v>0</c:v>
                </c:pt>
              </c:numCache>
            </c:numRef>
          </c:val>
          <c:extLst>
            <c:ext xmlns:c16="http://schemas.microsoft.com/office/drawing/2014/chart" uri="{C3380CC4-5D6E-409C-BE32-E72D297353CC}">
              <c16:uniqueId val="{00000003-CD17-4756-BBB2-FB82778705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6618</c:v>
                </c:pt>
                <c:pt idx="3">
                  <c:v>6418</c:v>
                </c:pt>
                <c:pt idx="6">
                  <c:v>5383</c:v>
                </c:pt>
                <c:pt idx="9">
                  <c:v>4994</c:v>
                </c:pt>
                <c:pt idx="12">
                  <c:v>4903</c:v>
                </c:pt>
              </c:numCache>
            </c:numRef>
          </c:val>
          <c:extLst>
            <c:ext xmlns:c16="http://schemas.microsoft.com/office/drawing/2014/chart" uri="{C3380CC4-5D6E-409C-BE32-E72D297353CC}">
              <c16:uniqueId val="{00000004-CD17-4756-BBB2-FB82778705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1333</c:v>
                </c:pt>
                <c:pt idx="3">
                  <c:v>1667</c:v>
                </c:pt>
                <c:pt idx="6">
                  <c:v>2000</c:v>
                </c:pt>
                <c:pt idx="9">
                  <c:v>2333</c:v>
                </c:pt>
                <c:pt idx="12">
                  <c:v>2667</c:v>
                </c:pt>
              </c:numCache>
            </c:numRef>
          </c:val>
          <c:extLst>
            <c:ext xmlns:c16="http://schemas.microsoft.com/office/drawing/2014/chart" uri="{C3380CC4-5D6E-409C-BE32-E72D297353CC}">
              <c16:uniqueId val="{00000005-CD17-4756-BBB2-FB82778705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17-4756-BBB2-FB82778705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31481</c:v>
                </c:pt>
                <c:pt idx="3">
                  <c:v>30941</c:v>
                </c:pt>
                <c:pt idx="6">
                  <c:v>30780</c:v>
                </c:pt>
                <c:pt idx="9">
                  <c:v>35115</c:v>
                </c:pt>
                <c:pt idx="12">
                  <c:v>28559</c:v>
                </c:pt>
              </c:numCache>
            </c:numRef>
          </c:val>
          <c:extLst>
            <c:ext xmlns:c16="http://schemas.microsoft.com/office/drawing/2014/chart" uri="{C3380CC4-5D6E-409C-BE32-E72D297353CC}">
              <c16:uniqueId val="{00000007-CD17-4756-BBB2-FB82778705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12902</c:v>
                </c:pt>
                <c:pt idx="2">
                  <c:v>#N/A</c:v>
                </c:pt>
                <c:pt idx="3">
                  <c:v>#N/A</c:v>
                </c:pt>
                <c:pt idx="4">
                  <c:v>13004</c:v>
                </c:pt>
                <c:pt idx="5">
                  <c:v>#N/A</c:v>
                </c:pt>
                <c:pt idx="6">
                  <c:v>#N/A</c:v>
                </c:pt>
                <c:pt idx="7">
                  <c:v>11084</c:v>
                </c:pt>
                <c:pt idx="8">
                  <c:v>#N/A</c:v>
                </c:pt>
                <c:pt idx="9">
                  <c:v>#N/A</c:v>
                </c:pt>
                <c:pt idx="10">
                  <c:v>10119</c:v>
                </c:pt>
                <c:pt idx="11">
                  <c:v>#N/A</c:v>
                </c:pt>
                <c:pt idx="12">
                  <c:v>#N/A</c:v>
                </c:pt>
                <c:pt idx="13">
                  <c:v>9963</c:v>
                </c:pt>
                <c:pt idx="14">
                  <c:v>#N/A</c:v>
                </c:pt>
              </c:numCache>
            </c:numRef>
          </c:val>
          <c:smooth val="0"/>
          <c:extLst>
            <c:ext xmlns:c16="http://schemas.microsoft.com/office/drawing/2014/chart" uri="{C3380CC4-5D6E-409C-BE32-E72D297353CC}">
              <c16:uniqueId val="{00000008-CD17-4756-BBB2-FB82778705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297204</c:v>
                </c:pt>
                <c:pt idx="5">
                  <c:v>327057</c:v>
                </c:pt>
                <c:pt idx="8">
                  <c:v>347856</c:v>
                </c:pt>
                <c:pt idx="11">
                  <c:v>357674</c:v>
                </c:pt>
                <c:pt idx="14">
                  <c:v>366350</c:v>
                </c:pt>
              </c:numCache>
            </c:numRef>
          </c:val>
          <c:extLst>
            <c:ext xmlns:c16="http://schemas.microsoft.com/office/drawing/2014/chart" uri="{C3380CC4-5D6E-409C-BE32-E72D297353CC}">
              <c16:uniqueId val="{00000000-8ECD-44AD-9643-EF7FDCF4F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31125</c:v>
                </c:pt>
                <c:pt idx="5">
                  <c:v>32191</c:v>
                </c:pt>
                <c:pt idx="8">
                  <c:v>31561</c:v>
                </c:pt>
                <c:pt idx="11">
                  <c:v>28793</c:v>
                </c:pt>
                <c:pt idx="14">
                  <c:v>29581</c:v>
                </c:pt>
              </c:numCache>
            </c:numRef>
          </c:val>
          <c:extLst>
            <c:ext xmlns:c16="http://schemas.microsoft.com/office/drawing/2014/chart" uri="{C3380CC4-5D6E-409C-BE32-E72D297353CC}">
              <c16:uniqueId val="{00000001-8ECD-44AD-9643-EF7FDCF4F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17386</c:v>
                </c:pt>
                <c:pt idx="5">
                  <c:v>18732</c:v>
                </c:pt>
                <c:pt idx="8">
                  <c:v>22511</c:v>
                </c:pt>
                <c:pt idx="11">
                  <c:v>22532</c:v>
                </c:pt>
                <c:pt idx="14">
                  <c:v>28210</c:v>
                </c:pt>
              </c:numCache>
            </c:numRef>
          </c:val>
          <c:extLst>
            <c:ext xmlns:c16="http://schemas.microsoft.com/office/drawing/2014/chart" uri="{C3380CC4-5D6E-409C-BE32-E72D297353CC}">
              <c16:uniqueId val="{00000002-8ECD-44AD-9643-EF7FDCF4F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CD-44AD-9643-EF7FDCF4F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CD-44AD-9643-EF7FDCF4F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CD-44AD-9643-EF7FDCF4F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42517</c:v>
                </c:pt>
                <c:pt idx="3">
                  <c:v>75498</c:v>
                </c:pt>
                <c:pt idx="6">
                  <c:v>74247</c:v>
                </c:pt>
                <c:pt idx="9">
                  <c:v>72459</c:v>
                </c:pt>
                <c:pt idx="12">
                  <c:v>69225</c:v>
                </c:pt>
              </c:numCache>
            </c:numRef>
          </c:val>
          <c:extLst>
            <c:ext xmlns:c16="http://schemas.microsoft.com/office/drawing/2014/chart" uri="{C3380CC4-5D6E-409C-BE32-E72D297353CC}">
              <c16:uniqueId val="{00000006-8ECD-44AD-9643-EF7FDCF4F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c:v>
                </c:pt>
                <c:pt idx="3">
                  <c:v>3</c:v>
                </c:pt>
                <c:pt idx="6">
                  <c:v>2</c:v>
                </c:pt>
                <c:pt idx="9">
                  <c:v>1</c:v>
                </c:pt>
                <c:pt idx="12">
                  <c:v>19</c:v>
                </c:pt>
              </c:numCache>
            </c:numRef>
          </c:val>
          <c:extLst>
            <c:ext xmlns:c16="http://schemas.microsoft.com/office/drawing/2014/chart" uri="{C3380CC4-5D6E-409C-BE32-E72D297353CC}">
              <c16:uniqueId val="{00000007-8ECD-44AD-9643-EF7FDCF4F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77061</c:v>
                </c:pt>
                <c:pt idx="3">
                  <c:v>73298</c:v>
                </c:pt>
                <c:pt idx="6">
                  <c:v>70909</c:v>
                </c:pt>
                <c:pt idx="9">
                  <c:v>72308</c:v>
                </c:pt>
                <c:pt idx="12">
                  <c:v>70323</c:v>
                </c:pt>
              </c:numCache>
            </c:numRef>
          </c:val>
          <c:extLst>
            <c:ext xmlns:c16="http://schemas.microsoft.com/office/drawing/2014/chart" uri="{C3380CC4-5D6E-409C-BE32-E72D297353CC}">
              <c16:uniqueId val="{00000008-8ECD-44AD-9643-EF7FDCF4F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2206</c:v>
                </c:pt>
                <c:pt idx="3">
                  <c:v>1902</c:v>
                </c:pt>
                <c:pt idx="6">
                  <c:v>1707</c:v>
                </c:pt>
                <c:pt idx="9">
                  <c:v>1538</c:v>
                </c:pt>
                <c:pt idx="12">
                  <c:v>1353</c:v>
                </c:pt>
              </c:numCache>
            </c:numRef>
          </c:val>
          <c:extLst>
            <c:ext xmlns:c16="http://schemas.microsoft.com/office/drawing/2014/chart" uri="{C3380CC4-5D6E-409C-BE32-E72D297353CC}">
              <c16:uniqueId val="{00000009-8ECD-44AD-9643-EF7FDCF4F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398565</c:v>
                </c:pt>
                <c:pt idx="3">
                  <c:v>443111</c:v>
                </c:pt>
                <c:pt idx="6">
                  <c:v>454325</c:v>
                </c:pt>
                <c:pt idx="9">
                  <c:v>481313</c:v>
                </c:pt>
                <c:pt idx="12">
                  <c:v>496551</c:v>
                </c:pt>
              </c:numCache>
            </c:numRef>
          </c:val>
          <c:extLst>
            <c:ext xmlns:c16="http://schemas.microsoft.com/office/drawing/2014/chart" uri="{C3380CC4-5D6E-409C-BE32-E72D297353CC}">
              <c16:uniqueId val="{0000000A-8ECD-44AD-9643-EF7FDCF4F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174704</c:v>
                </c:pt>
                <c:pt idx="2">
                  <c:v>#N/A</c:v>
                </c:pt>
                <c:pt idx="3">
                  <c:v>#N/A</c:v>
                </c:pt>
                <c:pt idx="4">
                  <c:v>215831</c:v>
                </c:pt>
                <c:pt idx="5">
                  <c:v>#N/A</c:v>
                </c:pt>
                <c:pt idx="6">
                  <c:v>#N/A</c:v>
                </c:pt>
                <c:pt idx="7">
                  <c:v>199261</c:v>
                </c:pt>
                <c:pt idx="8">
                  <c:v>#N/A</c:v>
                </c:pt>
                <c:pt idx="9">
                  <c:v>#N/A</c:v>
                </c:pt>
                <c:pt idx="10">
                  <c:v>218620</c:v>
                </c:pt>
                <c:pt idx="11">
                  <c:v>#N/A</c:v>
                </c:pt>
                <c:pt idx="12">
                  <c:v>#N/A</c:v>
                </c:pt>
                <c:pt idx="13">
                  <c:v>213330</c:v>
                </c:pt>
                <c:pt idx="14">
                  <c:v>#N/A</c:v>
                </c:pt>
              </c:numCache>
            </c:numRef>
          </c:val>
          <c:smooth val="0"/>
          <c:extLst>
            <c:ext xmlns:c16="http://schemas.microsoft.com/office/drawing/2014/chart" uri="{C3380CC4-5D6E-409C-BE32-E72D297353CC}">
              <c16:uniqueId val="{0000000B-8ECD-44AD-9643-EF7FDCF4F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4780</c:v>
                </c:pt>
                <c:pt idx="1">
                  <c:v>4096</c:v>
                </c:pt>
                <c:pt idx="2">
                  <c:v>3699</c:v>
                </c:pt>
              </c:numCache>
            </c:numRef>
          </c:val>
          <c:extLst>
            <c:ext xmlns:c16="http://schemas.microsoft.com/office/drawing/2014/chart" uri="{C3380CC4-5D6E-409C-BE32-E72D297353CC}">
              <c16:uniqueId val="{00000000-ABD6-49F6-84DA-EA534A8AF3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5387</c:v>
                </c:pt>
                <c:pt idx="1">
                  <c:v>6306</c:v>
                </c:pt>
                <c:pt idx="2">
                  <c:v>6309</c:v>
                </c:pt>
              </c:numCache>
            </c:numRef>
          </c:val>
          <c:extLst>
            <c:ext xmlns:c16="http://schemas.microsoft.com/office/drawing/2014/chart" uri="{C3380CC4-5D6E-409C-BE32-E72D297353CC}">
              <c16:uniqueId val="{00000001-ABD6-49F6-84DA-EA534A8AF3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12382</c:v>
                </c:pt>
                <c:pt idx="1">
                  <c:v>12490</c:v>
                </c:pt>
                <c:pt idx="2">
                  <c:v>15126</c:v>
                </c:pt>
              </c:numCache>
            </c:numRef>
          </c:val>
          <c:extLst>
            <c:ext xmlns:c16="http://schemas.microsoft.com/office/drawing/2014/chart" uri="{C3380CC4-5D6E-409C-BE32-E72D297353CC}">
              <c16:uniqueId val="{00000002-ABD6-49F6-84DA-EA534A8AF3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{5EA7528A-5789-486C-A817-CA1AE14000E0}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2A-4409-A45F-03360742AF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{8D11C7A0-338A-462C-9803-2290E521B2BE}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2A-4409-A45F-03360742AF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{14DAEB3B-D214-443C-BF7D-6B0680026D12}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2A-4409-A45F-03360742AF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{96AAD683-450D-45DC-8532-04096428257F}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2A-4409-A45F-03360742AF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{AF5B414E-A289-4EB6-891F-9F2EC7FDFB33}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2A-4409-A45F-03360742AF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{E79A9C99-27BE-4B70-818F-0D95018F9F0A}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2A-4409-A45F-03360742AF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{1EE0B856-65A4-4B58-A18E-C171EBD0D793}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2A-4409-A45F-03360742AF8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{00AF338D-ACBF-48B5-B9E0-070EBD8F7A87}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2A-4409-A45F-03360742AF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{481E4132-B61C-4118-86A0-E99460A09714}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2A-4409-A45F-03360742AF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59.9</c:v>
                </c:pt>
                <c:pt idx="16">
                  <c:v>59.2</c:v>
                </c:pt>
                <c:pt idx="24">
                  <c:v>58.3</c:v>
                </c:pt>
                <c:pt idx="32">
                  <c:v>59.8</c:v>
                </c:pt>
              </c:numCache>
            </c:numRef>
          </c:xVal>
          <c:yVal>
            <c:numRef>
              <c:f>公会計指標分析・財政指標組合せ分析表!$BP$51:$DC$51</c:f>
              <c:numCache>
                <c:formatCode>#,##0.0;"▲ "#,##0.0</c:formatCode>
                <c:ptCount val="40"/>
                <c:pt idx="0">
                  <c:v>124</c:v>
                </c:pt>
                <c:pt idx="8">
                  <c:v>127.8</c:v>
                </c:pt>
                <c:pt idx="16">
                  <c:v>116.6</c:v>
                </c:pt>
                <c:pt idx="24">
                  <c:v>126.7</c:v>
                </c:pt>
                <c:pt idx="32">
                  <c:v>121.9</c:v>
                </c:pt>
              </c:numCache>
            </c:numRef>
          </c:yVal>
          <c:smooth val="0"/>
          <c:extLst>
            <c:ext xmlns:c16="http://schemas.microsoft.com/office/drawing/2014/chart" uri="{C3380CC4-5D6E-409C-BE32-E72D297353CC}">
              <c16:uniqueId val="{00000009-842A-4409-A45F-03360742AF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{EB95242B-63DD-48DB-9A21-EAE4788EB485}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2A-4409-A45F-03360742AF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{021708D6-D946-4E98-A29E-BD469F102A6D}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2A-4409-A45F-03360742AF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{D35B8833-83CD-4281-8C72-F139CF502947}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2A-4409-A45F-03360742AF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{4ACB2705-97F1-4341-954C-22AC46D1EAAA}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2A-4409-A45F-03360742AF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{28BF849C-A4B8-46D8-9E3F-8630B4B3A93D}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2A-4409-A45F-03360742AF8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{A9C3BD6A-A4E8-4752-8954-D59FD57EC709}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2A-4409-A45F-03360742AF8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{8F3651A4-6FD3-4085-8A1B-1F074ED091A1}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2A-4409-A45F-03360742AF8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{BDFA6BD7-9B82-4ABA-8825-5528325596B3}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2A-4409-A45F-03360742AF8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{7402161B-6AA7-4EB1-B869-3AE86A388185}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2A-4409-A45F-03360742AF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42A-4409-A45F-03360742AF8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{0C0A9BCF-4DD7-42AC-8E8B-E663B0745F2E}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CD-439A-A907-E35C26099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{0BD23F5C-A764-4AC4-A8D8-6B148C297EAB}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CD-439A-A907-E35C26099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{A20295EE-EA3E-42E8-AD6B-D57296F36C56}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CD-439A-A907-E35C26099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{DD32C0E5-78E4-4740-A94E-CD2F222A358D}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CD-439A-A907-E35C26099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{80D639C4-C887-46D8-87FF-95DD82524A45}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CD-439A-A907-E35C26099C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{97D49473-C586-4093-A769-AD2CD05934AF}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CD-439A-A907-E35C26099C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{48B248E0-2C47-4602-93CB-8436CA262001}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CD-439A-A907-E35C26099C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{D167A673-F497-4D07-8C1E-93C774F625FE}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CD-439A-A907-E35C26099C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{EDB94EB7-CC73-4E5B-A5A9-EFF4366B4556}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CD-439A-A907-E35C26099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7.7</c:v>
                </c:pt>
                <c:pt idx="24">
                  <c:v>6.6</c:v>
                </c:pt>
                <c:pt idx="32">
                  <c:v>6</c:v>
                </c:pt>
              </c:numCache>
            </c:numRef>
          </c:xVal>
          <c:yVal>
            <c:numRef>
              <c:f>公会計指標分析・財政指標組合せ分析表!$BP$73:$DC$73</c:f>
              <c:numCache>
                <c:formatCode>#,##0.0;"▲ "#,##0.0</c:formatCode>
                <c:ptCount val="40"/>
                <c:pt idx="0">
                  <c:v>124</c:v>
                </c:pt>
                <c:pt idx="8">
                  <c:v>127.8</c:v>
                </c:pt>
                <c:pt idx="16">
                  <c:v>116.6</c:v>
                </c:pt>
                <c:pt idx="24">
                  <c:v>126.7</c:v>
                </c:pt>
                <c:pt idx="32">
                  <c:v>121.9</c:v>
                </c:pt>
              </c:numCache>
            </c:numRef>
          </c:yVal>
          <c:smooth val="0"/>
          <c:extLst>
            <c:ext xmlns:c16="http://schemas.microsoft.com/office/drawing/2014/chart" uri="{C3380CC4-5D6E-409C-BE32-E72D297353CC}">
              <c16:uniqueId val="{00000009-37CD-439A-A907-E35C26099C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{026C2FEA-789F-4C11-8894-3C79902ABF66}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CD-439A-A907-E35C26099C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{18F368CF-2084-444C-93F0-2D96E35A2A1A}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CD-439A-A907-E35C26099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{5204E14C-C8F7-478F-A40F-28EF7143319C}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CD-439A-A907-E35C26099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{7552A194-D1EB-441C-8263-0F1F455F7634}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CD-439A-A907-E35C26099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{81F74770-7C54-4AEE-80AF-2AE4DD2D640F}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CD-439A-A907-E35C26099CB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{A860B4B2-17DD-4FCA-BBE4-4FAFC5191F04}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CD-439A-A907-E35C26099C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{9E4B096D-A023-40F9-A957-FAEA602B2C0E}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CD-439A-A907-E35C26099C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{3D69F96A-9D08-4E1C-A442-8433E6DF588D}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CD-439A-A907-E35C26099C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{16129F1D-8359-41C9-A759-49919FE6C0B2}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CD-439A-A907-E35C26099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37CD-439A-A907-E35C26099CB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7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近年、投資的経費の抑制や繰上償還の推進等に取り組み、臨時財政対策債分を除く元利償還金が減少しているとともに、下水道事業会計をはじめとする公営企業債の元利償還金が減少したこともあり、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減債基金積立額の統一ルールでは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年償還で設定されているものの、本市では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年償還（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年据置）で毎年度の発行額の積立額を設定しており、減債基金残高と減債基金積立相当額に乖離が生じる。</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年熊本地震に関連する事業の市債発行額の増等により、地方債残高が平成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年度及び平成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年度で増加傾向にあり指標が上昇していたものの、平成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年度は臨時財政対策債償還費の増により基準財政需要額算入見込額の増等により指標は改善した。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しかし、令和元年度は熊本城ホール整備事業等により地方債現在高が増加したため、指標は悪化した。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年度は、地方債現在高が熊本地震に関連する事業の起債や臨時財政対策債の発行により現在残高の増はあるものの、基準財政需要額算入見込額の増加等により前年度比で</a:t>
          </a:r>
          <a:r>
            <a:rPr kumimoji="1" lang="en-US" altLang="ja-JP" sz="1400">
              <a:solidFill>
                <a:sysClr val="windowText" lastClr="000000"/>
              </a:solidFill>
              <a:latin typeface="ＭＳ ゴシック" pitchFamily="49" charset="-128"/>
              <a:ea typeface="ＭＳ ゴシック" pitchFamily="49" charset="-128"/>
            </a:rPr>
            <a:t>4.8</a:t>
          </a:r>
          <a:r>
            <a:rPr kumimoji="1" lang="ja-JP" altLang="en-US" sz="1400">
              <a:solidFill>
                <a:sysClr val="windowText" lastClr="000000"/>
              </a:solidFill>
              <a:latin typeface="ＭＳ ゴシック" pitchFamily="49" charset="-128"/>
              <a:ea typeface="ＭＳ ゴシック" pitchFamily="49" charset="-128"/>
            </a:rPr>
            <a:t>ポイントの改善となった。</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新型コロナウイルス感染症対策関連事業に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活用する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ため財政調整基金を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億円取り崩したこと、熊本地震関連事業に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活用する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年度に積み立てた「平成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年熊本地震復興基金」を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国庫補助金</a:t>
          </a:r>
          <a:r>
            <a:rPr lang="ja-JP" altLang="en-US"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ysClr val="windowText" lastClr="000000"/>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原資として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熊本市新型コロナウイルス感染症金融対策基金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」へ</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億円の積み立てを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行ったこと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等により、基金全体の残高は前年度比</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財政調整基金については、新型コロナウイルス感染症対策関連で取り崩しをした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若干減少している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、今後は現状維持の予定</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減債基金及びその他特定目的基金については、事業への活用により減少傾向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見込んで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基金全体としては、今後減少傾向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・熊本城復元整備基金：本市の貴重な歴史的文化遺産である熊本城の復元整備及び災害復旧並びにその過程の公開その他これらに関連する事業を</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実施すること（文化振興、災害対応）</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年熊本地震による災害からの早期の復興を図ること（被災者への直接的な支援や防災対策等）</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・熊本市公共施設長寿命化等基金：本市の公共施設の計画的な長寿命化及び更新を推進すること</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熊本市新型コロナウイルス感染症金融対策基金：熊本県制度融資「金融円滑化特別資金」を利用した事業者に対する利子補給事業を実施すること</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・熊本城復元整備基金：寄附金等の積立てによる増加（</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億円）、熊本城の復元事業に充てるための取崩し（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年熊本地震に関連する事業に充てるたの取崩し（</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熊本市新型コロナウイルス感染症金融対策基金：</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国庫補助金及び一般財源の積立てによる増加（</a:t>
          </a:r>
          <a:r>
            <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rPr>
            <a:t>30.0</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億円）</a:t>
          </a:r>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・熊本城復元整備基金：平成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年熊本地震により被災した熊本城の早期復旧及び復元を図るため、今後も計画的に取崩しを行う予定　</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年熊本地震による災害からの早期の復興を図るため、今後も計画的に取崩しを行う予定</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・熊本市公共施設長寿命化等基金：今後の公共施設の整備を計画的に進めるため、今後、計画的に取崩しを行う予定</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熊本市新型コロナウイルス感染症金融対策基金：</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新型コロナウイルス感染症の影響を受けて、売上高が減少した事業者の資金繰りの円滑化のため、</a:t>
          </a:r>
          <a:endParaRPr lang="en-US" altLang="ja-JP" sz="1200" b="0" i="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今後、計画的に取崩しを行う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新型コロナウイルス感染症対策関連の事業に充てるため財政調整基金を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済事情の変動に対応する備えや新たな災害の発生などの将来的に見込まれる財政需要に対処するため、一定額を確保しておく必要があると考えている。新型コロナウイルス感染症対策関連の取り崩しにより、若干減少しているが、今後は現状維持の予定。</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利子の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一部のみ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積立となり前年度から横ばいで推移。</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残高のうち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56.2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億円については、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熊本地震により起債した災害復旧事業債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の償還のために積み立てたものであり、今後、償還期の到来に合わせて随時取り崩していく。その他、財政状況に応じた積立て及び取崩しを実施予定。</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E0079D-DC7D-4EF1-8A98-5BAA2C307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123EE-20F1-44F5-8F87-1E1093B49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296BBD-84C3-4F2A-ADE3-F35D3D464278}"/>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E0E4F17-ECB7-4503-A6B5-C42DF91BBE0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2A164E1-40D2-4B06-BAAE-C61DDD8ABB9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BE6B2DC-E023-4388-93A6-3A151D08B98D}"/>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FFF58AF-185D-4AE4-9ACC-C1F744B0067D}"/>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307124-D567-43A1-989D-CAA005753385}"/>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4099443-D4C3-45A1-925B-5C3A68E2606E}"/>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4A3B07C-2E5D-44BC-BC4C-55B80C1675E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B0E070-B10A-4F99-9CEE-217740122CE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BA8B530-A206-441E-9EE5-A56F728CDA4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629ABB-9712-4B95-ACB9-825A8C2AA0E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9CA5F6E-F5D3-4294-BC28-244C4199DC4F}"/>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A2A3CB7-37E2-45E3-B3B2-25F8A66920DB}"/>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DCD496-AD4E-448E-8B9A-E3E42AB41DD1}"/>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6C4CFD4-F432-492F-B51E-68F7AB754FE3}"/>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5DC2BD8-021A-4FE4-9B50-106D2D83487D}"/>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7885E2-952F-47D0-88CA-17AD9DE6E4C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482FCE-F200-4476-9770-3D8D87CC9350}"/>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2903736-FF06-4661-AEC6-24FBAC846EB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D0F2BC9-6679-4076-97D9-0A64E57BD348}"/>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071B5F-9E12-4436-A72D-125A8E5F7C93}"/>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752D4BA-6BAB-4224-9C8B-A8C00021B312}"/>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CD9DF52-B2F0-446F-89CD-BD6BDDAFD6D8}"/>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DE3E3CB-59F0-4982-BFF3-F896BEAD68EC}"/>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F103FD-5B04-4676-8463-0A9979702F4E}"/>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15745F2-EAC4-46AF-A98E-9A9910AC2857}"/>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135ABF6-4AEF-4E82-8270-2A593B2C704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CE1B806-185B-40DE-94C2-E7A8ADE06419}"/>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FA1F7D9-ECBB-46DD-8DC4-B4355DED21C1}"/>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EB54C39-0A42-40A8-8AF5-30CEA4C509E7}"/>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B864218-5C1C-47E7-893C-549EADA1187C}"/>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B970352-A4B7-4A08-8576-9122D85A00E7}"/>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E86AF16-4502-490A-86F1-0DAE24391A04}"/>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6A6101-3C36-4D77-B61D-539A43E5DAB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13F83BA-84B0-45CA-BD59-D1F9E77AC72A}"/>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87FABAF-3247-4BC7-91C8-36C0D34E8671}"/>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811180-F2EC-4FC8-8C7D-38F60DBE88C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B3612B9-224D-4F6F-B33E-4A185B37E3BD}"/>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C5723B-C5E4-46A0-83D6-13FF99A3EB6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15931EC-DADA-4FF6-BBC2-7B7F5E6C9CB7}"/>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9C0572-AADD-4256-8630-DCEDA5E179EA}"/>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D44C82-C0C3-494C-BA70-7B7C8CF8D43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7559377-0B97-4C73-B347-E69A5BC81FD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51A8573-0155-486D-9327-29E6E6F5B95A}"/>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DDC79C3-5E8F-4B69-BAE2-131CE6C78AC2}"/>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本市の有形固定資産原価償却率は、熊本地震により被災した施設の除却や、災害公営住宅、熊本城ホール等の供用開始により一時的に減少しているが、庁舎、学校、市営住宅等、建築から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年以上経過した建物が多く、公共施設の老朽化が進んでいる。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今後も、「熊本市公共施設総合管理計画」に定めた資産総量の適正化などの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つの基本方針に基づき、公共施設マネジメントの推進に取り組んでいく。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4212A7F-CB1D-4D57-8871-21916009BD7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6F7DEA8-B9CE-4314-8AF6-11DE3675A5C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022C884-4537-4561-9E8C-87EFDF661A2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C0720D7-754C-4DE4-9525-4904AF6E160B}"/>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1C8B2570-EFC0-411B-86C8-E4FF29F48073}"/>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525C51A-8531-45E8-8310-53CEA5971594}"/>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A5734FD2-535F-4342-808F-8C938AC3CB0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15AE520F-2648-4F07-9F88-B79F743AE343}"/>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9262B52-85B3-47FB-9618-7B92AFFA81F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765962F2-A663-4BBF-95B1-6A11CB041ED0}"/>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AD85CFCB-97AB-4B39-9303-92A69FF12AE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180BFC4-A37A-4974-8DD1-50D0D6A6903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4D2220DF-A692-4B77-8C17-384478E10027}"/>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A2B04A4-EB40-4F18-84BA-724CEF0DDC45}"/>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40AB853D-A1BC-425A-8226-DC58A8F8A232}"/>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14210320-7703-4F40-9E25-CDC2A5975BA5}"/>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EB40FF25-B2C8-4485-AA90-FDA6CB800515}"/>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7E586836-8758-4CC1-BE56-92CF1156E6FE}"/>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E2C9084A-30B3-41D3-906E-E32492E96C73}"/>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5A6829B9-80BC-4079-8543-963C74864456}"/>
            </a:ext>
          </a:extLst>
        </xdr:cNvPr>
        <xdr:cNvSpPr txBox="1"/>
      </xdr:nvSpPr>
      <xdr:spPr>
        <a:xfrm>
          <a:off x="4359275" y="504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6745F296-9A0A-4D28-AB1A-06DB97BA2FD6}"/>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7DD4ECD4-F531-45FA-B551-668CA4465A87}"/>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72567F62-3D57-4151-AF56-F3A271DC27E9}"/>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451B42FC-012C-43E9-AC61-95768013DDE8}"/>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4ACCFF74-C0A9-47CE-88D6-F2A9292E546A}"/>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D8D3CD5-20CC-4C78-BEFD-6B323D4B40A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CBB804C-F8AB-4C82-8376-8E05EA37130A}"/>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FF45B6-7127-4ACC-BF07-EF137CC3CD2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F0A152E-48D7-4E36-BF52-168EC9A26512}"/>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B2B6A22-C8A4-4153-8364-50E7C3456953}"/>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4953</xdr:rowOff>
    </xdr:from>
    <xdr:to>
      <xdr:col>23</xdr:col>
      <xdr:colOff>136525</xdr:colOff>
      <xdr:row>29</xdr:row>
      <xdr:rowOff>106553</xdr:rowOff>
    </xdr:to>
    <xdr:sp macro="" textlink="">
      <xdr:nvSpPr>
        <xdr:cNvPr id="79" name="楕円 78">
          <a:extLst>
            <a:ext uri="{FF2B5EF4-FFF2-40B4-BE49-F238E27FC236}">
              <a16:creationId xmlns:a16="http://schemas.microsoft.com/office/drawing/2014/main" id="{0D731554-A015-4AC7-99FE-B1AB57C8BD6F}"/>
            </a:ext>
          </a:extLst>
        </xdr:cNvPr>
        <xdr:cNvSpPr/>
      </xdr:nvSpPr>
      <xdr:spPr>
        <a:xfrm>
          <a:off x="4254500" y="47039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27830</xdr:rowOff>
    </xdr:from>
    <xdr:ext cx="405111" cy="259045"/>
    <xdr:sp macro="" textlink="">
      <xdr:nvSpPr>
        <xdr:cNvPr id="80" name="有形固定資産減価償却率該当値テキスト">
          <a:extLst>
            <a:ext uri="{FF2B5EF4-FFF2-40B4-BE49-F238E27FC236}">
              <a16:creationId xmlns:a16="http://schemas.microsoft.com/office/drawing/2014/main" id="{D43A57CE-864A-42F6-AD25-92C08E1CB922}"/>
            </a:ext>
          </a:extLst>
        </xdr:cNvPr>
        <xdr:cNvSpPr txBox="1"/>
      </xdr:nvSpPr>
      <xdr:spPr>
        <a:xfrm>
          <a:off x="4359275" y="456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1" name="楕円 80">
          <a:extLst>
            <a:ext uri="{FF2B5EF4-FFF2-40B4-BE49-F238E27FC236}">
              <a16:creationId xmlns:a16="http://schemas.microsoft.com/office/drawing/2014/main" id="{0A6E734C-E388-44DB-8216-7D89A1A586B4}"/>
            </a:ext>
          </a:extLst>
        </xdr:cNvPr>
        <xdr:cNvSpPr/>
      </xdr:nvSpPr>
      <xdr:spPr>
        <a:xfrm>
          <a:off x="3616325" y="4583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29</xdr:row>
      <xdr:rowOff>55753</xdr:rowOff>
    </xdr:to>
    <xdr:cxnSp macro="">
      <xdr:nvCxnSpPr>
        <xdr:cNvPr id="82" name="直線コネクタ 81">
          <a:extLst>
            <a:ext uri="{FF2B5EF4-FFF2-40B4-BE49-F238E27FC236}">
              <a16:creationId xmlns:a16="http://schemas.microsoft.com/office/drawing/2014/main" id="{6ECC2C16-135D-4BEE-B322-50FC0EFD9CAB}"/>
            </a:ext>
          </a:extLst>
        </xdr:cNvPr>
        <xdr:cNvCxnSpPr/>
      </xdr:nvCxnSpPr>
      <xdr:spPr>
        <a:xfrm>
          <a:off x="3673475" y="4631563"/>
          <a:ext cx="62865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124587</xdr:rowOff>
    </xdr:from>
    <xdr:to>
      <xdr:col>15</xdr:col>
      <xdr:colOff>187325</xdr:colOff>
      <xdr:row>29</xdr:row>
      <xdr:rowOff>54737</xdr:rowOff>
    </xdr:to>
    <xdr:sp macro="" textlink="">
      <xdr:nvSpPr>
        <xdr:cNvPr id="83" name="楕円 82">
          <a:extLst>
            <a:ext uri="{FF2B5EF4-FFF2-40B4-BE49-F238E27FC236}">
              <a16:creationId xmlns:a16="http://schemas.microsoft.com/office/drawing/2014/main" id="{51C347DF-B846-4688-AEC4-1972C1FD5972}"/>
            </a:ext>
          </a:extLst>
        </xdr:cNvPr>
        <xdr:cNvSpPr/>
      </xdr:nvSpPr>
      <xdr:spPr>
        <a:xfrm>
          <a:off x="2930525" y="46553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29</xdr:row>
      <xdr:rowOff>3937</xdr:rowOff>
    </xdr:to>
    <xdr:cxnSp macro="">
      <xdr:nvCxnSpPr>
        <xdr:cNvPr id="84" name="直線コネクタ 83">
          <a:extLst>
            <a:ext uri="{FF2B5EF4-FFF2-40B4-BE49-F238E27FC236}">
              <a16:creationId xmlns:a16="http://schemas.microsoft.com/office/drawing/2014/main" id="{8DD899E5-8974-4D5F-BC36-E24C102B388F}"/>
            </a:ext>
          </a:extLst>
        </xdr:cNvPr>
        <xdr:cNvCxnSpPr/>
      </xdr:nvCxnSpPr>
      <xdr:spPr>
        <a:xfrm flipV="1">
          <a:off x="2987675" y="4631563"/>
          <a:ext cx="6858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5" name="楕円 84">
          <a:extLst>
            <a:ext uri="{FF2B5EF4-FFF2-40B4-BE49-F238E27FC236}">
              <a16:creationId xmlns:a16="http://schemas.microsoft.com/office/drawing/2014/main" id="{ACF13456-DFB2-452E-BAF8-CF7CA74BCE38}"/>
            </a:ext>
          </a:extLst>
        </xdr:cNvPr>
        <xdr:cNvSpPr/>
      </xdr:nvSpPr>
      <xdr:spPr>
        <a:xfrm>
          <a:off x="22447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3937</xdr:rowOff>
    </xdr:from>
    <xdr:to>
      <xdr:col>15</xdr:col>
      <xdr:colOff>136525</xdr:colOff>
      <xdr:row>29</xdr:row>
      <xdr:rowOff>64389</xdr:rowOff>
    </xdr:to>
    <xdr:cxnSp macro="">
      <xdr:nvCxnSpPr>
        <xdr:cNvPr id="86" name="直線コネクタ 85">
          <a:extLst>
            <a:ext uri="{FF2B5EF4-FFF2-40B4-BE49-F238E27FC236}">
              <a16:creationId xmlns:a16="http://schemas.microsoft.com/office/drawing/2014/main" id="{FA1F9AFB-327A-4A23-B018-DDFCF933FE92}"/>
            </a:ext>
          </a:extLst>
        </xdr:cNvPr>
        <xdr:cNvCxnSpPr/>
      </xdr:nvCxnSpPr>
      <xdr:spPr>
        <a:xfrm flipV="1">
          <a:off x="2301875" y="4702937"/>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88773</xdr:rowOff>
    </xdr:from>
    <xdr:to>
      <xdr:col>7</xdr:col>
      <xdr:colOff>187325</xdr:colOff>
      <xdr:row>28</xdr:row>
      <xdr:rowOff>18923</xdr:rowOff>
    </xdr:to>
    <xdr:sp macro="" textlink="">
      <xdr:nvSpPr>
        <xdr:cNvPr id="87" name="楕円 86">
          <a:extLst>
            <a:ext uri="{FF2B5EF4-FFF2-40B4-BE49-F238E27FC236}">
              <a16:creationId xmlns:a16="http://schemas.microsoft.com/office/drawing/2014/main" id="{E50469C3-78F5-484F-B899-1EAB8EC00665}"/>
            </a:ext>
          </a:extLst>
        </xdr:cNvPr>
        <xdr:cNvSpPr/>
      </xdr:nvSpPr>
      <xdr:spPr>
        <a:xfrm>
          <a:off x="1558925" y="44575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139573</xdr:rowOff>
    </xdr:from>
    <xdr:to>
      <xdr:col>11</xdr:col>
      <xdr:colOff>136525</xdr:colOff>
      <xdr:row>29</xdr:row>
      <xdr:rowOff>64389</xdr:rowOff>
    </xdr:to>
    <xdr:cxnSp macro="">
      <xdr:nvCxnSpPr>
        <xdr:cNvPr id="88" name="直線コネクタ 87">
          <a:extLst>
            <a:ext uri="{FF2B5EF4-FFF2-40B4-BE49-F238E27FC236}">
              <a16:creationId xmlns:a16="http://schemas.microsoft.com/office/drawing/2014/main" id="{58A0BF76-CD3F-4A21-80B6-EE11D47303B7}"/>
            </a:ext>
          </a:extLst>
        </xdr:cNvPr>
        <xdr:cNvCxnSpPr/>
      </xdr:nvCxnSpPr>
      <xdr:spPr>
        <a:xfrm>
          <a:off x="1616075" y="4514723"/>
          <a:ext cx="685800" cy="24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B6DEAF3F-767A-426F-AE82-3C31891C7E3B}"/>
            </a:ext>
          </a:extLst>
        </xdr:cNvPr>
        <xdr:cNvSpPr txBox="1"/>
      </xdr:nvSpPr>
      <xdr:spPr>
        <a:xfrm>
          <a:off x="3474094"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F0AF259D-E0D2-4453-9CCA-5A9189BD9043}"/>
            </a:ext>
          </a:extLst>
        </xdr:cNvPr>
        <xdr:cNvSpPr txBox="1"/>
      </xdr:nvSpPr>
      <xdr:spPr>
        <a:xfrm>
          <a:off x="2797819"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D1D04CAA-D773-4687-ADA8-00330D203A8B}"/>
            </a:ext>
          </a:extLst>
        </xdr:cNvPr>
        <xdr:cNvSpPr txBox="1"/>
      </xdr:nvSpPr>
      <xdr:spPr>
        <a:xfrm>
          <a:off x="21120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5ACE85BD-D17C-48AB-A4CA-B296377276D1}"/>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164990</xdr:rowOff>
    </xdr:from>
    <xdr:ext cx="405111" cy="259045"/>
    <xdr:sp macro="" textlink="">
      <xdr:nvSpPr>
        <xdr:cNvPr id="93" name="n_1mainValue有形固定資産減価償却率">
          <a:extLst>
            <a:ext uri="{FF2B5EF4-FFF2-40B4-BE49-F238E27FC236}">
              <a16:creationId xmlns:a16="http://schemas.microsoft.com/office/drawing/2014/main" id="{14540AC7-7833-4437-A926-75EF75DFA2BC}"/>
            </a:ext>
          </a:extLst>
        </xdr:cNvPr>
        <xdr:cNvSpPr txBox="1"/>
      </xdr:nvSpPr>
      <xdr:spPr>
        <a:xfrm>
          <a:off x="3474094"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71264</xdr:rowOff>
    </xdr:from>
    <xdr:ext cx="405111" cy="259045"/>
    <xdr:sp macro="" textlink="">
      <xdr:nvSpPr>
        <xdr:cNvPr id="94" name="n_2mainValue有形固定資産減価償却率">
          <a:extLst>
            <a:ext uri="{FF2B5EF4-FFF2-40B4-BE49-F238E27FC236}">
              <a16:creationId xmlns:a16="http://schemas.microsoft.com/office/drawing/2014/main" id="{311B39AF-DE87-4CAE-BF81-5F7A91682445}"/>
            </a:ext>
          </a:extLst>
        </xdr:cNvPr>
        <xdr:cNvSpPr txBox="1"/>
      </xdr:nvSpPr>
      <xdr:spPr>
        <a:xfrm>
          <a:off x="2797819" y="444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5" name="n_3mainValue有形固定資産減価償却率">
          <a:extLst>
            <a:ext uri="{FF2B5EF4-FFF2-40B4-BE49-F238E27FC236}">
              <a16:creationId xmlns:a16="http://schemas.microsoft.com/office/drawing/2014/main" id="{A842E1CD-9324-46A5-886C-484123AFE417}"/>
            </a:ext>
          </a:extLst>
        </xdr:cNvPr>
        <xdr:cNvSpPr txBox="1"/>
      </xdr:nvSpPr>
      <xdr:spPr>
        <a:xfrm>
          <a:off x="2112019" y="450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35450</xdr:rowOff>
    </xdr:from>
    <xdr:ext cx="405111" cy="259045"/>
    <xdr:sp macro="" textlink="">
      <xdr:nvSpPr>
        <xdr:cNvPr id="96" name="n_4mainValue有形固定資産減価償却率">
          <a:extLst>
            <a:ext uri="{FF2B5EF4-FFF2-40B4-BE49-F238E27FC236}">
              <a16:creationId xmlns:a16="http://schemas.microsoft.com/office/drawing/2014/main" id="{D4BF4585-5D8F-4FDB-B6AC-2021BB1799DB}"/>
            </a:ext>
          </a:extLst>
        </xdr:cNvPr>
        <xdr:cNvSpPr txBox="1"/>
      </xdr:nvSpPr>
      <xdr:spPr>
        <a:xfrm>
          <a:off x="1426219" y="424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0E97AC7-DEA9-4A2C-BE16-4C9B8940D454}"/>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52A6FDCB-FEB3-404C-A70B-66E70189FDF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D9621F50-146A-4404-9E46-AA5B91259A25}"/>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5BB7B78-88EF-4A4D-BE61-E33E1194A17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DE27BFB-9FE6-4CF4-AEFD-DC9115C03E2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DF6CBAA-4BFB-46D7-9555-5F6C1551C335}"/>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7BBC84B9-2DF5-4E6B-BFB2-3F1FA783A69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D0A4E7D-F09E-4123-B300-232AB32A2E1F}"/>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811355E-ABD2-4CF9-98EE-DAEA30FDA29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BD595A0-8585-4F5A-8969-32F7D4A0F973}"/>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7F636B4-1EA3-47EE-BB13-41490FFA780F}"/>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BFDB500-BFC7-4F3C-8D8D-EB675C33A03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84E896C-47CF-4636-BB62-886241FA728A}"/>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本市の債務償還比率は、熊本地震の被災施設の復旧、災害公営住宅、熊本城ホールの整備等による市債残高の増加により、将来負担額が増加していることから、類似団体の平均を上回っている。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今後も、投資的経費の総額管理等による計画的な市債発行により、比率の改善を図っていく。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B85922D-94FE-423F-A08E-613C20DCD699}"/>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C878354-7EF1-4696-AA99-61316B6AFC5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6968B45-DE8B-4D19-9F2D-6EB3FC45467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661FE9C-0A50-4C7B-B458-C02AC2D5E45C}"/>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88496EE-0BFF-4104-8DB6-186231E37D1C}"/>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A1CBB5F-65F2-4E40-8AA2-DC601729002A}"/>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E73A32A4-6952-4955-BDC8-55A56B324CA7}"/>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FE9A1CE-B34E-4741-9F5D-BEDC01AE1840}"/>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FB0930C-1C04-4394-92B8-FF00380C124E}"/>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B7BEDF46-5067-4DF1-A4B7-537CADA63300}"/>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20C4B69-5682-4AD4-873D-3495C02A138B}"/>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609BC96C-ABEA-4E4E-8357-FDEF747B7598}"/>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C7C43A46-76AA-4646-988A-C9325F6FE4F8}"/>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C9D16A72-0D05-4401-87B5-57A51E72E1C0}"/>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4DD8B748-0F73-4B86-B675-6173D368DFC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B2BBB080-E0C9-4648-824A-0A16B4E3517A}"/>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0BCC0AC4-36C5-4855-A0D7-6F4B43620618}"/>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FCB5502A-FC20-47D0-8248-5D71FE5D1026}"/>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7881396D-500E-4E49-8612-146F23A5B7D3}"/>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A1F0E48A-984B-4B85-871C-92F8E5A9A212}"/>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14D7B122-336E-435E-98A2-7BCBDB45B215}"/>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CEE494F1-1F32-46D9-94A1-B3C3AB69A233}"/>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9BC4B124-B2E9-4C67-8D2D-B323CA6ABE90}"/>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B4C6AA49-3B50-4197-BFEC-1948791785F5}"/>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FBE819E8-4432-4480-84A7-8E2927B2C3C9}"/>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36D1D54E-AA52-4983-8097-A36BD53D44F0}"/>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B64E49C6-087E-4301-9181-39243D3A6810}"/>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13B70BE-3A29-4207-B51E-277CF97E2FE9}"/>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3A6EDAD-3708-445C-B449-5EE482AAF5A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30D046-D7C4-45DE-A4CC-A79E47BE09E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C9418AD-4170-4418-AABE-70964EA1B97E}"/>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946CDF7-C8A8-44B7-A543-519D8741A6AC}"/>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34650</xdr:rowOff>
    </xdr:from>
    <xdr:to>
      <xdr:col>76</xdr:col>
      <xdr:colOff>73025</xdr:colOff>
      <xdr:row>30</xdr:row>
      <xdr:rowOff>136250</xdr:rowOff>
    </xdr:to>
    <xdr:sp macro="" textlink="">
      <xdr:nvSpPr>
        <xdr:cNvPr id="142" name="楕円 141">
          <a:extLst>
            <a:ext uri="{FF2B5EF4-FFF2-40B4-BE49-F238E27FC236}">
              <a16:creationId xmlns:a16="http://schemas.microsoft.com/office/drawing/2014/main" id="{88C4FB04-38F3-4F1C-A278-99231BAF8F9B}"/>
            </a:ext>
          </a:extLst>
        </xdr:cNvPr>
        <xdr:cNvSpPr/>
      </xdr:nvSpPr>
      <xdr:spPr>
        <a:xfrm>
          <a:off x="13293725" y="48892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13077</xdr:rowOff>
    </xdr:from>
    <xdr:ext cx="560923" cy="259045"/>
    <xdr:sp macro="" textlink="">
      <xdr:nvSpPr>
        <xdr:cNvPr id="143" name="債務償還比率該当値テキスト">
          <a:extLst>
            <a:ext uri="{FF2B5EF4-FFF2-40B4-BE49-F238E27FC236}">
              <a16:creationId xmlns:a16="http://schemas.microsoft.com/office/drawing/2014/main" id="{1FB2CE05-AC38-43AD-BE4D-9E9B8FCA3C2E}"/>
            </a:ext>
          </a:extLst>
        </xdr:cNvPr>
        <xdr:cNvSpPr txBox="1"/>
      </xdr:nvSpPr>
      <xdr:spPr>
        <a:xfrm>
          <a:off x="13379450" y="48676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79869</xdr:rowOff>
    </xdr:from>
    <xdr:to>
      <xdr:col>72</xdr:col>
      <xdr:colOff>123825</xdr:colOff>
      <xdr:row>31</xdr:row>
      <xdr:rowOff>10019</xdr:rowOff>
    </xdr:to>
    <xdr:sp macro="" textlink="">
      <xdr:nvSpPr>
        <xdr:cNvPr id="144" name="楕円 143">
          <a:extLst>
            <a:ext uri="{FF2B5EF4-FFF2-40B4-BE49-F238E27FC236}">
              <a16:creationId xmlns:a16="http://schemas.microsoft.com/office/drawing/2014/main" id="{2D444230-DF6B-4525-B833-808F2776DB58}"/>
            </a:ext>
          </a:extLst>
        </xdr:cNvPr>
        <xdr:cNvSpPr/>
      </xdr:nvSpPr>
      <xdr:spPr>
        <a:xfrm>
          <a:off x="12646025" y="494079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85450</xdr:rowOff>
    </xdr:from>
    <xdr:to>
      <xdr:col>76</xdr:col>
      <xdr:colOff>22225</xdr:colOff>
      <xdr:row>30</xdr:row>
      <xdr:rowOff>130669</xdr:rowOff>
    </xdr:to>
    <xdr:cxnSp macro="">
      <xdr:nvCxnSpPr>
        <xdr:cNvPr id="145" name="直線コネクタ 144">
          <a:extLst>
            <a:ext uri="{FF2B5EF4-FFF2-40B4-BE49-F238E27FC236}">
              <a16:creationId xmlns:a16="http://schemas.microsoft.com/office/drawing/2014/main" id="{D1AACB3D-28CF-466F-AA74-BE15A9E95460}"/>
            </a:ext>
          </a:extLst>
        </xdr:cNvPr>
        <xdr:cNvCxnSpPr/>
      </xdr:nvCxnSpPr>
      <xdr:spPr>
        <a:xfrm flipV="1">
          <a:off x="12693650" y="4946375"/>
          <a:ext cx="638175" cy="4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62287</xdr:rowOff>
    </xdr:from>
    <xdr:to>
      <xdr:col>68</xdr:col>
      <xdr:colOff>123825</xdr:colOff>
      <xdr:row>29</xdr:row>
      <xdr:rowOff>163887</xdr:rowOff>
    </xdr:to>
    <xdr:sp macro="" textlink="">
      <xdr:nvSpPr>
        <xdr:cNvPr id="146" name="楕円 145">
          <a:extLst>
            <a:ext uri="{FF2B5EF4-FFF2-40B4-BE49-F238E27FC236}">
              <a16:creationId xmlns:a16="http://schemas.microsoft.com/office/drawing/2014/main" id="{58AB08B7-8BEB-4C87-B9B5-27008FA5A26E}"/>
            </a:ext>
          </a:extLst>
        </xdr:cNvPr>
        <xdr:cNvSpPr/>
      </xdr:nvSpPr>
      <xdr:spPr>
        <a:xfrm>
          <a:off x="11960225" y="47612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113087</xdr:rowOff>
    </xdr:from>
    <xdr:to>
      <xdr:col>72</xdr:col>
      <xdr:colOff>73025</xdr:colOff>
      <xdr:row>30</xdr:row>
      <xdr:rowOff>130669</xdr:rowOff>
    </xdr:to>
    <xdr:cxnSp macro="">
      <xdr:nvCxnSpPr>
        <xdr:cNvPr id="147" name="直線コネクタ 146">
          <a:extLst>
            <a:ext uri="{FF2B5EF4-FFF2-40B4-BE49-F238E27FC236}">
              <a16:creationId xmlns:a16="http://schemas.microsoft.com/office/drawing/2014/main" id="{C1D63417-AF86-46EF-A95B-9DC612A9CCE7}"/>
            </a:ext>
          </a:extLst>
        </xdr:cNvPr>
        <xdr:cNvCxnSpPr/>
      </xdr:nvCxnSpPr>
      <xdr:spPr>
        <a:xfrm>
          <a:off x="12007850" y="4808912"/>
          <a:ext cx="685800" cy="1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139531</xdr:rowOff>
    </xdr:from>
    <xdr:to>
      <xdr:col>64</xdr:col>
      <xdr:colOff>123825</xdr:colOff>
      <xdr:row>30</xdr:row>
      <xdr:rowOff>69681</xdr:rowOff>
    </xdr:to>
    <xdr:sp macro="" textlink="">
      <xdr:nvSpPr>
        <xdr:cNvPr id="148" name="楕円 147">
          <a:extLst>
            <a:ext uri="{FF2B5EF4-FFF2-40B4-BE49-F238E27FC236}">
              <a16:creationId xmlns:a16="http://schemas.microsoft.com/office/drawing/2014/main" id="{66A66E1B-29BE-4C83-864E-4DC0DFD87607}"/>
            </a:ext>
          </a:extLst>
        </xdr:cNvPr>
        <xdr:cNvSpPr/>
      </xdr:nvSpPr>
      <xdr:spPr>
        <a:xfrm>
          <a:off x="11274425" y="48385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113087</xdr:rowOff>
    </xdr:from>
    <xdr:to>
      <xdr:col>68</xdr:col>
      <xdr:colOff>73025</xdr:colOff>
      <xdr:row>30</xdr:row>
      <xdr:rowOff>18881</xdr:rowOff>
    </xdr:to>
    <xdr:cxnSp macro="">
      <xdr:nvCxnSpPr>
        <xdr:cNvPr id="149" name="直線コネクタ 148">
          <a:extLst>
            <a:ext uri="{FF2B5EF4-FFF2-40B4-BE49-F238E27FC236}">
              <a16:creationId xmlns:a16="http://schemas.microsoft.com/office/drawing/2014/main" id="{4E49DD46-435F-4E44-B5E2-CD0B07586728}"/>
            </a:ext>
          </a:extLst>
        </xdr:cNvPr>
        <xdr:cNvCxnSpPr/>
      </xdr:nvCxnSpPr>
      <xdr:spPr>
        <a:xfrm flipV="1">
          <a:off x="11322050" y="4808912"/>
          <a:ext cx="685800" cy="6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37698</xdr:rowOff>
    </xdr:from>
    <xdr:to>
      <xdr:col>60</xdr:col>
      <xdr:colOff>123825</xdr:colOff>
      <xdr:row>29</xdr:row>
      <xdr:rowOff>139298</xdr:rowOff>
    </xdr:to>
    <xdr:sp macro="" textlink="">
      <xdr:nvSpPr>
        <xdr:cNvPr id="150" name="楕円 149">
          <a:extLst>
            <a:ext uri="{FF2B5EF4-FFF2-40B4-BE49-F238E27FC236}">
              <a16:creationId xmlns:a16="http://schemas.microsoft.com/office/drawing/2014/main" id="{8CD5303F-D8F6-41FE-969E-C4C0EB510056}"/>
            </a:ext>
          </a:extLst>
        </xdr:cNvPr>
        <xdr:cNvSpPr/>
      </xdr:nvSpPr>
      <xdr:spPr>
        <a:xfrm>
          <a:off x="10588625" y="473352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88498</xdr:rowOff>
    </xdr:from>
    <xdr:to>
      <xdr:col>64</xdr:col>
      <xdr:colOff>73025</xdr:colOff>
      <xdr:row>30</xdr:row>
      <xdr:rowOff>18881</xdr:rowOff>
    </xdr:to>
    <xdr:cxnSp macro="">
      <xdr:nvCxnSpPr>
        <xdr:cNvPr id="151" name="直線コネクタ 150">
          <a:extLst>
            <a:ext uri="{FF2B5EF4-FFF2-40B4-BE49-F238E27FC236}">
              <a16:creationId xmlns:a16="http://schemas.microsoft.com/office/drawing/2014/main" id="{131BC628-30AE-464D-9AAA-8126B2F71E79}"/>
            </a:ext>
          </a:extLst>
        </xdr:cNvPr>
        <xdr:cNvCxnSpPr/>
      </xdr:nvCxnSpPr>
      <xdr:spPr>
        <a:xfrm>
          <a:off x="10636250" y="4781148"/>
          <a:ext cx="685800" cy="9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3B24375C-5EE2-418A-9503-7122C5C7BF63}"/>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6AD0B586-9F9F-49D4-8CA0-E32FD8026C2F}"/>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5B2F8B4F-6E10-4912-815C-FDCF2851C181}"/>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F0AFD827-8F96-442D-9702-0EFC7AC0A3D8}"/>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1146</xdr:rowOff>
    </xdr:from>
    <xdr:ext cx="560923" cy="259045"/>
    <xdr:sp macro="" textlink="">
      <xdr:nvSpPr>
        <xdr:cNvPr id="156" name="n_1mainValue債務償還比率">
          <a:extLst>
            <a:ext uri="{FF2B5EF4-FFF2-40B4-BE49-F238E27FC236}">
              <a16:creationId xmlns:a16="http://schemas.microsoft.com/office/drawing/2014/main" id="{E94AD858-EB5B-4C97-A7BC-98B07679B12D}"/>
            </a:ext>
          </a:extLst>
        </xdr:cNvPr>
        <xdr:cNvSpPr txBox="1"/>
      </xdr:nvSpPr>
      <xdr:spPr>
        <a:xfrm>
          <a:off x="12441763" y="50208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155014</xdr:rowOff>
    </xdr:from>
    <xdr:ext cx="560923" cy="259045"/>
    <xdr:sp macro="" textlink="">
      <xdr:nvSpPr>
        <xdr:cNvPr id="157" name="n_2mainValue債務償還比率">
          <a:extLst>
            <a:ext uri="{FF2B5EF4-FFF2-40B4-BE49-F238E27FC236}">
              <a16:creationId xmlns:a16="http://schemas.microsoft.com/office/drawing/2014/main" id="{F5B13940-F1E5-44A5-B600-E8323FA8D527}"/>
            </a:ext>
          </a:extLst>
        </xdr:cNvPr>
        <xdr:cNvSpPr txBox="1"/>
      </xdr:nvSpPr>
      <xdr:spPr>
        <a:xfrm>
          <a:off x="11765488" y="4850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60808</xdr:rowOff>
    </xdr:from>
    <xdr:ext cx="560923" cy="259045"/>
    <xdr:sp macro="" textlink="">
      <xdr:nvSpPr>
        <xdr:cNvPr id="158" name="n_3mainValue債務償還比率">
          <a:extLst>
            <a:ext uri="{FF2B5EF4-FFF2-40B4-BE49-F238E27FC236}">
              <a16:creationId xmlns:a16="http://schemas.microsoft.com/office/drawing/2014/main" id="{2C48BB41-BB53-4BCC-96B9-49D751F529F4}"/>
            </a:ext>
          </a:extLst>
        </xdr:cNvPr>
        <xdr:cNvSpPr txBox="1"/>
      </xdr:nvSpPr>
      <xdr:spPr>
        <a:xfrm>
          <a:off x="11079688" y="4921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155825</xdr:rowOff>
    </xdr:from>
    <xdr:ext cx="560923" cy="259045"/>
    <xdr:sp macro="" textlink="">
      <xdr:nvSpPr>
        <xdr:cNvPr id="159" name="n_4mainValue債務償還比率">
          <a:extLst>
            <a:ext uri="{FF2B5EF4-FFF2-40B4-BE49-F238E27FC236}">
              <a16:creationId xmlns:a16="http://schemas.microsoft.com/office/drawing/2014/main" id="{EB627E27-85C9-49A0-B0D7-38543BFFC673}"/>
            </a:ext>
          </a:extLst>
        </xdr:cNvPr>
        <xdr:cNvSpPr txBox="1"/>
      </xdr:nvSpPr>
      <xdr:spPr>
        <a:xfrm>
          <a:off x="10393888" y="4530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91F2125B-A863-4518-9A16-76D23219004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B310A92-0E21-44DD-8CDF-945C5952A77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1C0D332-CE04-4180-AA46-D6B4FF4537FE}"/>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3475010C-C383-41D8-859B-963AFF42B24C}"/>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235BF2B7-C678-4773-AAE8-F3AEB6628D1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E9C6624E-B335-4C9A-AB6A-2DBE225A99F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1BC8E3-0997-4FD5-BAEC-8C1117B7BA6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A1CA7B-75FF-4DF0-886A-76F10630278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538D02-01C5-461C-A56B-59C6E24F7898}"/>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E8A107-2C97-434C-A572-2370258150A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AF4D31-19A0-4AF5-9F95-313CA4FB0AA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BFF1AD-28C5-42AC-B8E3-E9619B22764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7D99B7-551B-4CC7-B445-DECC588CAC7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7EF881-C028-43E3-A96B-762E7CEC719C}"/>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BEA662-E009-4368-B993-232724752F2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8C4044-5684-4998-9AE5-DCEAF7E541D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5F3CF0-28EB-423A-B76A-5EC9977EF3C0}"/>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E4D639-A5FD-49CD-8233-F2217C34BD1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90DA08-5036-4779-97AE-1D8276CD753C}"/>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FA3313-BEC0-40BA-80A4-2BBDB4DE4E2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36BC1D-D1DC-465D-856E-E841CD49F18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7B5EB1-4254-40E4-AC87-6B22E34ACFC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E27A17-18FA-4F45-81D1-F4020D7AF5B8}"/>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1FC870-4A93-4841-909F-383F8F90194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07AB94-D9BF-48D5-A8CD-A172D41A8C8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E821FD-CDC7-47E0-BAE6-F2BD75EFC48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403C9C-ACFE-4BFF-985F-BC460DC0993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E81CE4-96AD-4A5E-9E67-84EAFC6D757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C673B8E-A1F2-40A8-9B40-BBB6FEE0AD5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57DD0D-EA90-4988-8552-D9CF001B003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D68409-F4C4-40EB-BB1B-944BA94E75DC}"/>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7F7302-55E5-4535-A521-44859ADB78D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7998F2-3251-40E7-8C07-BC9EAB53B97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47987A4-172E-4349-BA65-2FF96D237F5E}"/>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DA8035-1B6E-4312-9FAC-EC3EC7A97AF6}"/>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C02A78-2412-4E84-A225-A27C643317D5}"/>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15F571-9D7C-4D93-89DF-E165A518212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F17632-67FB-4245-AC4F-3C6F0C0979A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0BD342-BE2E-4DEF-B8A4-8C3BCB690CD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D835F31-6018-4760-9EF6-3672DE37541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E4136A-DDF7-471E-AF96-B4F50CFFC22A}"/>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BDC9C6-040D-422A-8679-B5E12CD84501}"/>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70AFCBF-554F-4164-843C-3E83D5AAD098}"/>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FAB8F3-B74E-4AF8-888E-22DA4074E2A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C1E73B5-0F23-47BA-AE2C-BCC5EEAC08C9}"/>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E9CBC1-79F5-4FB8-9D03-E50CC50396B6}"/>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EB4483-8EDC-48B8-A027-C44C8B8311F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D6DFEE-5FAF-4E53-B688-84D12E9C900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ACF760F-63A2-4430-9BB4-65E4D3FD933E}"/>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079978F-1217-4611-9D97-E39034FF62AA}"/>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6B3BE2E-8F87-4E43-8308-D3DE4BEF34D6}"/>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15BA11C-0E5B-4FD5-91DB-D18AA00780EF}"/>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63871A7-EF5F-4495-8C7B-9BAF3B9F2BAF}"/>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D021E1D-A300-4EF1-8837-18D0362B50C7}"/>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87385E2-2882-4F42-83C6-C1DA440EC4CE}"/>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41DBC1D-65BC-482C-9C40-6E72B35BBC0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84CD1F7-825E-4B64-A2DD-04348C90015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882ECC5-D7EC-4D94-AF70-4D80423AE5EB}"/>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669FC27-AD5D-4293-A0F2-AA3BAFE9AC6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6291AC9F-3F53-425E-B7EA-46ED650727C2}"/>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FA4AD2A5-779C-4B40-9E81-8275501ABC35}"/>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AC7A70D5-A57A-4298-BE8E-06FD6ACEC13E}"/>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C19F93D6-4CA9-489E-A583-340816FB0623}"/>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276B56CD-D94C-4F2C-B738-37B53C1EA08A}"/>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58C65DA8-BFF5-4810-B8A8-61879222B968}"/>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D4B01D3F-A667-4826-89BE-EFF1CB391EA7}"/>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4823689E-375E-45C1-968A-FF64010E4F46}"/>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8D62848F-EE6E-4483-9143-159B05729FF7}"/>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FFAF3D18-EA03-406B-A468-5F308B7F7BE8}"/>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3356941A-BC13-44A2-96CC-8F9D5E4B19F8}"/>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436EB60-E35B-4F28-8473-F04723F7CE5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1701A1E-4F0F-4231-AC58-FA6092D3526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9609C1-DB6E-4853-85CF-39C82CC6880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31D696-A3D5-4CAB-877D-48262D5BD20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F23D51-633F-4E4C-9E49-9E968CD8D39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52832</xdr:rowOff>
    </xdr:from>
    <xdr:to>
      <xdr:col>24</xdr:col>
      <xdr:colOff>114300</xdr:colOff>
      <xdr:row>37</xdr:row>
      <xdr:rowOff>154432</xdr:rowOff>
    </xdr:to>
    <xdr:sp macro="" textlink="">
      <xdr:nvSpPr>
        <xdr:cNvPr id="71" name="楕円 70">
          <a:extLst>
            <a:ext uri="{FF2B5EF4-FFF2-40B4-BE49-F238E27FC236}">
              <a16:creationId xmlns:a16="http://schemas.microsoft.com/office/drawing/2014/main" id="{4B625729-C7AB-4DA2-BFBD-9420751044FC}"/>
            </a:ext>
          </a:extLst>
        </xdr:cNvPr>
        <xdr:cNvSpPr/>
      </xdr:nvSpPr>
      <xdr:spPr>
        <a:xfrm>
          <a:off x="4124325" y="60408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75709</xdr:rowOff>
    </xdr:from>
    <xdr:ext cx="405111" cy="259045"/>
    <xdr:sp macro="" textlink="">
      <xdr:nvSpPr>
        <xdr:cNvPr id="72" name="【道路】&#10;有形固定資産減価償却率該当値テキスト">
          <a:extLst>
            <a:ext uri="{FF2B5EF4-FFF2-40B4-BE49-F238E27FC236}">
              <a16:creationId xmlns:a16="http://schemas.microsoft.com/office/drawing/2014/main" id="{8F7BC36C-01A2-4AC1-8468-C8C0168BEFA0}"/>
            </a:ext>
          </a:extLst>
        </xdr:cNvPr>
        <xdr:cNvSpPr txBox="1"/>
      </xdr:nvSpPr>
      <xdr:spPr>
        <a:xfrm>
          <a:off x="4219575" y="590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a:extLst>
            <a:ext uri="{FF2B5EF4-FFF2-40B4-BE49-F238E27FC236}">
              <a16:creationId xmlns:a16="http://schemas.microsoft.com/office/drawing/2014/main" id="{99021254-C646-4577-A204-4448E2EB87A6}"/>
            </a:ext>
          </a:extLst>
        </xdr:cNvPr>
        <xdr:cNvSpPr/>
      </xdr:nvSpPr>
      <xdr:spPr>
        <a:xfrm>
          <a:off x="3381375" y="60020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103632</xdr:rowOff>
    </xdr:to>
    <xdr:cxnSp macro="">
      <xdr:nvCxnSpPr>
        <xdr:cNvPr id="74" name="直線コネクタ 73">
          <a:extLst>
            <a:ext uri="{FF2B5EF4-FFF2-40B4-BE49-F238E27FC236}">
              <a16:creationId xmlns:a16="http://schemas.microsoft.com/office/drawing/2014/main" id="{8CF2B9C9-908B-4F24-9461-00A6FC117DEF}"/>
            </a:ext>
          </a:extLst>
        </xdr:cNvPr>
        <xdr:cNvCxnSpPr/>
      </xdr:nvCxnSpPr>
      <xdr:spPr>
        <a:xfrm>
          <a:off x="3429000" y="6059170"/>
          <a:ext cx="7524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144272</xdr:rowOff>
    </xdr:from>
    <xdr:to>
      <xdr:col>15</xdr:col>
      <xdr:colOff>101600</xdr:colOff>
      <xdr:row>37</xdr:row>
      <xdr:rowOff>74422</xdr:rowOff>
    </xdr:to>
    <xdr:sp macro="" textlink="">
      <xdr:nvSpPr>
        <xdr:cNvPr id="75" name="楕円 74">
          <a:extLst>
            <a:ext uri="{FF2B5EF4-FFF2-40B4-BE49-F238E27FC236}">
              <a16:creationId xmlns:a16="http://schemas.microsoft.com/office/drawing/2014/main" id="{96BFB383-6C31-4517-9C30-DFD2BAD28441}"/>
            </a:ext>
          </a:extLst>
        </xdr:cNvPr>
        <xdr:cNvSpPr/>
      </xdr:nvSpPr>
      <xdr:spPr>
        <a:xfrm>
          <a:off x="2571750" y="5970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23622</xdr:rowOff>
    </xdr:from>
    <xdr:to>
      <xdr:col>19</xdr:col>
      <xdr:colOff>177800</xdr:colOff>
      <xdr:row>37</xdr:row>
      <xdr:rowOff>64770</xdr:rowOff>
    </xdr:to>
    <xdr:cxnSp macro="">
      <xdr:nvCxnSpPr>
        <xdr:cNvPr id="76" name="直線コネクタ 75">
          <a:extLst>
            <a:ext uri="{FF2B5EF4-FFF2-40B4-BE49-F238E27FC236}">
              <a16:creationId xmlns:a16="http://schemas.microsoft.com/office/drawing/2014/main" id="{AF207470-E662-437A-B3D4-0F8FD94B5B2F}"/>
            </a:ext>
          </a:extLst>
        </xdr:cNvPr>
        <xdr:cNvCxnSpPr/>
      </xdr:nvCxnSpPr>
      <xdr:spPr>
        <a:xfrm>
          <a:off x="2619375" y="6018022"/>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7" name="楕円 76">
          <a:extLst>
            <a:ext uri="{FF2B5EF4-FFF2-40B4-BE49-F238E27FC236}">
              <a16:creationId xmlns:a16="http://schemas.microsoft.com/office/drawing/2014/main" id="{02548DFA-7B36-474D-9604-FDCFD324DF56}"/>
            </a:ext>
          </a:extLst>
        </xdr:cNvPr>
        <xdr:cNvSpPr/>
      </xdr:nvSpPr>
      <xdr:spPr>
        <a:xfrm>
          <a:off x="1781175" y="5931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37</xdr:row>
      <xdr:rowOff>23622</xdr:rowOff>
    </xdr:to>
    <xdr:cxnSp macro="">
      <xdr:nvCxnSpPr>
        <xdr:cNvPr id="78" name="直線コネクタ 77">
          <a:extLst>
            <a:ext uri="{FF2B5EF4-FFF2-40B4-BE49-F238E27FC236}">
              <a16:creationId xmlns:a16="http://schemas.microsoft.com/office/drawing/2014/main" id="{C6ED7B8A-8C98-4DCB-9918-04655E9B7B89}"/>
            </a:ext>
          </a:extLst>
        </xdr:cNvPr>
        <xdr:cNvCxnSpPr/>
      </xdr:nvCxnSpPr>
      <xdr:spPr>
        <a:xfrm>
          <a:off x="1828800" y="5988685"/>
          <a:ext cx="790575"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64262</xdr:rowOff>
    </xdr:from>
    <xdr:to>
      <xdr:col>6</xdr:col>
      <xdr:colOff>38100</xdr:colOff>
      <xdr:row>36</xdr:row>
      <xdr:rowOff>165862</xdr:rowOff>
    </xdr:to>
    <xdr:sp macro="" textlink="">
      <xdr:nvSpPr>
        <xdr:cNvPr id="79" name="楕円 78">
          <a:extLst>
            <a:ext uri="{FF2B5EF4-FFF2-40B4-BE49-F238E27FC236}">
              <a16:creationId xmlns:a16="http://schemas.microsoft.com/office/drawing/2014/main" id="{8DA48B5D-08B2-4326-AAE0-C691CFD6152D}"/>
            </a:ext>
          </a:extLst>
        </xdr:cNvPr>
        <xdr:cNvSpPr/>
      </xdr:nvSpPr>
      <xdr:spPr>
        <a:xfrm>
          <a:off x="981075" y="58967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115062</xdr:rowOff>
    </xdr:from>
    <xdr:to>
      <xdr:col>10</xdr:col>
      <xdr:colOff>114300</xdr:colOff>
      <xdr:row>36</xdr:row>
      <xdr:rowOff>156210</xdr:rowOff>
    </xdr:to>
    <xdr:cxnSp macro="">
      <xdr:nvCxnSpPr>
        <xdr:cNvPr id="80" name="直線コネクタ 79">
          <a:extLst>
            <a:ext uri="{FF2B5EF4-FFF2-40B4-BE49-F238E27FC236}">
              <a16:creationId xmlns:a16="http://schemas.microsoft.com/office/drawing/2014/main" id="{94F43A99-B478-40EA-A2C3-D9C376FC3219}"/>
            </a:ext>
          </a:extLst>
        </xdr:cNvPr>
        <xdr:cNvCxnSpPr/>
      </xdr:nvCxnSpPr>
      <xdr:spPr>
        <a:xfrm>
          <a:off x="1028700" y="5944362"/>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AC1E2365-4D50-49E2-87F5-D1543A305ED4}"/>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99545CD1-7EAD-4275-A57F-9A5C247EA0CB}"/>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50714A92-986C-4BE8-B059-0AB4112FD9D3}"/>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BAEBEE83-1263-4B85-BDD2-41AE35BD445B}"/>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7AD651F0-AE16-49C3-A669-3576C5676677}"/>
            </a:ext>
          </a:extLst>
        </xdr:cNvPr>
        <xdr:cNvSpPr txBox="1"/>
      </xdr:nvSpPr>
      <xdr:spPr>
        <a:xfrm>
          <a:off x="32391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90949</xdr:rowOff>
    </xdr:from>
    <xdr:ext cx="405111" cy="259045"/>
    <xdr:sp macro="" textlink="">
      <xdr:nvSpPr>
        <xdr:cNvPr id="86" name="n_2mainValue【道路】&#10;有形固定資産減価償却率">
          <a:extLst>
            <a:ext uri="{FF2B5EF4-FFF2-40B4-BE49-F238E27FC236}">
              <a16:creationId xmlns:a16="http://schemas.microsoft.com/office/drawing/2014/main" id="{D96EC51D-D427-4F71-B1E6-57F673FE063C}"/>
            </a:ext>
          </a:extLst>
        </xdr:cNvPr>
        <xdr:cNvSpPr txBox="1"/>
      </xdr:nvSpPr>
      <xdr:spPr>
        <a:xfrm>
          <a:off x="2439044" y="575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7" name="n_3mainValue【道路】&#10;有形固定資産減価償却率">
          <a:extLst>
            <a:ext uri="{FF2B5EF4-FFF2-40B4-BE49-F238E27FC236}">
              <a16:creationId xmlns:a16="http://schemas.microsoft.com/office/drawing/2014/main" id="{3A8E5A5A-2CD9-4D3E-942D-44FF4544635F}"/>
            </a:ext>
          </a:extLst>
        </xdr:cNvPr>
        <xdr:cNvSpPr txBox="1"/>
      </xdr:nvSpPr>
      <xdr:spPr>
        <a:xfrm>
          <a:off x="1648469"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10939</xdr:rowOff>
    </xdr:from>
    <xdr:ext cx="405111" cy="259045"/>
    <xdr:sp macro="" textlink="">
      <xdr:nvSpPr>
        <xdr:cNvPr id="88" name="n_4mainValue【道路】&#10;有形固定資産減価償却率">
          <a:extLst>
            <a:ext uri="{FF2B5EF4-FFF2-40B4-BE49-F238E27FC236}">
              <a16:creationId xmlns:a16="http://schemas.microsoft.com/office/drawing/2014/main" id="{96D5188E-6D9B-4996-88BC-74ACA294E938}"/>
            </a:ext>
          </a:extLst>
        </xdr:cNvPr>
        <xdr:cNvSpPr txBox="1"/>
      </xdr:nvSpPr>
      <xdr:spPr>
        <a:xfrm>
          <a:off x="848369" y="567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3FA95A5-1978-49A5-9214-AB6081E2FEF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F0E1664-5B40-4DFD-9B97-CE7FB2B6810B}"/>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CAAEDED-DD67-4DE4-9652-9F0B41622AF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53D56BC-A9B6-414F-80D7-07FFB1FB796C}"/>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E37DB16-12F8-46B7-94A4-8F1365E897A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0E8CDFF-C0CD-4EC2-88E4-3FCD655F419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EBADE0D-7DD8-4FA7-A8F0-FF0A4B8F4451}"/>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DF04386-06CE-49BF-9BCE-EDB9BE4BF31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C781402-4FD2-4409-BE05-9743D6577D6C}"/>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8E2E5B4-9B39-4441-A02B-479C7FEB7EE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26B57EC-C258-49D8-9742-D085AD8C92F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9814C58-9318-4415-B730-919E0663B88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A365EF4-F26E-40B9-A58B-7D9B092B843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B4CF93A-787E-4349-A701-8101AB929AA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F3A812A-AB4B-48CC-9CDC-2C4E52748D9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8E8AA36-620C-431F-BC24-63340B5B81B2}"/>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FEFB37E-A98E-418D-A292-73C881219D61}"/>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4DA2D84-B14C-4C5A-81FB-288B92CB8C49}"/>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140FA68-CB8A-4C42-90B7-18159D247E4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A986AE89-4F38-41BA-9D29-BB8B2CCC5869}"/>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DEBE193-572B-489A-B116-99D35A2D019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0CA1924-D8E0-4E9F-BC00-E29A55148CE6}"/>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8A99DDA-6FFA-4661-B6A4-C623FDA2FF0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841F3F55-CF5A-4C2E-9978-BC445D19139E}"/>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0994421F-2AE6-42B3-A840-3FEFA0FB2297}"/>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08210E3B-40B0-479B-A1D2-6FCCA0C90C0E}"/>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BEFCC40A-ED92-41AB-8180-159B718233E3}"/>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85D755A0-3564-4067-9B33-712CC77AA7A5}"/>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17821E01-D33E-49BA-AABF-5707E68C3ADE}"/>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89B2C75E-CB56-4336-847A-89298BB9490E}"/>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37B32A85-F487-441C-8A8F-AE626473D356}"/>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5266261E-64CB-4421-99B3-EE575504881B}"/>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0D16D0FC-4772-492A-A522-8218327E056C}"/>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282808A9-3463-409E-890F-C600C2FD9AD1}"/>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65CC8EF-9E85-476C-A4DD-614BFD9E75B8}"/>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1A092F-EB80-4414-A6C5-E0402445E3D3}"/>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0916D7-77A0-4B02-9E64-476B08E42FF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3ABCCC-F5B6-4734-9B7C-72F1037F586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FEF904F-4077-4206-B1A7-0BAE66F34B2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108966</xdr:rowOff>
    </xdr:from>
    <xdr:to>
      <xdr:col>55</xdr:col>
      <xdr:colOff>50800</xdr:colOff>
      <xdr:row>38</xdr:row>
      <xdr:rowOff>39115</xdr:rowOff>
    </xdr:to>
    <xdr:sp macro="" textlink="">
      <xdr:nvSpPr>
        <xdr:cNvPr id="128" name="楕円 127">
          <a:extLst>
            <a:ext uri="{FF2B5EF4-FFF2-40B4-BE49-F238E27FC236}">
              <a16:creationId xmlns:a16="http://schemas.microsoft.com/office/drawing/2014/main" id="{4C74FCA8-D04E-47F4-889B-183747ADD1ED}"/>
            </a:ext>
          </a:extLst>
        </xdr:cNvPr>
        <xdr:cNvSpPr/>
      </xdr:nvSpPr>
      <xdr:spPr>
        <a:xfrm>
          <a:off x="9401175" y="6097016"/>
          <a:ext cx="762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131843</xdr:rowOff>
    </xdr:from>
    <xdr:ext cx="469744" cy="259045"/>
    <xdr:sp macro="" textlink="">
      <xdr:nvSpPr>
        <xdr:cNvPr id="129" name="【道路】&#10;一人当たり延長該当値テキスト">
          <a:extLst>
            <a:ext uri="{FF2B5EF4-FFF2-40B4-BE49-F238E27FC236}">
              <a16:creationId xmlns:a16="http://schemas.microsoft.com/office/drawing/2014/main" id="{05517778-D648-4E2B-BD25-215B52DDF579}"/>
            </a:ext>
          </a:extLst>
        </xdr:cNvPr>
        <xdr:cNvSpPr txBox="1"/>
      </xdr:nvSpPr>
      <xdr:spPr>
        <a:xfrm>
          <a:off x="9467850" y="596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111633</xdr:rowOff>
    </xdr:from>
    <xdr:to>
      <xdr:col>50</xdr:col>
      <xdr:colOff>165100</xdr:colOff>
      <xdr:row>38</xdr:row>
      <xdr:rowOff>41783</xdr:rowOff>
    </xdr:to>
    <xdr:sp macro="" textlink="">
      <xdr:nvSpPr>
        <xdr:cNvPr id="130" name="楕円 129">
          <a:extLst>
            <a:ext uri="{FF2B5EF4-FFF2-40B4-BE49-F238E27FC236}">
              <a16:creationId xmlns:a16="http://schemas.microsoft.com/office/drawing/2014/main" id="{34FC314A-5C8D-4B70-85B6-4596C6E38958}"/>
            </a:ext>
          </a:extLst>
        </xdr:cNvPr>
        <xdr:cNvSpPr/>
      </xdr:nvSpPr>
      <xdr:spPr>
        <a:xfrm>
          <a:off x="8639175" y="61028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159766</xdr:rowOff>
    </xdr:from>
    <xdr:to>
      <xdr:col>55</xdr:col>
      <xdr:colOff>0</xdr:colOff>
      <xdr:row>37</xdr:row>
      <xdr:rowOff>162433</xdr:rowOff>
    </xdr:to>
    <xdr:cxnSp macro="">
      <xdr:nvCxnSpPr>
        <xdr:cNvPr id="131" name="直線コネクタ 130">
          <a:extLst>
            <a:ext uri="{FF2B5EF4-FFF2-40B4-BE49-F238E27FC236}">
              <a16:creationId xmlns:a16="http://schemas.microsoft.com/office/drawing/2014/main" id="{BB2DA8A5-72ED-4E73-BD85-21DAB5EFCD40}"/>
            </a:ext>
          </a:extLst>
        </xdr:cNvPr>
        <xdr:cNvCxnSpPr/>
      </xdr:nvCxnSpPr>
      <xdr:spPr>
        <a:xfrm flipV="1">
          <a:off x="8686800" y="61541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113792</xdr:rowOff>
    </xdr:from>
    <xdr:to>
      <xdr:col>46</xdr:col>
      <xdr:colOff>38100</xdr:colOff>
      <xdr:row>38</xdr:row>
      <xdr:rowOff>43942</xdr:rowOff>
    </xdr:to>
    <xdr:sp macro="" textlink="">
      <xdr:nvSpPr>
        <xdr:cNvPr id="132" name="楕円 131">
          <a:extLst>
            <a:ext uri="{FF2B5EF4-FFF2-40B4-BE49-F238E27FC236}">
              <a16:creationId xmlns:a16="http://schemas.microsoft.com/office/drawing/2014/main" id="{4967DDB9-9368-422C-8A6A-1E7D24DE973C}"/>
            </a:ext>
          </a:extLst>
        </xdr:cNvPr>
        <xdr:cNvSpPr/>
      </xdr:nvSpPr>
      <xdr:spPr>
        <a:xfrm>
          <a:off x="7839075" y="61050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162433</xdr:rowOff>
    </xdr:from>
    <xdr:to>
      <xdr:col>50</xdr:col>
      <xdr:colOff>114300</xdr:colOff>
      <xdr:row>37</xdr:row>
      <xdr:rowOff>164592</xdr:rowOff>
    </xdr:to>
    <xdr:cxnSp macro="">
      <xdr:nvCxnSpPr>
        <xdr:cNvPr id="133" name="直線コネクタ 132">
          <a:extLst>
            <a:ext uri="{FF2B5EF4-FFF2-40B4-BE49-F238E27FC236}">
              <a16:creationId xmlns:a16="http://schemas.microsoft.com/office/drawing/2014/main" id="{71E1ED06-8F02-4CB5-BFCF-591279427A47}"/>
            </a:ext>
          </a:extLst>
        </xdr:cNvPr>
        <xdr:cNvCxnSpPr/>
      </xdr:nvCxnSpPr>
      <xdr:spPr>
        <a:xfrm flipV="1">
          <a:off x="7886700" y="6150483"/>
          <a:ext cx="8001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115189</xdr:rowOff>
    </xdr:from>
    <xdr:to>
      <xdr:col>41</xdr:col>
      <xdr:colOff>101600</xdr:colOff>
      <xdr:row>38</xdr:row>
      <xdr:rowOff>45339</xdr:rowOff>
    </xdr:to>
    <xdr:sp macro="" textlink="">
      <xdr:nvSpPr>
        <xdr:cNvPr id="134" name="楕円 133">
          <a:extLst>
            <a:ext uri="{FF2B5EF4-FFF2-40B4-BE49-F238E27FC236}">
              <a16:creationId xmlns:a16="http://schemas.microsoft.com/office/drawing/2014/main" id="{3BD59D21-A625-40BE-AB63-2A7FF0B27727}"/>
            </a:ext>
          </a:extLst>
        </xdr:cNvPr>
        <xdr:cNvSpPr/>
      </xdr:nvSpPr>
      <xdr:spPr>
        <a:xfrm>
          <a:off x="7029450" y="61064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164592</xdr:rowOff>
    </xdr:from>
    <xdr:to>
      <xdr:col>45</xdr:col>
      <xdr:colOff>177800</xdr:colOff>
      <xdr:row>37</xdr:row>
      <xdr:rowOff>165989</xdr:rowOff>
    </xdr:to>
    <xdr:cxnSp macro="">
      <xdr:nvCxnSpPr>
        <xdr:cNvPr id="135" name="直線コネクタ 134">
          <a:extLst>
            <a:ext uri="{FF2B5EF4-FFF2-40B4-BE49-F238E27FC236}">
              <a16:creationId xmlns:a16="http://schemas.microsoft.com/office/drawing/2014/main" id="{61991F93-69DF-4D82-8B77-E15279A94E20}"/>
            </a:ext>
          </a:extLst>
        </xdr:cNvPr>
        <xdr:cNvCxnSpPr/>
      </xdr:nvCxnSpPr>
      <xdr:spPr>
        <a:xfrm flipV="1">
          <a:off x="7077075" y="6152642"/>
          <a:ext cx="809625"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116205</xdr:rowOff>
    </xdr:from>
    <xdr:to>
      <xdr:col>36</xdr:col>
      <xdr:colOff>165100</xdr:colOff>
      <xdr:row>38</xdr:row>
      <xdr:rowOff>46355</xdr:rowOff>
    </xdr:to>
    <xdr:sp macro="" textlink="">
      <xdr:nvSpPr>
        <xdr:cNvPr id="136" name="楕円 135">
          <a:extLst>
            <a:ext uri="{FF2B5EF4-FFF2-40B4-BE49-F238E27FC236}">
              <a16:creationId xmlns:a16="http://schemas.microsoft.com/office/drawing/2014/main" id="{879EFA63-BA9A-469B-B6E4-ED2AA6736BF2}"/>
            </a:ext>
          </a:extLst>
        </xdr:cNvPr>
        <xdr:cNvSpPr/>
      </xdr:nvSpPr>
      <xdr:spPr>
        <a:xfrm>
          <a:off x="6238875" y="6107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165989</xdr:rowOff>
    </xdr:from>
    <xdr:to>
      <xdr:col>41</xdr:col>
      <xdr:colOff>50800</xdr:colOff>
      <xdr:row>37</xdr:row>
      <xdr:rowOff>167005</xdr:rowOff>
    </xdr:to>
    <xdr:cxnSp macro="">
      <xdr:nvCxnSpPr>
        <xdr:cNvPr id="137" name="直線コネクタ 136">
          <a:extLst>
            <a:ext uri="{FF2B5EF4-FFF2-40B4-BE49-F238E27FC236}">
              <a16:creationId xmlns:a16="http://schemas.microsoft.com/office/drawing/2014/main" id="{78EA4D11-DFDF-43F1-A02C-E36677EAAAE4}"/>
            </a:ext>
          </a:extLst>
        </xdr:cNvPr>
        <xdr:cNvCxnSpPr/>
      </xdr:nvCxnSpPr>
      <xdr:spPr>
        <a:xfrm flipV="1">
          <a:off x="6286500" y="6154039"/>
          <a:ext cx="790575"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6E5C3078-4AC4-4E5E-9C9A-A7C5B75D75B1}"/>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EAB93E74-074F-4E91-9BB1-CDCFE8D2A92D}"/>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5429C037-79F1-4855-A3C8-0D17246DD348}"/>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F55CE161-AB7F-4D2A-823A-662901B7E1C8}"/>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58310</xdr:rowOff>
    </xdr:from>
    <xdr:ext cx="469744" cy="259045"/>
    <xdr:sp macro="" textlink="">
      <xdr:nvSpPr>
        <xdr:cNvPr id="142" name="n_1mainValue【道路】&#10;一人当たり延長">
          <a:extLst>
            <a:ext uri="{FF2B5EF4-FFF2-40B4-BE49-F238E27FC236}">
              <a16:creationId xmlns:a16="http://schemas.microsoft.com/office/drawing/2014/main" id="{732D5007-972B-4263-A38E-AA6865D0901F}"/>
            </a:ext>
          </a:extLst>
        </xdr:cNvPr>
        <xdr:cNvSpPr txBox="1"/>
      </xdr:nvSpPr>
      <xdr:spPr>
        <a:xfrm>
          <a:off x="8458277" y="58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60469</xdr:rowOff>
    </xdr:from>
    <xdr:ext cx="469744" cy="259045"/>
    <xdr:sp macro="" textlink="">
      <xdr:nvSpPr>
        <xdr:cNvPr id="143" name="n_2mainValue【道路】&#10;一人当たり延長">
          <a:extLst>
            <a:ext uri="{FF2B5EF4-FFF2-40B4-BE49-F238E27FC236}">
              <a16:creationId xmlns:a16="http://schemas.microsoft.com/office/drawing/2014/main" id="{79A3540B-E412-4525-A171-A1C3287F6F08}"/>
            </a:ext>
          </a:extLst>
        </xdr:cNvPr>
        <xdr:cNvSpPr txBox="1"/>
      </xdr:nvSpPr>
      <xdr:spPr>
        <a:xfrm>
          <a:off x="7677227" y="589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61866</xdr:rowOff>
    </xdr:from>
    <xdr:ext cx="469744" cy="259045"/>
    <xdr:sp macro="" textlink="">
      <xdr:nvSpPr>
        <xdr:cNvPr id="144" name="n_3mainValue【道路】&#10;一人当たり延長">
          <a:extLst>
            <a:ext uri="{FF2B5EF4-FFF2-40B4-BE49-F238E27FC236}">
              <a16:creationId xmlns:a16="http://schemas.microsoft.com/office/drawing/2014/main" id="{044F267D-C751-421C-AB10-877759A7E9E2}"/>
            </a:ext>
          </a:extLst>
        </xdr:cNvPr>
        <xdr:cNvSpPr txBox="1"/>
      </xdr:nvSpPr>
      <xdr:spPr>
        <a:xfrm>
          <a:off x="6867602"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62882</xdr:rowOff>
    </xdr:from>
    <xdr:ext cx="469744" cy="259045"/>
    <xdr:sp macro="" textlink="">
      <xdr:nvSpPr>
        <xdr:cNvPr id="145" name="n_4mainValue【道路】&#10;一人当たり延長">
          <a:extLst>
            <a:ext uri="{FF2B5EF4-FFF2-40B4-BE49-F238E27FC236}">
              <a16:creationId xmlns:a16="http://schemas.microsoft.com/office/drawing/2014/main" id="{6F7B2AFB-7056-40DF-95EA-3063C5A05B35}"/>
            </a:ext>
          </a:extLst>
        </xdr:cNvPr>
        <xdr:cNvSpPr txBox="1"/>
      </xdr:nvSpPr>
      <xdr:spPr>
        <a:xfrm>
          <a:off x="6067502"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3063632-3D57-426D-A5E2-62A26FE20C4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5406C0B-5838-43C6-9AB6-90B1340AF2DF}"/>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4B78C37-BCF9-4C72-9DFC-E05C02A4DA0D}"/>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58CF9D2-E0C2-440B-A288-5FCABA9F7D7E}"/>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578CC4E-F12D-4D4B-8F54-7885F909162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E985033-6C37-49DD-AB76-D3E53E27D429}"/>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3DEB52B-D63B-4D8B-AE1C-DB39F557F59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EF5DFB-C666-43BB-BAC1-70B8E1C5C9F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1CDE2D1-6DDE-4EDE-B4AD-99CD2424C00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A9BA32C-6F37-4320-82E9-70EB71D83E07}"/>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4628580-F18E-413B-83B3-98EAB59BCE94}"/>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C72227B-0D41-4A15-9D1C-7216BC8F7BF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C558A5E4-D196-43CA-B0D7-209F12814F2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AA90279-3431-44DC-BB9C-D1E6F8AA0BA0}"/>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86D0FE1-AFEF-4277-B513-A7BEEB7CBC4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1F1B0ED5-DB87-4A40-9BA8-5FD6C83542C8}"/>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577FDC4-0BD0-4BF3-AB00-6C1B9ACBF872}"/>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C33B110-1F14-49BC-B93E-1F2A9E765D8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B241AC78-FB2D-4157-BA43-0D05677B380E}"/>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6CD10DD-A3CA-4D75-812C-B63609A86BE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F04C6AB8-7351-4554-8D11-834907F935DD}"/>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264B42A-7DE6-49FC-9D92-D58DED760E6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B0C33449-85D1-4060-BC7F-8291358D3B4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6F77C993-7F10-41B7-B87B-5AD30D6FDC1E}"/>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4D166116-C270-4350-AEF8-6805F034450A}"/>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4FEB39F2-41A9-41AD-B1FE-AE69855E64F7}"/>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5692F5F4-E1F3-424A-87A8-15EA0349C566}"/>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8FF737E2-1460-42BD-87F8-FF138D0F685B}"/>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C509B6E2-72ED-40A8-87D0-7028B2448AC2}"/>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AA0D3F92-67F2-4B73-B96E-AA14E497D7E3}"/>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66EDEEAD-DA69-4B19-9CB6-89D6C90D5615}"/>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0A944741-3147-411B-AB68-0EE36A8E5978}"/>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FDB134C4-F7AA-4964-BBEF-BB5D750677DC}"/>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E715562B-10E2-4F3E-B483-29F82C99C35E}"/>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B12D13E-ABDF-48E8-98E7-C24E190CBE6D}"/>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9D2080B-3BB1-4A8D-A769-204CAA1EE28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C52C50-856B-4E55-A4B7-7CED432E68D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E2CBC0-3783-492D-9EC7-B6C17E79EE8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9AADAE-0C98-474A-9C9F-4445DA91741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85" name="楕円 184">
          <a:extLst>
            <a:ext uri="{FF2B5EF4-FFF2-40B4-BE49-F238E27FC236}">
              <a16:creationId xmlns:a16="http://schemas.microsoft.com/office/drawing/2014/main" id="{8E52F900-153A-408C-BDE1-94C6FD8D1646}"/>
            </a:ext>
          </a:extLst>
        </xdr:cNvPr>
        <xdr:cNvSpPr/>
      </xdr:nvSpPr>
      <xdr:spPr>
        <a:xfrm>
          <a:off x="4124325" y="1012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168927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50C4458A-5342-48D6-B755-2869CCFE11EA}"/>
            </a:ext>
          </a:extLst>
        </xdr:cNvPr>
        <xdr:cNvSpPr txBox="1"/>
      </xdr:nvSpPr>
      <xdr:spPr>
        <a:xfrm>
          <a:off x="4219575" y="1003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87" name="楕円 186">
          <a:extLst>
            <a:ext uri="{FF2B5EF4-FFF2-40B4-BE49-F238E27FC236}">
              <a16:creationId xmlns:a16="http://schemas.microsoft.com/office/drawing/2014/main" id="{184CA8E0-1F32-4FBC-8CB8-BD176906040C}"/>
            </a:ext>
          </a:extLst>
        </xdr:cNvPr>
        <xdr:cNvSpPr/>
      </xdr:nvSpPr>
      <xdr:spPr>
        <a:xfrm>
          <a:off x="3381375" y="10107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133350</xdr:rowOff>
    </xdr:to>
    <xdr:cxnSp macro="">
      <xdr:nvCxnSpPr>
        <xdr:cNvPr id="188" name="直線コネクタ 187">
          <a:extLst>
            <a:ext uri="{FF2B5EF4-FFF2-40B4-BE49-F238E27FC236}">
              <a16:creationId xmlns:a16="http://schemas.microsoft.com/office/drawing/2014/main" id="{33BC124A-E0EA-4241-A7FE-270A19CF8D9A}"/>
            </a:ext>
          </a:extLst>
        </xdr:cNvPr>
        <xdr:cNvCxnSpPr/>
      </xdr:nvCxnSpPr>
      <xdr:spPr>
        <a:xfrm>
          <a:off x="3429000" y="10155555"/>
          <a:ext cx="7524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46355</xdr:rowOff>
    </xdr:from>
    <xdr:to>
      <xdr:col>15</xdr:col>
      <xdr:colOff>101600</xdr:colOff>
      <xdr:row>62</xdr:row>
      <xdr:rowOff>147955</xdr:rowOff>
    </xdr:to>
    <xdr:sp macro="" textlink="">
      <xdr:nvSpPr>
        <xdr:cNvPr id="189" name="楕円 188">
          <a:extLst>
            <a:ext uri="{FF2B5EF4-FFF2-40B4-BE49-F238E27FC236}">
              <a16:creationId xmlns:a16="http://schemas.microsoft.com/office/drawing/2014/main" id="{53DEFF15-789C-44AB-8E74-B5FEACC76D23}"/>
            </a:ext>
          </a:extLst>
        </xdr:cNvPr>
        <xdr:cNvSpPr/>
      </xdr:nvSpPr>
      <xdr:spPr>
        <a:xfrm>
          <a:off x="2571750" y="10088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97155</xdr:rowOff>
    </xdr:from>
    <xdr:to>
      <xdr:col>19</xdr:col>
      <xdr:colOff>177800</xdr:colOff>
      <xdr:row>62</xdr:row>
      <xdr:rowOff>116205</xdr:rowOff>
    </xdr:to>
    <xdr:cxnSp macro="">
      <xdr:nvCxnSpPr>
        <xdr:cNvPr id="190" name="直線コネクタ 189">
          <a:extLst>
            <a:ext uri="{FF2B5EF4-FFF2-40B4-BE49-F238E27FC236}">
              <a16:creationId xmlns:a16="http://schemas.microsoft.com/office/drawing/2014/main" id="{56335C3F-E9F7-4CF0-92FB-85217292FADB}"/>
            </a:ext>
          </a:extLst>
        </xdr:cNvPr>
        <xdr:cNvCxnSpPr/>
      </xdr:nvCxnSpPr>
      <xdr:spPr>
        <a:xfrm>
          <a:off x="2619375" y="1013650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91" name="楕円 190">
          <a:extLst>
            <a:ext uri="{FF2B5EF4-FFF2-40B4-BE49-F238E27FC236}">
              <a16:creationId xmlns:a16="http://schemas.microsoft.com/office/drawing/2014/main" id="{B1BE873A-AA58-40AF-91F1-02782EA5D476}"/>
            </a:ext>
          </a:extLst>
        </xdr:cNvPr>
        <xdr:cNvSpPr/>
      </xdr:nvSpPr>
      <xdr:spPr>
        <a:xfrm>
          <a:off x="1781175" y="100609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72390</xdr:rowOff>
    </xdr:from>
    <xdr:to>
      <xdr:col>15</xdr:col>
      <xdr:colOff>50800</xdr:colOff>
      <xdr:row>62</xdr:row>
      <xdr:rowOff>97155</xdr:rowOff>
    </xdr:to>
    <xdr:cxnSp macro="">
      <xdr:nvCxnSpPr>
        <xdr:cNvPr id="192" name="直線コネクタ 191">
          <a:extLst>
            <a:ext uri="{FF2B5EF4-FFF2-40B4-BE49-F238E27FC236}">
              <a16:creationId xmlns:a16="http://schemas.microsoft.com/office/drawing/2014/main" id="{B8A7FB5D-AA40-4975-B632-59A3378AC488}"/>
            </a:ext>
          </a:extLst>
        </xdr:cNvPr>
        <xdr:cNvCxnSpPr/>
      </xdr:nvCxnSpPr>
      <xdr:spPr>
        <a:xfrm>
          <a:off x="1828800" y="1010856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3" name="楕円 192">
          <a:extLst>
            <a:ext uri="{FF2B5EF4-FFF2-40B4-BE49-F238E27FC236}">
              <a16:creationId xmlns:a16="http://schemas.microsoft.com/office/drawing/2014/main" id="{006B50E8-9C89-4471-823D-1EE140F8DCD8}"/>
            </a:ext>
          </a:extLst>
        </xdr:cNvPr>
        <xdr:cNvSpPr/>
      </xdr:nvSpPr>
      <xdr:spPr>
        <a:xfrm>
          <a:off x="981075" y="100406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72390</xdr:rowOff>
    </xdr:to>
    <xdr:cxnSp macro="">
      <xdr:nvCxnSpPr>
        <xdr:cNvPr id="194" name="直線コネクタ 193">
          <a:extLst>
            <a:ext uri="{FF2B5EF4-FFF2-40B4-BE49-F238E27FC236}">
              <a16:creationId xmlns:a16="http://schemas.microsoft.com/office/drawing/2014/main" id="{CAD4F8D9-1D9D-4E1F-BBE0-0BE4709C7960}"/>
            </a:ext>
          </a:extLst>
        </xdr:cNvPr>
        <xdr:cNvCxnSpPr/>
      </xdr:nvCxnSpPr>
      <xdr:spPr>
        <a:xfrm>
          <a:off x="1028700" y="10088245"/>
          <a:ext cx="8001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BC24EC8-0666-4CF7-80C9-C789AD30F28C}"/>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1BCCA350-2C08-4A07-A90E-8038D16F56AD}"/>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132A8735-0D79-4121-A651-984AB5F0A7F8}"/>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BD11AB6-2D99-445C-B6D0-ADCEF8CF081D}"/>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43CC41FB-C53F-4E33-B8B5-0A23DC63E8AB}"/>
            </a:ext>
          </a:extLst>
        </xdr:cNvPr>
        <xdr:cNvSpPr txBox="1"/>
      </xdr:nvSpPr>
      <xdr:spPr>
        <a:xfrm>
          <a:off x="32391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139082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56EC8E6-A579-4943-9893-D6E710A684B2}"/>
            </a:ext>
          </a:extLst>
        </xdr:cNvPr>
        <xdr:cNvSpPr txBox="1"/>
      </xdr:nvSpPr>
      <xdr:spPr>
        <a:xfrm>
          <a:off x="2439044" y="1018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65FFD38-A208-453C-AF65-394AF0E203B5}"/>
            </a:ext>
          </a:extLst>
        </xdr:cNvPr>
        <xdr:cNvSpPr txBox="1"/>
      </xdr:nvSpPr>
      <xdr:spPr>
        <a:xfrm>
          <a:off x="1648469"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FDD0D6AA-A1DF-40D9-8125-907331675CA6}"/>
            </a:ext>
          </a:extLst>
        </xdr:cNvPr>
        <xdr:cNvSpPr txBox="1"/>
      </xdr:nvSpPr>
      <xdr:spPr>
        <a:xfrm>
          <a:off x="848369"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190327A4-BEB5-4F43-A240-9F663031909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F1A6C36-14C7-41A1-B2B5-929ECCE0E1D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307614E-9208-4FAD-BD28-F3ACE7D7E65E}"/>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41649C9-4042-4250-9847-CF85967B3ABE}"/>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ED9D879F-B217-4986-929A-21C81DE1D6B0}"/>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C88D76C3-4941-4A00-9D02-3A44B5B318D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90883E2B-85CE-4756-99D4-795167194A2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D32DC3B-2437-4178-A686-87ADB925972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6943E6FA-5DFB-4F81-A8BB-29AB5FE5EBB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96CB8E5-C8E0-40EB-B566-4E1DFD88650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45DB184-E85B-4A7B-AA0C-2A66FF1311BB}"/>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247BBB17-F03F-44E0-9076-162C889AE011}"/>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1F53D7AF-D1C2-4F66-BEA3-30C162663466}"/>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7462A4EA-32FC-48AB-BE9B-C088FF4EE91E}"/>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69433B46-31FF-4CFA-8F93-2ACAA9831A1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7953B739-7181-4B01-864A-16C7AB8C4224}"/>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774D020B-A4CA-480B-98EA-2086E32899A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ADAAD84F-1D17-4D24-AC6C-22EDF6AC198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4C481D54-19B0-47FC-B822-B8D4F9BA4EF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ED8D5E94-565F-45A0-B18D-2C9933AB7DE2}"/>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1E1EE475-1FAB-46C1-A8ED-4C2147F0AE2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DAF4AD01-A1AE-43B7-8742-BEFEC2204C32}"/>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CC75D96-3F69-431E-892B-215B58D51ACB}"/>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FEE7BB82-E395-45E0-B75C-F2BD88746AC0}"/>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A2BBACED-016E-4B7E-A735-CDF0D1ED334D}"/>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9831D520-AADE-4F44-9D8E-7F31192F7839}"/>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9D05980B-A4A8-46E6-A4B0-235BEEAFD21D}"/>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1C709D05-02EE-4000-8EA3-A457166DBD2C}"/>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4AE7687D-EF3F-494C-B23B-698037F9A78F}"/>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D3C8E549-387E-49E5-A1F6-5272E5B4C088}"/>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81038B15-B0A7-42C0-BB52-9994E58BE1D0}"/>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47B8D401-B302-4CCD-8467-EBB5660B222D}"/>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5F774090-16AF-47D7-B9D2-00B95A842A54}"/>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46DE3979-CDB7-4A3F-9431-2EA2DBA2E68B}"/>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C8EEEBA-B5DB-484B-8D08-10D458D096E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BEF3890-90EC-4D71-93F6-DD5A87EC7B7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1E552D-FD6A-4CAF-8B1F-F71DE0A0316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FD0CCB8-7634-43B9-954E-2F4BBBF4FDA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C2D07D3-08CD-4AE1-8607-8EDABACB14A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162229</xdr:rowOff>
    </xdr:from>
    <xdr:to>
      <xdr:col>55</xdr:col>
      <xdr:colOff>50800</xdr:colOff>
      <xdr:row>63</xdr:row>
      <xdr:rowOff>92379</xdr:rowOff>
    </xdr:to>
    <xdr:sp macro="" textlink="">
      <xdr:nvSpPr>
        <xdr:cNvPr id="242" name="楕円 241">
          <a:extLst>
            <a:ext uri="{FF2B5EF4-FFF2-40B4-BE49-F238E27FC236}">
              <a16:creationId xmlns:a16="http://schemas.microsoft.com/office/drawing/2014/main" id="{1D06FD93-8B11-45E6-A6E8-75EA483B9560}"/>
            </a:ext>
          </a:extLst>
        </xdr:cNvPr>
        <xdr:cNvSpPr/>
      </xdr:nvSpPr>
      <xdr:spPr>
        <a:xfrm>
          <a:off x="9401175" y="101984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140656</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5DF2E6CA-9278-4352-9632-689A6B6A6D82}"/>
            </a:ext>
          </a:extLst>
        </xdr:cNvPr>
        <xdr:cNvSpPr txBox="1"/>
      </xdr:nvSpPr>
      <xdr:spPr>
        <a:xfrm>
          <a:off x="9467850" y="101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164271</xdr:rowOff>
    </xdr:from>
    <xdr:to>
      <xdr:col>50</xdr:col>
      <xdr:colOff>165100</xdr:colOff>
      <xdr:row>63</xdr:row>
      <xdr:rowOff>94421</xdr:rowOff>
    </xdr:to>
    <xdr:sp macro="" textlink="">
      <xdr:nvSpPr>
        <xdr:cNvPr id="244" name="楕円 243">
          <a:extLst>
            <a:ext uri="{FF2B5EF4-FFF2-40B4-BE49-F238E27FC236}">
              <a16:creationId xmlns:a16="http://schemas.microsoft.com/office/drawing/2014/main" id="{140144D3-37B2-47E4-90B7-FA101C2C603E}"/>
            </a:ext>
          </a:extLst>
        </xdr:cNvPr>
        <xdr:cNvSpPr/>
      </xdr:nvSpPr>
      <xdr:spPr>
        <a:xfrm>
          <a:off x="8639175" y="102004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41579</xdr:rowOff>
    </xdr:from>
    <xdr:to>
      <xdr:col>55</xdr:col>
      <xdr:colOff>0</xdr:colOff>
      <xdr:row>63</xdr:row>
      <xdr:rowOff>43621</xdr:rowOff>
    </xdr:to>
    <xdr:cxnSp macro="">
      <xdr:nvCxnSpPr>
        <xdr:cNvPr id="245" name="直線コネクタ 244">
          <a:extLst>
            <a:ext uri="{FF2B5EF4-FFF2-40B4-BE49-F238E27FC236}">
              <a16:creationId xmlns:a16="http://schemas.microsoft.com/office/drawing/2014/main" id="{0E9A054E-F11C-4B48-8E5E-E0CB1EC63FEE}"/>
            </a:ext>
          </a:extLst>
        </xdr:cNvPr>
        <xdr:cNvCxnSpPr/>
      </xdr:nvCxnSpPr>
      <xdr:spPr>
        <a:xfrm flipV="1">
          <a:off x="8686800" y="10246029"/>
          <a:ext cx="74295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165436</xdr:rowOff>
    </xdr:from>
    <xdr:to>
      <xdr:col>46</xdr:col>
      <xdr:colOff>38100</xdr:colOff>
      <xdr:row>63</xdr:row>
      <xdr:rowOff>95586</xdr:rowOff>
    </xdr:to>
    <xdr:sp macro="" textlink="">
      <xdr:nvSpPr>
        <xdr:cNvPr id="246" name="楕円 245">
          <a:extLst>
            <a:ext uri="{FF2B5EF4-FFF2-40B4-BE49-F238E27FC236}">
              <a16:creationId xmlns:a16="http://schemas.microsoft.com/office/drawing/2014/main" id="{56F3E954-3538-41A3-B394-0D788C362F7E}"/>
            </a:ext>
          </a:extLst>
        </xdr:cNvPr>
        <xdr:cNvSpPr/>
      </xdr:nvSpPr>
      <xdr:spPr>
        <a:xfrm>
          <a:off x="7839075" y="102016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43621</xdr:rowOff>
    </xdr:from>
    <xdr:to>
      <xdr:col>50</xdr:col>
      <xdr:colOff>114300</xdr:colOff>
      <xdr:row>63</xdr:row>
      <xdr:rowOff>44786</xdr:rowOff>
    </xdr:to>
    <xdr:cxnSp macro="">
      <xdr:nvCxnSpPr>
        <xdr:cNvPr id="247" name="直線コネクタ 246">
          <a:extLst>
            <a:ext uri="{FF2B5EF4-FFF2-40B4-BE49-F238E27FC236}">
              <a16:creationId xmlns:a16="http://schemas.microsoft.com/office/drawing/2014/main" id="{07369B38-3136-4228-A3B6-97D548B1E4AB}"/>
            </a:ext>
          </a:extLst>
        </xdr:cNvPr>
        <xdr:cNvCxnSpPr/>
      </xdr:nvCxnSpPr>
      <xdr:spPr>
        <a:xfrm flipV="1">
          <a:off x="7886700" y="10248071"/>
          <a:ext cx="8001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166035</xdr:rowOff>
    </xdr:from>
    <xdr:to>
      <xdr:col>41</xdr:col>
      <xdr:colOff>101600</xdr:colOff>
      <xdr:row>63</xdr:row>
      <xdr:rowOff>96185</xdr:rowOff>
    </xdr:to>
    <xdr:sp macro="" textlink="">
      <xdr:nvSpPr>
        <xdr:cNvPr id="248" name="楕円 247">
          <a:extLst>
            <a:ext uri="{FF2B5EF4-FFF2-40B4-BE49-F238E27FC236}">
              <a16:creationId xmlns:a16="http://schemas.microsoft.com/office/drawing/2014/main" id="{27FE08C5-1923-4BBF-9DA4-6D40DA731BC3}"/>
            </a:ext>
          </a:extLst>
        </xdr:cNvPr>
        <xdr:cNvSpPr/>
      </xdr:nvSpPr>
      <xdr:spPr>
        <a:xfrm>
          <a:off x="7029450" y="102022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44786</xdr:rowOff>
    </xdr:from>
    <xdr:to>
      <xdr:col>45</xdr:col>
      <xdr:colOff>177800</xdr:colOff>
      <xdr:row>63</xdr:row>
      <xdr:rowOff>45385</xdr:rowOff>
    </xdr:to>
    <xdr:cxnSp macro="">
      <xdr:nvCxnSpPr>
        <xdr:cNvPr id="249" name="直線コネクタ 248">
          <a:extLst>
            <a:ext uri="{FF2B5EF4-FFF2-40B4-BE49-F238E27FC236}">
              <a16:creationId xmlns:a16="http://schemas.microsoft.com/office/drawing/2014/main" id="{52B85BBD-56BD-4D4F-9C11-6418A60DBF89}"/>
            </a:ext>
          </a:extLst>
        </xdr:cNvPr>
        <xdr:cNvCxnSpPr/>
      </xdr:nvCxnSpPr>
      <xdr:spPr>
        <a:xfrm flipV="1">
          <a:off x="7077075" y="10249236"/>
          <a:ext cx="809625"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165905</xdr:rowOff>
    </xdr:from>
    <xdr:to>
      <xdr:col>36</xdr:col>
      <xdr:colOff>165100</xdr:colOff>
      <xdr:row>63</xdr:row>
      <xdr:rowOff>96055</xdr:rowOff>
    </xdr:to>
    <xdr:sp macro="" textlink="">
      <xdr:nvSpPr>
        <xdr:cNvPr id="250" name="楕円 249">
          <a:extLst>
            <a:ext uri="{FF2B5EF4-FFF2-40B4-BE49-F238E27FC236}">
              <a16:creationId xmlns:a16="http://schemas.microsoft.com/office/drawing/2014/main" id="{AAACA23D-57A1-49AC-917B-AD430284521F}"/>
            </a:ext>
          </a:extLst>
        </xdr:cNvPr>
        <xdr:cNvSpPr/>
      </xdr:nvSpPr>
      <xdr:spPr>
        <a:xfrm>
          <a:off x="6238875" y="10202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45255</xdr:rowOff>
    </xdr:from>
    <xdr:to>
      <xdr:col>41</xdr:col>
      <xdr:colOff>50800</xdr:colOff>
      <xdr:row>63</xdr:row>
      <xdr:rowOff>45385</xdr:rowOff>
    </xdr:to>
    <xdr:cxnSp macro="">
      <xdr:nvCxnSpPr>
        <xdr:cNvPr id="251" name="直線コネクタ 250">
          <a:extLst>
            <a:ext uri="{FF2B5EF4-FFF2-40B4-BE49-F238E27FC236}">
              <a16:creationId xmlns:a16="http://schemas.microsoft.com/office/drawing/2014/main" id="{BB7EBF25-A33C-4D74-97BB-FF42A8F77F21}"/>
            </a:ext>
          </a:extLst>
        </xdr:cNvPr>
        <xdr:cNvCxnSpPr/>
      </xdr:nvCxnSpPr>
      <xdr:spPr>
        <a:xfrm>
          <a:off x="6286500" y="10249705"/>
          <a:ext cx="790575"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21806978-DD3A-47FB-B8DD-5C1C8D65F566}"/>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FCABE732-1521-405F-90EE-CC3EEB818BEF}"/>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C001B3F9-8920-42DA-8FD3-524663241ECE}"/>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70AD9E2-2B61-4D70-9AF5-829006092DC2}"/>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85548</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C5E590CD-1612-42BF-B8AC-5CEF20BBD8D1}"/>
            </a:ext>
          </a:extLst>
        </xdr:cNvPr>
        <xdr:cNvSpPr txBox="1"/>
      </xdr:nvSpPr>
      <xdr:spPr>
        <a:xfrm>
          <a:off x="8429136" y="102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86713</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36E60F40-AD5B-4935-993F-8215F55D6DBF}"/>
            </a:ext>
          </a:extLst>
        </xdr:cNvPr>
        <xdr:cNvSpPr txBox="1"/>
      </xdr:nvSpPr>
      <xdr:spPr>
        <a:xfrm>
          <a:off x="7648086" y="1028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87312</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BEFABC1F-5824-4F98-9CA1-4CB70CB2B178}"/>
            </a:ext>
          </a:extLst>
        </xdr:cNvPr>
        <xdr:cNvSpPr txBox="1"/>
      </xdr:nvSpPr>
      <xdr:spPr>
        <a:xfrm>
          <a:off x="6847986" y="1028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87182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BBBC5FDC-EE82-4B5E-BDFB-772F15C78BDB}"/>
            </a:ext>
          </a:extLst>
        </xdr:cNvPr>
        <xdr:cNvSpPr txBox="1"/>
      </xdr:nvSpPr>
      <xdr:spPr>
        <a:xfrm>
          <a:off x="6038361" y="102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0C1F58B-D6E5-4BA8-949D-3B80256977A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BA6F7210-6AB5-4E79-A76E-F3E2FAED80E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4AB210C-91F3-4ED3-A076-3FDE1353A40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3586FE4-B07F-406D-8E96-A71A61E203EE}"/>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0A72BBB-DEC2-4333-BCFC-7D290A55E7A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1C69839F-B723-4246-9C4F-9DF1015599B4}"/>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0746231-8195-4D56-89A3-C936FE989B4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7507F5A-B8F5-464F-8C51-015AAC7383F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111DFB8-8A62-44B4-B28F-D878F56624E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C29B7AD-A303-4762-B381-65D6866516A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2368E87B-E4D1-4BC6-9B61-E00C6518FF45}"/>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CF3857D8-2453-4512-8C11-4018BE64A7D3}"/>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606FFE76-A89E-4D7C-8079-9D6CD0FAA550}"/>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841B6381-7972-4C2C-AF54-AB6C3756160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9DC92AE2-3D74-419B-8CB1-52822E54E61D}"/>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FF00003A-881E-4642-9FFE-5CBCCBEF188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FBE4F490-BFEC-4659-98D8-5810D5DB2104}"/>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8F486632-AE9C-4DB5-BB35-2E3CA7B6E6E4}"/>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E13AFF3-B93A-48BE-A5A9-11B65AD011CC}"/>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3BF4C48-4A1C-4F8A-A93A-376DE7CC3F0A}"/>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92322B53-58C6-4075-9CFA-9DA83D344204}"/>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BEE55F7-0434-40FD-9265-9184FA0AFF57}"/>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0A5EBB4-8533-452A-AE0C-E9364A19603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7995409-E312-43D2-B35C-B56C6468BE5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EB95FFF2-4EB4-4169-A99A-7257F5FFDC57}"/>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F9956ACA-515B-42D1-B91B-15A581FC89A2}"/>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C8686EC5-80AF-477E-9217-58F02207DB48}"/>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A03F443A-0150-4778-A466-786367C6DBA6}"/>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149320E7-50CA-430F-A2B4-49B312B9E09C}"/>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5CE61E44-7FD7-4256-8404-1B3777BED2B5}"/>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5E72BBA6-BC5D-40A7-A677-704281DA988F}"/>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108F8D23-EEE5-423C-B263-F2C3E6C5968E}"/>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E4079D7B-8A22-48D0-B938-C51AD7EB4AD1}"/>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FFD2A97A-11D0-4BE5-B538-D0F472FFA5D4}"/>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38AE0FE2-208E-4720-81BD-4EDCAC09BE48}"/>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3071030-AAA1-4DDC-83E0-25429D83C748}"/>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B6AE111-111D-4DE0-A26C-7E68B0BC046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25A3B32-B6D4-4B22-87D9-4E83BAD12B8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8EC6952-ADF0-4400-9800-985181665AD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7DCB1C-6D04-4884-94F7-721ACEDA41E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154939</xdr:rowOff>
    </xdr:from>
    <xdr:to>
      <xdr:col>24</xdr:col>
      <xdr:colOff>114300</xdr:colOff>
      <xdr:row>84</xdr:row>
      <xdr:rowOff>85089</xdr:rowOff>
    </xdr:to>
    <xdr:sp macro="" textlink="">
      <xdr:nvSpPr>
        <xdr:cNvPr id="300" name="楕円 299">
          <a:extLst>
            <a:ext uri="{FF2B5EF4-FFF2-40B4-BE49-F238E27FC236}">
              <a16:creationId xmlns:a16="http://schemas.microsoft.com/office/drawing/2014/main" id="{F202EC68-9FAA-45A6-8024-74BD24F07657}"/>
            </a:ext>
          </a:extLst>
        </xdr:cNvPr>
        <xdr:cNvSpPr/>
      </xdr:nvSpPr>
      <xdr:spPr>
        <a:xfrm>
          <a:off x="4124325" y="135947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133366</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D3593AC4-39AB-4469-8E46-0D7FA3802000}"/>
            </a:ext>
          </a:extLst>
        </xdr:cNvPr>
        <xdr:cNvSpPr txBox="1"/>
      </xdr:nvSpPr>
      <xdr:spPr>
        <a:xfrm>
          <a:off x="4219575" y="1357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302" name="楕円 301">
          <a:extLst>
            <a:ext uri="{FF2B5EF4-FFF2-40B4-BE49-F238E27FC236}">
              <a16:creationId xmlns:a16="http://schemas.microsoft.com/office/drawing/2014/main" id="{97B69433-C00F-48D5-9581-B17C8654023F}"/>
            </a:ext>
          </a:extLst>
        </xdr:cNvPr>
        <xdr:cNvSpPr/>
      </xdr:nvSpPr>
      <xdr:spPr>
        <a:xfrm>
          <a:off x="33813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34289</xdr:rowOff>
    </xdr:to>
    <xdr:cxnSp macro="">
      <xdr:nvCxnSpPr>
        <xdr:cNvPr id="303" name="直線コネクタ 302">
          <a:extLst>
            <a:ext uri="{FF2B5EF4-FFF2-40B4-BE49-F238E27FC236}">
              <a16:creationId xmlns:a16="http://schemas.microsoft.com/office/drawing/2014/main" id="{8C2AF58C-1E9E-44CF-A8C2-05C3B2E55ECD}"/>
            </a:ext>
          </a:extLst>
        </xdr:cNvPr>
        <xdr:cNvCxnSpPr/>
      </xdr:nvCxnSpPr>
      <xdr:spPr>
        <a:xfrm>
          <a:off x="3429000" y="13573125"/>
          <a:ext cx="752475"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4" name="楕円 303">
          <a:extLst>
            <a:ext uri="{FF2B5EF4-FFF2-40B4-BE49-F238E27FC236}">
              <a16:creationId xmlns:a16="http://schemas.microsoft.com/office/drawing/2014/main" id="{F9991952-C3D1-4EE2-88C4-5AEDA124082F}"/>
            </a:ext>
          </a:extLst>
        </xdr:cNvPr>
        <xdr:cNvSpPr/>
      </xdr:nvSpPr>
      <xdr:spPr>
        <a:xfrm>
          <a:off x="2571750" y="13544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83</xdr:row>
      <xdr:rowOff>152400</xdr:rowOff>
    </xdr:to>
    <xdr:cxnSp macro="">
      <xdr:nvCxnSpPr>
        <xdr:cNvPr id="305" name="直線コネクタ 304">
          <a:extLst>
            <a:ext uri="{FF2B5EF4-FFF2-40B4-BE49-F238E27FC236}">
              <a16:creationId xmlns:a16="http://schemas.microsoft.com/office/drawing/2014/main" id="{1397D314-6610-4424-B8D7-DDFBA1A939DD}"/>
            </a:ext>
          </a:extLst>
        </xdr:cNvPr>
        <xdr:cNvCxnSpPr/>
      </xdr:nvCxnSpPr>
      <xdr:spPr>
        <a:xfrm flipV="1">
          <a:off x="2619375" y="135731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06" name="楕円 305">
          <a:extLst>
            <a:ext uri="{FF2B5EF4-FFF2-40B4-BE49-F238E27FC236}">
              <a16:creationId xmlns:a16="http://schemas.microsoft.com/office/drawing/2014/main" id="{5D70440D-4042-46DE-8050-D22EFEABEFCC}"/>
            </a:ext>
          </a:extLst>
        </xdr:cNvPr>
        <xdr:cNvSpPr/>
      </xdr:nvSpPr>
      <xdr:spPr>
        <a:xfrm>
          <a:off x="1781175" y="134956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152400</xdr:rowOff>
    </xdr:to>
    <xdr:cxnSp macro="">
      <xdr:nvCxnSpPr>
        <xdr:cNvPr id="307" name="直線コネクタ 306">
          <a:extLst>
            <a:ext uri="{FF2B5EF4-FFF2-40B4-BE49-F238E27FC236}">
              <a16:creationId xmlns:a16="http://schemas.microsoft.com/office/drawing/2014/main" id="{57438DB6-1A5F-437F-A51B-2D918F45734C}"/>
            </a:ext>
          </a:extLst>
        </xdr:cNvPr>
        <xdr:cNvCxnSpPr/>
      </xdr:nvCxnSpPr>
      <xdr:spPr>
        <a:xfrm>
          <a:off x="1828800" y="1354328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08" name="楕円 307">
          <a:extLst>
            <a:ext uri="{FF2B5EF4-FFF2-40B4-BE49-F238E27FC236}">
              <a16:creationId xmlns:a16="http://schemas.microsoft.com/office/drawing/2014/main" id="{1F6C2A16-8583-4747-BA8B-A7C90AC463A7}"/>
            </a:ext>
          </a:extLst>
        </xdr:cNvPr>
        <xdr:cNvSpPr/>
      </xdr:nvSpPr>
      <xdr:spPr>
        <a:xfrm>
          <a:off x="981075" y="134181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83</xdr:row>
      <xdr:rowOff>106680</xdr:rowOff>
    </xdr:to>
    <xdr:cxnSp macro="">
      <xdr:nvCxnSpPr>
        <xdr:cNvPr id="309" name="直線コネクタ 308">
          <a:extLst>
            <a:ext uri="{FF2B5EF4-FFF2-40B4-BE49-F238E27FC236}">
              <a16:creationId xmlns:a16="http://schemas.microsoft.com/office/drawing/2014/main" id="{E4F63164-62D5-4F08-B923-159D1AD1A9A1}"/>
            </a:ext>
          </a:extLst>
        </xdr:cNvPr>
        <xdr:cNvCxnSpPr/>
      </xdr:nvCxnSpPr>
      <xdr:spPr>
        <a:xfrm>
          <a:off x="1028700" y="13465811"/>
          <a:ext cx="800100" cy="7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3AECE4FA-5AF5-4CE6-8071-6BFE0B9DC378}"/>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C58F988A-6145-49DB-B380-849B1AE609D8}"/>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775D2551-C6D1-4183-BFA1-55F5750C3C44}"/>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74469323-623F-4633-9707-D84F384B6D2F}"/>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314" name="n_1mainValue【公営住宅】&#10;有形固定資産減価償却率">
          <a:extLst>
            <a:ext uri="{FF2B5EF4-FFF2-40B4-BE49-F238E27FC236}">
              <a16:creationId xmlns:a16="http://schemas.microsoft.com/office/drawing/2014/main" id="{F8FE2B5E-02E0-4102-AA6F-63DC2BD5510D}"/>
            </a:ext>
          </a:extLst>
        </xdr:cNvPr>
        <xdr:cNvSpPr txBox="1"/>
      </xdr:nvSpPr>
      <xdr:spPr>
        <a:xfrm>
          <a:off x="3239144" y="1360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15" name="n_2mainValue【公営住宅】&#10;有形固定資産減価償却率">
          <a:extLst>
            <a:ext uri="{FF2B5EF4-FFF2-40B4-BE49-F238E27FC236}">
              <a16:creationId xmlns:a16="http://schemas.microsoft.com/office/drawing/2014/main" id="{9853E651-21D3-4C45-8AD3-A9BDB293D71F}"/>
            </a:ext>
          </a:extLst>
        </xdr:cNvPr>
        <xdr:cNvSpPr txBox="1"/>
      </xdr:nvSpPr>
      <xdr:spPr>
        <a:xfrm>
          <a:off x="2439044"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16" name="n_3mainValue【公営住宅】&#10;有形固定資産減価償却率">
          <a:extLst>
            <a:ext uri="{FF2B5EF4-FFF2-40B4-BE49-F238E27FC236}">
              <a16:creationId xmlns:a16="http://schemas.microsoft.com/office/drawing/2014/main" id="{24D52ED2-9BA4-43D7-AE88-B7CBC12D5C0D}"/>
            </a:ext>
          </a:extLst>
        </xdr:cNvPr>
        <xdr:cNvSpPr txBox="1"/>
      </xdr:nvSpPr>
      <xdr:spPr>
        <a:xfrm>
          <a:off x="1648469"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17" name="n_4mainValue【公営住宅】&#10;有形固定資産減価償却率">
          <a:extLst>
            <a:ext uri="{FF2B5EF4-FFF2-40B4-BE49-F238E27FC236}">
              <a16:creationId xmlns:a16="http://schemas.microsoft.com/office/drawing/2014/main" id="{FFA88400-17EB-47D1-A21F-2E4886367B29}"/>
            </a:ext>
          </a:extLst>
        </xdr:cNvPr>
        <xdr:cNvSpPr txBox="1"/>
      </xdr:nvSpPr>
      <xdr:spPr>
        <a:xfrm>
          <a:off x="848369"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5C8C7960-D7F8-475B-AC0B-0AFB5197629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FA83D46F-C0A0-4CD6-88EE-F455C3D1604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7773133-19C6-4E0E-9EF6-9DE8CC5CCC1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F2DE61E-EB66-489E-8CB8-816D926DBEBE}"/>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ADCE46D5-D1F7-4BDB-9982-41C1A1931F5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65D21158-487B-4915-963C-9790D53AC5A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C8B4B8EA-DB73-47E1-A108-A8885B7C23F8}"/>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B11DF0A6-4C61-45DA-88F9-6019BDC3348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8B957580-D1A9-47F3-AE9F-6BEC1AAE684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1F21472-AE44-4EC1-9161-02C911EBC1C3}"/>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78EA84CE-75E5-4EC2-B411-15D24E16B91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8E6A7235-DBA2-4799-8F93-273D7FCD602C}"/>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674B1F2D-63D3-4A73-8C88-84C3B21C267B}"/>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30D5DCE0-BF8C-4564-93C6-C86E544D586D}"/>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5FAAC24-7D0E-4A11-8EB6-1B9A32191C0E}"/>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651EFE32-D3C1-4EC6-8E56-579EC0AFEA25}"/>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12D4D251-A7D7-411F-939B-90BB52B2739C}"/>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7ED2EDA8-BCBB-4A2D-BF9F-107E1F35DCD7}"/>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A187EF55-EA2C-4C7E-9150-38CF80FA088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E40F2557-F69E-4FC5-AFE3-7C83384B2B9E}"/>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DBCCD1C-0455-43D1-9593-0119FDE3E8D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F1311C7E-F901-4C4B-A398-62C65AAEF134}"/>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2DA5B2C2-13D5-456F-A40D-D4CB87AD833A}"/>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306F0863-8822-4586-B27F-A73EFD093A15}"/>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C6EF06C4-38DD-42E4-A723-881174F05694}"/>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318488D0-456B-4A4F-964E-09A83DD71DBE}"/>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6F52C503-54CB-456D-AACB-F7BF46A41224}"/>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437EC313-FF66-40A9-9B68-EE6C14170E61}"/>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C002DDDB-4CCA-4E24-8C58-45123C35BE48}"/>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85591D35-4DCF-4714-8B27-CEDED9020A6C}"/>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CE960549-4A9C-4A5B-A1EA-274CA0F796E3}"/>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C2B9E546-A681-405D-9726-7CB0DA5E4036}"/>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A457C91-D53B-47BF-9E42-B74C0F36AC67}"/>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2D88AC9-A328-4B04-86BE-35E59B7666EE}"/>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2585C89-43EC-4B52-9898-16690F73EAF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AC93C52-511E-4012-9C24-8762AF5904B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EF03AD9-979D-412E-95F7-5D279F454EF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5" name="楕円 354">
          <a:extLst>
            <a:ext uri="{FF2B5EF4-FFF2-40B4-BE49-F238E27FC236}">
              <a16:creationId xmlns:a16="http://schemas.microsoft.com/office/drawing/2014/main" id="{6AD14C88-C8CE-4979-97A3-32CCA3F84C58}"/>
            </a:ext>
          </a:extLst>
        </xdr:cNvPr>
        <xdr:cNvSpPr/>
      </xdr:nvSpPr>
      <xdr:spPr>
        <a:xfrm>
          <a:off x="9401175" y="133826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56" name="【公営住宅】&#10;一人当たり面積該当値テキスト">
          <a:extLst>
            <a:ext uri="{FF2B5EF4-FFF2-40B4-BE49-F238E27FC236}">
              <a16:creationId xmlns:a16="http://schemas.microsoft.com/office/drawing/2014/main" id="{6065A072-C3A2-4A27-A3A6-D15A4A685B53}"/>
            </a:ext>
          </a:extLst>
        </xdr:cNvPr>
        <xdr:cNvSpPr txBox="1"/>
      </xdr:nvSpPr>
      <xdr:spPr>
        <a:xfrm>
          <a:off x="946785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102057</xdr:rowOff>
    </xdr:from>
    <xdr:to>
      <xdr:col>50</xdr:col>
      <xdr:colOff>165100</xdr:colOff>
      <xdr:row>83</xdr:row>
      <xdr:rowOff>32207</xdr:rowOff>
    </xdr:to>
    <xdr:sp macro="" textlink="">
      <xdr:nvSpPr>
        <xdr:cNvPr id="357" name="楕円 356">
          <a:extLst>
            <a:ext uri="{FF2B5EF4-FFF2-40B4-BE49-F238E27FC236}">
              <a16:creationId xmlns:a16="http://schemas.microsoft.com/office/drawing/2014/main" id="{2D20A5B9-31E4-41A6-9849-B9395A649E77}"/>
            </a:ext>
          </a:extLst>
        </xdr:cNvPr>
        <xdr:cNvSpPr/>
      </xdr:nvSpPr>
      <xdr:spPr>
        <a:xfrm>
          <a:off x="8639175" y="1338308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152857</xdr:rowOff>
    </xdr:to>
    <xdr:cxnSp macro="">
      <xdr:nvCxnSpPr>
        <xdr:cNvPr id="358" name="直線コネクタ 357">
          <a:extLst>
            <a:ext uri="{FF2B5EF4-FFF2-40B4-BE49-F238E27FC236}">
              <a16:creationId xmlns:a16="http://schemas.microsoft.com/office/drawing/2014/main" id="{01804283-EB96-4E50-8C64-F82FFF321CCC}"/>
            </a:ext>
          </a:extLst>
        </xdr:cNvPr>
        <xdr:cNvCxnSpPr/>
      </xdr:nvCxnSpPr>
      <xdr:spPr>
        <a:xfrm flipV="1">
          <a:off x="8686800" y="13430250"/>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110744</xdr:rowOff>
    </xdr:from>
    <xdr:to>
      <xdr:col>46</xdr:col>
      <xdr:colOff>38100</xdr:colOff>
      <xdr:row>83</xdr:row>
      <xdr:rowOff>40894</xdr:rowOff>
    </xdr:to>
    <xdr:sp macro="" textlink="">
      <xdr:nvSpPr>
        <xdr:cNvPr id="359" name="楕円 358">
          <a:extLst>
            <a:ext uri="{FF2B5EF4-FFF2-40B4-BE49-F238E27FC236}">
              <a16:creationId xmlns:a16="http://schemas.microsoft.com/office/drawing/2014/main" id="{A09B8AFE-4B64-46F9-96FE-B4CC801C7705}"/>
            </a:ext>
          </a:extLst>
        </xdr:cNvPr>
        <xdr:cNvSpPr/>
      </xdr:nvSpPr>
      <xdr:spPr>
        <a:xfrm>
          <a:off x="7839075" y="133854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152857</xdr:rowOff>
    </xdr:from>
    <xdr:to>
      <xdr:col>50</xdr:col>
      <xdr:colOff>114300</xdr:colOff>
      <xdr:row>82</xdr:row>
      <xdr:rowOff>161544</xdr:rowOff>
    </xdr:to>
    <xdr:cxnSp macro="">
      <xdr:nvCxnSpPr>
        <xdr:cNvPr id="360" name="直線コネクタ 359">
          <a:extLst>
            <a:ext uri="{FF2B5EF4-FFF2-40B4-BE49-F238E27FC236}">
              <a16:creationId xmlns:a16="http://schemas.microsoft.com/office/drawing/2014/main" id="{1B3EFDA8-F65E-42A2-823B-269A5D6BED66}"/>
            </a:ext>
          </a:extLst>
        </xdr:cNvPr>
        <xdr:cNvCxnSpPr/>
      </xdr:nvCxnSpPr>
      <xdr:spPr>
        <a:xfrm flipV="1">
          <a:off x="7886700" y="13430707"/>
          <a:ext cx="8001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114858</xdr:rowOff>
    </xdr:from>
    <xdr:to>
      <xdr:col>41</xdr:col>
      <xdr:colOff>101600</xdr:colOff>
      <xdr:row>83</xdr:row>
      <xdr:rowOff>45008</xdr:rowOff>
    </xdr:to>
    <xdr:sp macro="" textlink="">
      <xdr:nvSpPr>
        <xdr:cNvPr id="361" name="楕円 360">
          <a:extLst>
            <a:ext uri="{FF2B5EF4-FFF2-40B4-BE49-F238E27FC236}">
              <a16:creationId xmlns:a16="http://schemas.microsoft.com/office/drawing/2014/main" id="{94C88A9A-A488-4810-ABED-48E38DB01FB0}"/>
            </a:ext>
          </a:extLst>
        </xdr:cNvPr>
        <xdr:cNvSpPr/>
      </xdr:nvSpPr>
      <xdr:spPr>
        <a:xfrm>
          <a:off x="7029450" y="133927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161544</xdr:rowOff>
    </xdr:from>
    <xdr:to>
      <xdr:col>45</xdr:col>
      <xdr:colOff>177800</xdr:colOff>
      <xdr:row>82</xdr:row>
      <xdr:rowOff>165658</xdr:rowOff>
    </xdr:to>
    <xdr:cxnSp macro="">
      <xdr:nvCxnSpPr>
        <xdr:cNvPr id="362" name="直線コネクタ 361">
          <a:extLst>
            <a:ext uri="{FF2B5EF4-FFF2-40B4-BE49-F238E27FC236}">
              <a16:creationId xmlns:a16="http://schemas.microsoft.com/office/drawing/2014/main" id="{C20884EB-1775-4998-A0BD-1A957372E658}"/>
            </a:ext>
          </a:extLst>
        </xdr:cNvPr>
        <xdr:cNvCxnSpPr/>
      </xdr:nvCxnSpPr>
      <xdr:spPr>
        <a:xfrm flipV="1">
          <a:off x="7077075" y="1344256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114858</xdr:rowOff>
    </xdr:from>
    <xdr:to>
      <xdr:col>36</xdr:col>
      <xdr:colOff>165100</xdr:colOff>
      <xdr:row>83</xdr:row>
      <xdr:rowOff>45008</xdr:rowOff>
    </xdr:to>
    <xdr:sp macro="" textlink="">
      <xdr:nvSpPr>
        <xdr:cNvPr id="363" name="楕円 362">
          <a:extLst>
            <a:ext uri="{FF2B5EF4-FFF2-40B4-BE49-F238E27FC236}">
              <a16:creationId xmlns:a16="http://schemas.microsoft.com/office/drawing/2014/main" id="{A092DB07-2FD9-47BD-8B5C-1AF363C7D07F}"/>
            </a:ext>
          </a:extLst>
        </xdr:cNvPr>
        <xdr:cNvSpPr/>
      </xdr:nvSpPr>
      <xdr:spPr>
        <a:xfrm>
          <a:off x="6238875" y="133927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165658</xdr:rowOff>
    </xdr:from>
    <xdr:to>
      <xdr:col>41</xdr:col>
      <xdr:colOff>50800</xdr:colOff>
      <xdr:row>82</xdr:row>
      <xdr:rowOff>165658</xdr:rowOff>
    </xdr:to>
    <xdr:cxnSp macro="">
      <xdr:nvCxnSpPr>
        <xdr:cNvPr id="364" name="直線コネクタ 363">
          <a:extLst>
            <a:ext uri="{FF2B5EF4-FFF2-40B4-BE49-F238E27FC236}">
              <a16:creationId xmlns:a16="http://schemas.microsoft.com/office/drawing/2014/main" id="{6F9D7B00-3596-4487-B8C0-224F7157F7CF}"/>
            </a:ext>
          </a:extLst>
        </xdr:cNvPr>
        <xdr:cNvCxnSpPr/>
      </xdr:nvCxnSpPr>
      <xdr:spPr>
        <a:xfrm>
          <a:off x="6286500" y="134403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40A26A5F-6F92-4340-8470-F584C41530E2}"/>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C3F13768-F6A3-4EE0-A067-2145691F0888}"/>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9FC74612-DC4A-446A-B62A-82D6125E9B94}"/>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D464EC35-F904-4357-B3EB-24C8949CE0C0}"/>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48734</xdr:rowOff>
    </xdr:from>
    <xdr:ext cx="469744" cy="259045"/>
    <xdr:sp macro="" textlink="">
      <xdr:nvSpPr>
        <xdr:cNvPr id="369" name="n_1mainValue【公営住宅】&#10;一人当たり面積">
          <a:extLst>
            <a:ext uri="{FF2B5EF4-FFF2-40B4-BE49-F238E27FC236}">
              <a16:creationId xmlns:a16="http://schemas.microsoft.com/office/drawing/2014/main" id="{05474448-8C53-4CF6-A541-F9D2B70BBFEF}"/>
            </a:ext>
          </a:extLst>
        </xdr:cNvPr>
        <xdr:cNvSpPr txBox="1"/>
      </xdr:nvSpPr>
      <xdr:spPr>
        <a:xfrm>
          <a:off x="8458277" y="13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57421</xdr:rowOff>
    </xdr:from>
    <xdr:ext cx="469744" cy="259045"/>
    <xdr:sp macro="" textlink="">
      <xdr:nvSpPr>
        <xdr:cNvPr id="370" name="n_2mainValue【公営住宅】&#10;一人当たり面積">
          <a:extLst>
            <a:ext uri="{FF2B5EF4-FFF2-40B4-BE49-F238E27FC236}">
              <a16:creationId xmlns:a16="http://schemas.microsoft.com/office/drawing/2014/main" id="{90702014-415C-4F7D-9F43-B3129B930428}"/>
            </a:ext>
          </a:extLst>
        </xdr:cNvPr>
        <xdr:cNvSpPr txBox="1"/>
      </xdr:nvSpPr>
      <xdr:spPr>
        <a:xfrm>
          <a:off x="7677227" y="131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61535</xdr:rowOff>
    </xdr:from>
    <xdr:ext cx="469744" cy="259045"/>
    <xdr:sp macro="" textlink="">
      <xdr:nvSpPr>
        <xdr:cNvPr id="371" name="n_3mainValue【公営住宅】&#10;一人当たり面積">
          <a:extLst>
            <a:ext uri="{FF2B5EF4-FFF2-40B4-BE49-F238E27FC236}">
              <a16:creationId xmlns:a16="http://schemas.microsoft.com/office/drawing/2014/main" id="{27E2793A-F77A-40AA-BC91-24C4E55E4A24}"/>
            </a:ext>
          </a:extLst>
        </xdr:cNvPr>
        <xdr:cNvSpPr txBox="1"/>
      </xdr:nvSpPr>
      <xdr:spPr>
        <a:xfrm>
          <a:off x="6867602" y="131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61535</xdr:rowOff>
    </xdr:from>
    <xdr:ext cx="469744" cy="259045"/>
    <xdr:sp macro="" textlink="">
      <xdr:nvSpPr>
        <xdr:cNvPr id="372" name="n_4mainValue【公営住宅】&#10;一人当たり面積">
          <a:extLst>
            <a:ext uri="{FF2B5EF4-FFF2-40B4-BE49-F238E27FC236}">
              <a16:creationId xmlns:a16="http://schemas.microsoft.com/office/drawing/2014/main" id="{B4D1E368-A623-4E6B-863B-CAD2EE6DA9EC}"/>
            </a:ext>
          </a:extLst>
        </xdr:cNvPr>
        <xdr:cNvSpPr txBox="1"/>
      </xdr:nvSpPr>
      <xdr:spPr>
        <a:xfrm>
          <a:off x="6067502" y="131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E33ADE22-99D2-40A8-8B7B-F90FB2B0E1D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5CE7FA03-4F23-4A69-828D-2549A7D05B06}"/>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D9D61825-AE66-49CA-BBE4-7654E3A2F6B8}"/>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6351A952-B878-49E0-BB05-B709A4D8947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FD5EA07A-A880-4EEF-91DC-BC04985EF5D9}"/>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F7F572B-6C70-4520-97A2-0736A67E9C0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496CD1D-CE6B-483D-9FC7-E97A5AB4B4F3}"/>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387F9AED-E665-4EC8-BDDB-36CA69EFAB7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DA8A2FA1-3980-4A44-986A-F8F521C4CAEE}"/>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623BF773-2459-4907-A69B-2D9D78A63BE6}"/>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FA25AA3B-CC21-4005-918B-DEB9BD9D264E}"/>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5C6D2CC-A9BC-44E9-B229-7756A6AAABC6}"/>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98231623-3E9C-446B-A1B0-06D8FA057F04}"/>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38C45D75-CEAE-49C5-8FE9-1E8A3E697FF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48E4873C-621B-40DD-ACF1-DAAC7B09C20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AEACDB08-6D26-4AFB-95AE-834FEEE39BF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AA62D17C-33CA-4E34-B03B-AA7164999332}"/>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E29B8C9B-9012-4297-99A9-07FDC66B3C09}"/>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C12B40E9-D964-4B5E-B742-00479FBA56ED}"/>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2A3B001-13A2-4AC3-9C41-50ADCF83B8C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299188FD-43E1-402B-BF38-136D2CF9C96C}"/>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5CE9BB7A-B972-431D-94C6-7E9689FD610A}"/>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AEB2272E-5994-4308-9A35-CB706BDCA47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338C7C10-9AA2-4F7B-83EF-D79BEC674154}"/>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C4C50D3A-3DA8-4406-8149-3CDDF10C6798}"/>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B0987615-35ED-4E8D-A362-D1A9ED889722}"/>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54A5501A-D674-4AD9-B439-4ED5CB2D51A3}"/>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92C1B420-E943-4B91-B1A6-A024A694FCC7}"/>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4BDB12AC-FCF2-40F3-B19B-001E7732A7E6}"/>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BAD3BB36-C0E9-431E-BDB9-7CEFFF8C67DF}"/>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FC656C3D-E2E1-49EF-AF0E-A98463805CBC}"/>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CE696E49-EA5D-49D8-BE0E-089543A34AE5}"/>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C280B168-448E-4A33-BA68-557D8BFB602E}"/>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4DAC2B36-71F0-4556-8BB7-F18AEC253714}"/>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33CDBC35-CE82-48C7-8A37-4F7F0360EE35}"/>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E26C93A0-9077-4B6F-9780-3DA9FAB1D92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95AC69B7-45F5-492B-B310-C8C04378AB4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470DC8D-943C-4E6E-B301-6A1264317AA6}"/>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373C4C7-5CC5-46BC-91FC-E3B665E8BD59}"/>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2" name="楕円 411">
          <a:extLst>
            <a:ext uri="{FF2B5EF4-FFF2-40B4-BE49-F238E27FC236}">
              <a16:creationId xmlns:a16="http://schemas.microsoft.com/office/drawing/2014/main" id="{883FE235-28DB-4410-8440-B34D9D41DA28}"/>
            </a:ext>
          </a:extLst>
        </xdr:cNvPr>
        <xdr:cNvSpPr/>
      </xdr:nvSpPr>
      <xdr:spPr>
        <a:xfrm>
          <a:off x="4124325" y="16885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65422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74906A1A-0C56-4FF0-913E-C840441F700B}"/>
            </a:ext>
          </a:extLst>
        </xdr:cNvPr>
        <xdr:cNvSpPr txBox="1"/>
      </xdr:nvSpPr>
      <xdr:spPr>
        <a:xfrm>
          <a:off x="4219575" y="1674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4" name="楕円 413">
          <a:extLst>
            <a:ext uri="{FF2B5EF4-FFF2-40B4-BE49-F238E27FC236}">
              <a16:creationId xmlns:a16="http://schemas.microsoft.com/office/drawing/2014/main" id="{1642BA86-803C-4414-9949-9537FACCAC1A}"/>
            </a:ext>
          </a:extLst>
        </xdr:cNvPr>
        <xdr:cNvSpPr/>
      </xdr:nvSpPr>
      <xdr:spPr>
        <a:xfrm>
          <a:off x="3381375" y="16847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93345</xdr:rowOff>
    </xdr:to>
    <xdr:cxnSp macro="">
      <xdr:nvCxnSpPr>
        <xdr:cNvPr id="415" name="直線コネクタ 414">
          <a:extLst>
            <a:ext uri="{FF2B5EF4-FFF2-40B4-BE49-F238E27FC236}">
              <a16:creationId xmlns:a16="http://schemas.microsoft.com/office/drawing/2014/main" id="{05902CD9-F388-41E9-9399-56E598B02B7D}"/>
            </a:ext>
          </a:extLst>
        </xdr:cNvPr>
        <xdr:cNvCxnSpPr/>
      </xdr:nvCxnSpPr>
      <xdr:spPr>
        <a:xfrm>
          <a:off x="3429000" y="1689544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135889</xdr:rowOff>
    </xdr:from>
    <xdr:to>
      <xdr:col>15</xdr:col>
      <xdr:colOff>101600</xdr:colOff>
      <xdr:row>104</xdr:row>
      <xdr:rowOff>66039</xdr:rowOff>
    </xdr:to>
    <xdr:sp macro="" textlink="">
      <xdr:nvSpPr>
        <xdr:cNvPr id="416" name="楕円 415">
          <a:extLst>
            <a:ext uri="{FF2B5EF4-FFF2-40B4-BE49-F238E27FC236}">
              <a16:creationId xmlns:a16="http://schemas.microsoft.com/office/drawing/2014/main" id="{20FE4764-4B62-4540-8C5D-D4C968EC142B}"/>
            </a:ext>
          </a:extLst>
        </xdr:cNvPr>
        <xdr:cNvSpPr/>
      </xdr:nvSpPr>
      <xdr:spPr>
        <a:xfrm>
          <a:off x="2571750" y="16814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15239</xdr:rowOff>
    </xdr:from>
    <xdr:to>
      <xdr:col>19</xdr:col>
      <xdr:colOff>177800</xdr:colOff>
      <xdr:row>104</xdr:row>
      <xdr:rowOff>55245</xdr:rowOff>
    </xdr:to>
    <xdr:cxnSp macro="">
      <xdr:nvCxnSpPr>
        <xdr:cNvPr id="417" name="直線コネクタ 416">
          <a:extLst>
            <a:ext uri="{FF2B5EF4-FFF2-40B4-BE49-F238E27FC236}">
              <a16:creationId xmlns:a16="http://schemas.microsoft.com/office/drawing/2014/main" id="{A48E2A1B-CAC2-4D63-8248-8394D766B62C}"/>
            </a:ext>
          </a:extLst>
        </xdr:cNvPr>
        <xdr:cNvCxnSpPr/>
      </xdr:nvCxnSpPr>
      <xdr:spPr>
        <a:xfrm>
          <a:off x="2619375" y="16852264"/>
          <a:ext cx="80962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18" name="楕円 417">
          <a:extLst>
            <a:ext uri="{FF2B5EF4-FFF2-40B4-BE49-F238E27FC236}">
              <a16:creationId xmlns:a16="http://schemas.microsoft.com/office/drawing/2014/main" id="{BE193528-05CF-496B-BC60-B271F8BACEFC}"/>
            </a:ext>
          </a:extLst>
        </xdr:cNvPr>
        <xdr:cNvSpPr/>
      </xdr:nvSpPr>
      <xdr:spPr>
        <a:xfrm>
          <a:off x="1781175" y="16774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146686</xdr:rowOff>
    </xdr:from>
    <xdr:to>
      <xdr:col>15</xdr:col>
      <xdr:colOff>50800</xdr:colOff>
      <xdr:row>104</xdr:row>
      <xdr:rowOff>15239</xdr:rowOff>
    </xdr:to>
    <xdr:cxnSp macro="">
      <xdr:nvCxnSpPr>
        <xdr:cNvPr id="419" name="直線コネクタ 418">
          <a:extLst>
            <a:ext uri="{FF2B5EF4-FFF2-40B4-BE49-F238E27FC236}">
              <a16:creationId xmlns:a16="http://schemas.microsoft.com/office/drawing/2014/main" id="{920C14D8-9468-4DC8-9636-59AB8B6C9CD6}"/>
            </a:ext>
          </a:extLst>
        </xdr:cNvPr>
        <xdr:cNvCxnSpPr/>
      </xdr:nvCxnSpPr>
      <xdr:spPr>
        <a:xfrm>
          <a:off x="1828800" y="16821786"/>
          <a:ext cx="79057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20" name="楕円 419">
          <a:extLst>
            <a:ext uri="{FF2B5EF4-FFF2-40B4-BE49-F238E27FC236}">
              <a16:creationId xmlns:a16="http://schemas.microsoft.com/office/drawing/2014/main" id="{0437B809-80D9-440E-BE3B-9532CC0D24CB}"/>
            </a:ext>
          </a:extLst>
        </xdr:cNvPr>
        <xdr:cNvSpPr/>
      </xdr:nvSpPr>
      <xdr:spPr>
        <a:xfrm>
          <a:off x="981075" y="167341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106680</xdr:rowOff>
    </xdr:from>
    <xdr:to>
      <xdr:col>10</xdr:col>
      <xdr:colOff>114300</xdr:colOff>
      <xdr:row>103</xdr:row>
      <xdr:rowOff>146686</xdr:rowOff>
    </xdr:to>
    <xdr:cxnSp macro="">
      <xdr:nvCxnSpPr>
        <xdr:cNvPr id="421" name="直線コネクタ 420">
          <a:extLst>
            <a:ext uri="{FF2B5EF4-FFF2-40B4-BE49-F238E27FC236}">
              <a16:creationId xmlns:a16="http://schemas.microsoft.com/office/drawing/2014/main" id="{EC885CD5-F276-4935-8F16-0B2CD9460BFF}"/>
            </a:ext>
          </a:extLst>
        </xdr:cNvPr>
        <xdr:cNvCxnSpPr/>
      </xdr:nvCxnSpPr>
      <xdr:spPr>
        <a:xfrm>
          <a:off x="1028700" y="16781780"/>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768BBDA8-8773-43E6-967B-887AFD9516B0}"/>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A3EE28E9-A6AD-40E7-98B3-37D0B6148C90}"/>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C8FB5169-D8F0-4381-9F5E-D3F4AE3E5C0B}"/>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59742D3A-E69C-464A-8135-E4203207F4E1}"/>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122572</xdr:rowOff>
    </xdr:from>
    <xdr:ext cx="405111" cy="259045"/>
    <xdr:sp macro="" textlink="">
      <xdr:nvSpPr>
        <xdr:cNvPr id="426" name="n_1mainValue【港湾・漁港】&#10;有形固定資産減価償却率">
          <a:extLst>
            <a:ext uri="{FF2B5EF4-FFF2-40B4-BE49-F238E27FC236}">
              <a16:creationId xmlns:a16="http://schemas.microsoft.com/office/drawing/2014/main" id="{230A8AF2-FBEE-4B63-B3E5-383E3B806DFD}"/>
            </a:ext>
          </a:extLst>
        </xdr:cNvPr>
        <xdr:cNvSpPr txBox="1"/>
      </xdr:nvSpPr>
      <xdr:spPr>
        <a:xfrm>
          <a:off x="3239144" y="1664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27" name="n_2mainValue【港湾・漁港】&#10;有形固定資産減価償却率">
          <a:extLst>
            <a:ext uri="{FF2B5EF4-FFF2-40B4-BE49-F238E27FC236}">
              <a16:creationId xmlns:a16="http://schemas.microsoft.com/office/drawing/2014/main" id="{32F0952D-1C45-46D7-BDAA-FDA6E7FF152F}"/>
            </a:ext>
          </a:extLst>
        </xdr:cNvPr>
        <xdr:cNvSpPr txBox="1"/>
      </xdr:nvSpPr>
      <xdr:spPr>
        <a:xfrm>
          <a:off x="2439044"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428" name="n_3mainValue【港湾・漁港】&#10;有形固定資産減価償却率">
          <a:extLst>
            <a:ext uri="{FF2B5EF4-FFF2-40B4-BE49-F238E27FC236}">
              <a16:creationId xmlns:a16="http://schemas.microsoft.com/office/drawing/2014/main" id="{F213EE44-4886-4F5C-ADF7-FD29552DA423}"/>
            </a:ext>
          </a:extLst>
        </xdr:cNvPr>
        <xdr:cNvSpPr txBox="1"/>
      </xdr:nvSpPr>
      <xdr:spPr>
        <a:xfrm>
          <a:off x="1648469"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29" name="n_4mainValue【港湾・漁港】&#10;有形固定資産減価償却率">
          <a:extLst>
            <a:ext uri="{FF2B5EF4-FFF2-40B4-BE49-F238E27FC236}">
              <a16:creationId xmlns:a16="http://schemas.microsoft.com/office/drawing/2014/main" id="{3B157F5A-8480-43FE-A309-A96DFE0D7173}"/>
            </a:ext>
          </a:extLst>
        </xdr:cNvPr>
        <xdr:cNvSpPr txBox="1"/>
      </xdr:nvSpPr>
      <xdr:spPr>
        <a:xfrm>
          <a:off x="848369"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E2140A5-48BC-4881-85DC-914302241B8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1593F13-C8C4-425F-A499-16D81F591CC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425D4F88-71AF-4C99-9415-5FF967E4318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81D2E9FA-37D8-4ED9-A854-82FF6AEB070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35F9AC82-EA4E-4CF5-A877-2D5F1ECEE37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89EC6D53-B545-405F-B2F8-16AB88F12BD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D714601-3457-435D-87B4-935B300B1FE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BFCEDDF5-761A-4150-8B52-BE21BF13429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15E17010-6FDE-47ED-9677-0E209B36C125}"/>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E3623859-46E1-4556-8067-248DED6EFF0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881A5DE3-B22A-41F7-A1FE-A604B54179B8}"/>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647F4953-E507-409E-9C97-EFF98B9F089C}"/>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1E89A001-AC10-4B7D-BC93-5BAFF5811825}"/>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25EBA207-2BAE-462C-95C7-2829D5AC1884}"/>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F1A8AEB1-FA9A-4E9E-8E91-7FFE3D3B65F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49F3CEFB-61C2-493A-93B0-D0971BC3534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18BC1254-3C18-422C-94FD-AC0885B3F493}"/>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C93ED94C-0834-4A38-8DB8-D91F454C1BAC}"/>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E2B1101D-CBE9-4465-957D-F35BE06B32E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E1C261F2-2E3B-48E6-934F-9D5D8D76F5D5}"/>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3FFAFD7D-D3F7-466E-BC5A-C2C6F0FDFD1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20458E44-B84A-4A3B-984A-9ED91F3AE48B}"/>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47A90CFD-3DFA-4289-98D9-77A7FE581BC7}"/>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8A5F4D03-550C-4C91-AB5B-241AFC0A52AE}"/>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106A3CF1-6F8D-4512-8AF8-1EC0912A7BB5}"/>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34DEAF63-F8A0-49A7-9F41-2C65827AB48B}"/>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D25A0E16-3742-4D0F-8312-A178DEC1A4F5}"/>
            </a:ext>
          </a:extLst>
        </xdr:cNvPr>
        <xdr:cNvSpPr txBox="1"/>
      </xdr:nvSpPr>
      <xdr:spPr>
        <a:xfrm>
          <a:off x="9467850" y="16765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FA48F4D5-0EAE-4165-84A8-0EA0A1A0A786}"/>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6C0E1753-C5A6-4C89-8FBA-5D6CDF53C8D4}"/>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518F5016-F748-4AA5-BFA3-530A9A6B45E6}"/>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FA233B3A-8693-4CCD-9CEE-DBACA8625BF5}"/>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E4403330-3A7A-4AAE-9BA8-BE8B45124EBA}"/>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9DF3CCD-C354-47F6-9737-F463BB0D588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4EF0648-2669-4A99-949F-16546F8F656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38462F9-F922-48BE-8210-C147A1A87FA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7EE797F-790E-4383-82FE-0AD861DB0CC2}"/>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B82829F-09C9-4671-B9F7-8082A43A3D7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141895</xdr:rowOff>
    </xdr:from>
    <xdr:to>
      <xdr:col>55</xdr:col>
      <xdr:colOff>50800</xdr:colOff>
      <xdr:row>108</xdr:row>
      <xdr:rowOff>72045</xdr:rowOff>
    </xdr:to>
    <xdr:sp macro="" textlink="">
      <xdr:nvSpPr>
        <xdr:cNvPr id="467" name="楕円 466">
          <a:extLst>
            <a:ext uri="{FF2B5EF4-FFF2-40B4-BE49-F238E27FC236}">
              <a16:creationId xmlns:a16="http://schemas.microsoft.com/office/drawing/2014/main" id="{E8E1E8C0-734F-4441-BAF0-DB033C492501}"/>
            </a:ext>
          </a:extLst>
        </xdr:cNvPr>
        <xdr:cNvSpPr/>
      </xdr:nvSpPr>
      <xdr:spPr>
        <a:xfrm>
          <a:off x="9401175" y="1747104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56822</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F1B75993-14AA-4697-96A7-89DBEA4AA9BD}"/>
            </a:ext>
          </a:extLst>
        </xdr:cNvPr>
        <xdr:cNvSpPr txBox="1"/>
      </xdr:nvSpPr>
      <xdr:spPr>
        <a:xfrm>
          <a:off x="9467850" y="1738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141968</xdr:rowOff>
    </xdr:from>
    <xdr:to>
      <xdr:col>50</xdr:col>
      <xdr:colOff>165100</xdr:colOff>
      <xdr:row>108</xdr:row>
      <xdr:rowOff>72118</xdr:rowOff>
    </xdr:to>
    <xdr:sp macro="" textlink="">
      <xdr:nvSpPr>
        <xdr:cNvPr id="469" name="楕円 468">
          <a:extLst>
            <a:ext uri="{FF2B5EF4-FFF2-40B4-BE49-F238E27FC236}">
              <a16:creationId xmlns:a16="http://schemas.microsoft.com/office/drawing/2014/main" id="{DB8C3CB7-C5D0-42EB-9A6E-BB9D67712033}"/>
            </a:ext>
          </a:extLst>
        </xdr:cNvPr>
        <xdr:cNvSpPr/>
      </xdr:nvSpPr>
      <xdr:spPr>
        <a:xfrm>
          <a:off x="8639175" y="1747111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21245</xdr:rowOff>
    </xdr:from>
    <xdr:to>
      <xdr:col>55</xdr:col>
      <xdr:colOff>0</xdr:colOff>
      <xdr:row>108</xdr:row>
      <xdr:rowOff>21318</xdr:rowOff>
    </xdr:to>
    <xdr:cxnSp macro="">
      <xdr:nvCxnSpPr>
        <xdr:cNvPr id="470" name="直線コネクタ 469">
          <a:extLst>
            <a:ext uri="{FF2B5EF4-FFF2-40B4-BE49-F238E27FC236}">
              <a16:creationId xmlns:a16="http://schemas.microsoft.com/office/drawing/2014/main" id="{04474381-29BB-4563-8FD7-09344912CC1B}"/>
            </a:ext>
          </a:extLst>
        </xdr:cNvPr>
        <xdr:cNvCxnSpPr/>
      </xdr:nvCxnSpPr>
      <xdr:spPr>
        <a:xfrm flipV="1">
          <a:off x="8686800" y="17509145"/>
          <a:ext cx="74295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141994</xdr:rowOff>
    </xdr:from>
    <xdr:to>
      <xdr:col>46</xdr:col>
      <xdr:colOff>38100</xdr:colOff>
      <xdr:row>108</xdr:row>
      <xdr:rowOff>72144</xdr:rowOff>
    </xdr:to>
    <xdr:sp macro="" textlink="">
      <xdr:nvSpPr>
        <xdr:cNvPr id="471" name="楕円 470">
          <a:extLst>
            <a:ext uri="{FF2B5EF4-FFF2-40B4-BE49-F238E27FC236}">
              <a16:creationId xmlns:a16="http://schemas.microsoft.com/office/drawing/2014/main" id="{3C5C80A3-D90F-4308-A903-8E7F46045B84}"/>
            </a:ext>
          </a:extLst>
        </xdr:cNvPr>
        <xdr:cNvSpPr/>
      </xdr:nvSpPr>
      <xdr:spPr>
        <a:xfrm>
          <a:off x="7839075" y="1747114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21318</xdr:rowOff>
    </xdr:from>
    <xdr:to>
      <xdr:col>50</xdr:col>
      <xdr:colOff>114300</xdr:colOff>
      <xdr:row>108</xdr:row>
      <xdr:rowOff>21344</xdr:rowOff>
    </xdr:to>
    <xdr:cxnSp macro="">
      <xdr:nvCxnSpPr>
        <xdr:cNvPr id="472" name="直線コネクタ 471">
          <a:extLst>
            <a:ext uri="{FF2B5EF4-FFF2-40B4-BE49-F238E27FC236}">
              <a16:creationId xmlns:a16="http://schemas.microsoft.com/office/drawing/2014/main" id="{9A05F8AC-8652-4EBA-904C-62881855B977}"/>
            </a:ext>
          </a:extLst>
        </xdr:cNvPr>
        <xdr:cNvCxnSpPr/>
      </xdr:nvCxnSpPr>
      <xdr:spPr>
        <a:xfrm flipV="1">
          <a:off x="7886700" y="17509218"/>
          <a:ext cx="8001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142013</xdr:rowOff>
    </xdr:from>
    <xdr:to>
      <xdr:col>41</xdr:col>
      <xdr:colOff>101600</xdr:colOff>
      <xdr:row>108</xdr:row>
      <xdr:rowOff>72163</xdr:rowOff>
    </xdr:to>
    <xdr:sp macro="" textlink="">
      <xdr:nvSpPr>
        <xdr:cNvPr id="473" name="楕円 472">
          <a:extLst>
            <a:ext uri="{FF2B5EF4-FFF2-40B4-BE49-F238E27FC236}">
              <a16:creationId xmlns:a16="http://schemas.microsoft.com/office/drawing/2014/main" id="{785B598D-56B4-4E65-87E9-5E9E9AFBF81C}"/>
            </a:ext>
          </a:extLst>
        </xdr:cNvPr>
        <xdr:cNvSpPr/>
      </xdr:nvSpPr>
      <xdr:spPr>
        <a:xfrm>
          <a:off x="7029450" y="174711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21344</xdr:rowOff>
    </xdr:from>
    <xdr:to>
      <xdr:col>45</xdr:col>
      <xdr:colOff>177800</xdr:colOff>
      <xdr:row>108</xdr:row>
      <xdr:rowOff>21363</xdr:rowOff>
    </xdr:to>
    <xdr:cxnSp macro="">
      <xdr:nvCxnSpPr>
        <xdr:cNvPr id="474" name="直線コネクタ 473">
          <a:extLst>
            <a:ext uri="{FF2B5EF4-FFF2-40B4-BE49-F238E27FC236}">
              <a16:creationId xmlns:a16="http://schemas.microsoft.com/office/drawing/2014/main" id="{1E0DBA07-0BBB-4D27-99AB-38D98199FD2A}"/>
            </a:ext>
          </a:extLst>
        </xdr:cNvPr>
        <xdr:cNvCxnSpPr/>
      </xdr:nvCxnSpPr>
      <xdr:spPr>
        <a:xfrm flipV="1">
          <a:off x="7077075" y="17509244"/>
          <a:ext cx="809625"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141977</xdr:rowOff>
    </xdr:from>
    <xdr:to>
      <xdr:col>36</xdr:col>
      <xdr:colOff>165100</xdr:colOff>
      <xdr:row>108</xdr:row>
      <xdr:rowOff>72127</xdr:rowOff>
    </xdr:to>
    <xdr:sp macro="" textlink="">
      <xdr:nvSpPr>
        <xdr:cNvPr id="475" name="楕円 474">
          <a:extLst>
            <a:ext uri="{FF2B5EF4-FFF2-40B4-BE49-F238E27FC236}">
              <a16:creationId xmlns:a16="http://schemas.microsoft.com/office/drawing/2014/main" id="{9925FC9B-AE4F-4943-9B7F-D58DD297170D}"/>
            </a:ext>
          </a:extLst>
        </xdr:cNvPr>
        <xdr:cNvSpPr/>
      </xdr:nvSpPr>
      <xdr:spPr>
        <a:xfrm>
          <a:off x="6238875" y="174711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21327</xdr:rowOff>
    </xdr:from>
    <xdr:to>
      <xdr:col>41</xdr:col>
      <xdr:colOff>50800</xdr:colOff>
      <xdr:row>108</xdr:row>
      <xdr:rowOff>21363</xdr:rowOff>
    </xdr:to>
    <xdr:cxnSp macro="">
      <xdr:nvCxnSpPr>
        <xdr:cNvPr id="476" name="直線コネクタ 475">
          <a:extLst>
            <a:ext uri="{FF2B5EF4-FFF2-40B4-BE49-F238E27FC236}">
              <a16:creationId xmlns:a16="http://schemas.microsoft.com/office/drawing/2014/main" id="{01E536F9-48A9-4F39-94CD-04AC1C9E7AE6}"/>
            </a:ext>
          </a:extLst>
        </xdr:cNvPr>
        <xdr:cNvCxnSpPr/>
      </xdr:nvCxnSpPr>
      <xdr:spPr>
        <a:xfrm>
          <a:off x="6286500" y="17509227"/>
          <a:ext cx="790575"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9A769789-9366-46E5-85F6-F0A85468D68C}"/>
            </a:ext>
          </a:extLst>
        </xdr:cNvPr>
        <xdr:cNvSpPr txBox="1"/>
      </xdr:nvSpPr>
      <xdr:spPr>
        <a:xfrm>
          <a:off x="842913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94905410-46E8-4800-9F35-9BE5EF61A747}"/>
            </a:ext>
          </a:extLst>
        </xdr:cNvPr>
        <xdr:cNvSpPr txBox="1"/>
      </xdr:nvSpPr>
      <xdr:spPr>
        <a:xfrm>
          <a:off x="76480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279720AC-24CF-451D-A03C-1451DF241D3E}"/>
            </a:ext>
          </a:extLst>
        </xdr:cNvPr>
        <xdr:cNvSpPr txBox="1"/>
      </xdr:nvSpPr>
      <xdr:spPr>
        <a:xfrm>
          <a:off x="68479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D8386B10-283C-4A98-94ED-6FA7CA320A7E}"/>
            </a:ext>
          </a:extLst>
        </xdr:cNvPr>
        <xdr:cNvSpPr txBox="1"/>
      </xdr:nvSpPr>
      <xdr:spPr>
        <a:xfrm>
          <a:off x="6038361"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63245</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75ADE007-0828-4ACF-ACCC-BD6F92E36B9E}"/>
            </a:ext>
          </a:extLst>
        </xdr:cNvPr>
        <xdr:cNvSpPr txBox="1"/>
      </xdr:nvSpPr>
      <xdr:spPr>
        <a:xfrm>
          <a:off x="8458278" y="1755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63271</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BB072DFD-1B8A-4C32-ACE8-B207C56DD023}"/>
            </a:ext>
          </a:extLst>
        </xdr:cNvPr>
        <xdr:cNvSpPr txBox="1"/>
      </xdr:nvSpPr>
      <xdr:spPr>
        <a:xfrm>
          <a:off x="7677228" y="17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63290</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9BC69D77-A45F-410B-B75F-74ED4349E95F}"/>
            </a:ext>
          </a:extLst>
        </xdr:cNvPr>
        <xdr:cNvSpPr txBox="1"/>
      </xdr:nvSpPr>
      <xdr:spPr>
        <a:xfrm>
          <a:off x="6867603" y="1755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63254</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4E8314E7-A902-498F-BF0C-C0FEFBA01F72}"/>
            </a:ext>
          </a:extLst>
        </xdr:cNvPr>
        <xdr:cNvSpPr txBox="1"/>
      </xdr:nvSpPr>
      <xdr:spPr>
        <a:xfrm>
          <a:off x="6067503" y="175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4CCC48D7-E4FF-4972-9AEE-02AADEDB1EA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6683DBDF-7355-4725-8B1B-FD020AA987B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ACE3A9F6-6272-4853-ADFF-090D565DBEF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8AE8C58-B803-475D-BBD0-C51268A661D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777144AE-A570-4E04-9A1B-F3FC50AF3C22}"/>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B9456036-EEC6-4871-B318-643C9DC6E2E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C35EAF33-FCCA-4147-A208-A1FF20A93BD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9CB9C3B-3D2C-48CB-A2EB-F64F5656A14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9F039A1D-7EC2-4978-AC4D-DBC2AD8357A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C8C14600-3DC2-4B05-B882-CC96AACA4AC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D7444326-308E-4451-BAE2-C7D68F0B6377}"/>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C75F6212-57D4-450C-A395-921D8831C6BF}"/>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72426B11-63FE-4E97-B2BE-62E2A1BFD039}"/>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DF93067A-B6E5-49E0-9AC2-A70CC557129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E4EB819E-B974-4FA9-B4EC-7710E3FA0C70}"/>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6A31C80B-2D99-42DD-8F91-DCB85CB84DC7}"/>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08EFDA3-A89F-4F4B-84BB-03F622682D53}"/>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CF29B89C-6DFF-4B5E-AE80-97677761C8F4}"/>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83E5EBA8-70C8-4067-9CF5-9A34B55D400C}"/>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81C44914-271A-4F68-AF9C-6230AD7854EB}"/>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65BA1960-EF29-4181-B392-D33A0547CF85}"/>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51E0F8A8-F077-4AFD-8BFA-152C9F6FB400}"/>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844E56C-34D3-44B0-B899-5235C0D6462A}"/>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47098775-96B2-4E3A-9C89-BCE0267DD2C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C6D552D0-6598-425F-B5FF-CE41EDF912C6}"/>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74B3CCD8-4821-4362-8D71-2D753F28BB8B}"/>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72A0A392-6855-4A25-811D-877FF670D361}"/>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BFE5BBF-60A8-4320-9D09-06E495B7F52F}"/>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5CA0661A-FD97-4961-ACEA-CA4D0C20512F}"/>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3D514834-C7CB-4194-9AE6-C8641860A883}"/>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94B3517A-1968-40A1-8CC3-43F3248751CC}"/>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C77CAA57-203C-410D-8935-F2F589EB5119}"/>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09A54F71-D171-42E8-B825-CD04B395D260}"/>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FC51A635-825B-46E7-ACD4-2E4BFC9E6C99}"/>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7F4CB961-C5F9-4E32-AAA7-FD781880BBE6}"/>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C7C320E-AA03-4E7B-9CAB-BA259154D60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0B2AD5D-3E51-4AB1-90AA-2B1002A1F6EB}"/>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7C9C6865-BDF8-4B77-B0EB-4990100D441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4D93F68-328F-49BB-AFBD-DB5332AF309E}"/>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FB37F2E-830B-4C67-A120-659BD1D5273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525" name="楕円 524">
          <a:extLst>
            <a:ext uri="{FF2B5EF4-FFF2-40B4-BE49-F238E27FC236}">
              <a16:creationId xmlns:a16="http://schemas.microsoft.com/office/drawing/2014/main" id="{4F6E92F6-BFBC-49CA-BB4E-FCDF0623E186}"/>
            </a:ext>
          </a:extLst>
        </xdr:cNvPr>
        <xdr:cNvSpPr/>
      </xdr:nvSpPr>
      <xdr:spPr>
        <a:xfrm>
          <a:off x="14649450" y="60699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57167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B28ABCAB-DEEF-456A-A621-45F004449FD6}"/>
            </a:ext>
          </a:extLst>
        </xdr:cNvPr>
        <xdr:cNvSpPr txBox="1"/>
      </xdr:nvSpPr>
      <xdr:spPr>
        <a:xfrm>
          <a:off x="14735175" y="60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527" name="楕円 526">
          <a:extLst>
            <a:ext uri="{FF2B5EF4-FFF2-40B4-BE49-F238E27FC236}">
              <a16:creationId xmlns:a16="http://schemas.microsoft.com/office/drawing/2014/main" id="{AF9983E4-6BE2-4547-AD50-3D7507B182E4}"/>
            </a:ext>
          </a:extLst>
        </xdr:cNvPr>
        <xdr:cNvSpPr/>
      </xdr:nvSpPr>
      <xdr:spPr>
        <a:xfrm>
          <a:off x="13887450" y="5989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129540</xdr:rowOff>
    </xdr:to>
    <xdr:cxnSp macro="">
      <xdr:nvCxnSpPr>
        <xdr:cNvPr id="528" name="直線コネクタ 527">
          <a:extLst>
            <a:ext uri="{FF2B5EF4-FFF2-40B4-BE49-F238E27FC236}">
              <a16:creationId xmlns:a16="http://schemas.microsoft.com/office/drawing/2014/main" id="{78F1B63C-76F4-4BA8-A3BB-2CE3A0FBEED8}"/>
            </a:ext>
          </a:extLst>
        </xdr:cNvPr>
        <xdr:cNvCxnSpPr/>
      </xdr:nvCxnSpPr>
      <xdr:spPr>
        <a:xfrm>
          <a:off x="13935075" y="6037580"/>
          <a:ext cx="762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529" name="楕円 528">
          <a:extLst>
            <a:ext uri="{FF2B5EF4-FFF2-40B4-BE49-F238E27FC236}">
              <a16:creationId xmlns:a16="http://schemas.microsoft.com/office/drawing/2014/main" id="{65DC6808-2972-4556-8B2A-5EA60E7AB827}"/>
            </a:ext>
          </a:extLst>
        </xdr:cNvPr>
        <xdr:cNvSpPr/>
      </xdr:nvSpPr>
      <xdr:spPr>
        <a:xfrm>
          <a:off x="13096875" y="5942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37</xdr:row>
      <xdr:rowOff>49530</xdr:rowOff>
    </xdr:to>
    <xdr:cxnSp macro="">
      <xdr:nvCxnSpPr>
        <xdr:cNvPr id="530" name="直線コネクタ 529">
          <a:extLst>
            <a:ext uri="{FF2B5EF4-FFF2-40B4-BE49-F238E27FC236}">
              <a16:creationId xmlns:a16="http://schemas.microsoft.com/office/drawing/2014/main" id="{31342A73-0BDD-4EA3-B430-8B4D98AB273E}"/>
            </a:ext>
          </a:extLst>
        </xdr:cNvPr>
        <xdr:cNvCxnSpPr/>
      </xdr:nvCxnSpPr>
      <xdr:spPr>
        <a:xfrm>
          <a:off x="13144500" y="598995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31" name="楕円 530">
          <a:extLst>
            <a:ext uri="{FF2B5EF4-FFF2-40B4-BE49-F238E27FC236}">
              <a16:creationId xmlns:a16="http://schemas.microsoft.com/office/drawing/2014/main" id="{A529E004-5E9D-42B3-BC14-EB685639DC4F}"/>
            </a:ext>
          </a:extLst>
        </xdr:cNvPr>
        <xdr:cNvSpPr/>
      </xdr:nvSpPr>
      <xdr:spPr>
        <a:xfrm>
          <a:off x="12296775" y="5857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163830</xdr:rowOff>
    </xdr:to>
    <xdr:cxnSp macro="">
      <xdr:nvCxnSpPr>
        <xdr:cNvPr id="532" name="直線コネクタ 531">
          <a:extLst>
            <a:ext uri="{FF2B5EF4-FFF2-40B4-BE49-F238E27FC236}">
              <a16:creationId xmlns:a16="http://schemas.microsoft.com/office/drawing/2014/main" id="{CE7C4673-F2E6-4CC0-96B0-630EA7ABF13D}"/>
            </a:ext>
          </a:extLst>
        </xdr:cNvPr>
        <xdr:cNvCxnSpPr/>
      </xdr:nvCxnSpPr>
      <xdr:spPr>
        <a:xfrm>
          <a:off x="12344400" y="5905500"/>
          <a:ext cx="8001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533" name="楕円 532">
          <a:extLst>
            <a:ext uri="{FF2B5EF4-FFF2-40B4-BE49-F238E27FC236}">
              <a16:creationId xmlns:a16="http://schemas.microsoft.com/office/drawing/2014/main" id="{3FDC2112-FC80-4EFC-830F-6365E7B3342F}"/>
            </a:ext>
          </a:extLst>
        </xdr:cNvPr>
        <xdr:cNvSpPr/>
      </xdr:nvSpPr>
      <xdr:spPr>
        <a:xfrm>
          <a:off x="11487150" y="58305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36</xdr:row>
      <xdr:rowOff>76200</xdr:rowOff>
    </xdr:to>
    <xdr:cxnSp macro="">
      <xdr:nvCxnSpPr>
        <xdr:cNvPr id="534" name="直線コネクタ 533">
          <a:extLst>
            <a:ext uri="{FF2B5EF4-FFF2-40B4-BE49-F238E27FC236}">
              <a16:creationId xmlns:a16="http://schemas.microsoft.com/office/drawing/2014/main" id="{13BFA0F8-4BF4-440C-B4D5-D898FB38A058}"/>
            </a:ext>
          </a:extLst>
        </xdr:cNvPr>
        <xdr:cNvCxnSpPr/>
      </xdr:nvCxnSpPr>
      <xdr:spPr>
        <a:xfrm>
          <a:off x="11534775" y="5878195"/>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AE092482-2884-4368-9D4C-F07ED8DF120E}"/>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DE4F9069-269D-4D3A-A048-3436005FF3D3}"/>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E90F9F8A-346D-4DEF-906A-95EF2775C10A}"/>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AF178A4D-144F-4B8E-9831-2574E976ABDE}"/>
            </a:ext>
          </a:extLst>
        </xdr:cNvPr>
        <xdr:cNvSpPr txBox="1"/>
      </xdr:nvSpPr>
      <xdr:spPr>
        <a:xfrm>
          <a:off x="113544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8CD54EB8-5705-4B3D-9C58-65757702476D}"/>
            </a:ext>
          </a:extLst>
        </xdr:cNvPr>
        <xdr:cNvSpPr txBox="1"/>
      </xdr:nvSpPr>
      <xdr:spPr>
        <a:xfrm>
          <a:off x="13745219"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2E03C443-EA83-4BB2-A7F9-56BB5ECEACF2}"/>
            </a:ext>
          </a:extLst>
        </xdr:cNvPr>
        <xdr:cNvSpPr txBox="1"/>
      </xdr:nvSpPr>
      <xdr:spPr>
        <a:xfrm>
          <a:off x="12964169"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A6DAADA-D9C8-4F0C-ABEB-0FF0FD7F6809}"/>
            </a:ext>
          </a:extLst>
        </xdr:cNvPr>
        <xdr:cNvSpPr txBox="1"/>
      </xdr:nvSpPr>
      <xdr:spPr>
        <a:xfrm>
          <a:off x="12164069" y="564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6159FC67-EA04-4239-9483-027CB08FB7FF}"/>
            </a:ext>
          </a:extLst>
        </xdr:cNvPr>
        <xdr:cNvSpPr txBox="1"/>
      </xdr:nvSpPr>
      <xdr:spPr>
        <a:xfrm>
          <a:off x="113544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9F7D842F-9CFC-488C-8F4F-404699D2EB0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80507A0-ACBE-48F2-9511-055AD539811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366C0431-CFD7-47FB-8BFF-701BB768CEB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CF38614F-5B25-48E1-B879-DC91CC99A2F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72A02F06-3CA1-4731-83DA-232F4AEA847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7D0313A9-70DE-440B-A7A6-660321A59973}"/>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D969E7B2-BAAC-4590-9572-2EC89C9B922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5BD356D5-B999-4F4A-8023-036F166B8DE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E11CAF76-DB54-4DA3-9556-163735F391D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27983AB-2286-4A90-8CE5-81CE4BEE11AC}"/>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C5FE1790-D840-4B58-BAF5-9B565C9E9A19}"/>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BEF6B944-A5C6-489B-B058-068524E0D686}"/>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D546534A-9E17-45DB-A766-46AF88B6738F}"/>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B95C8453-DE6A-4943-9A05-F5B89E801B40}"/>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AB6E5C9C-CD79-41F4-9D75-F0EC47AA4EB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755731E8-FDC9-412B-B186-D03A4AA79BBD}"/>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579007D4-2EC5-45FE-AF90-F7AB1C5E1904}"/>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970AB9C6-404F-4404-922D-0D3E4C6FB771}"/>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D0B2E356-71CC-4517-BCEF-B3EB724B380E}"/>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F1B632E2-BF08-458E-9297-CB958B975E94}"/>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4EC014B0-F529-48BF-95EE-70F1F90FF346}"/>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F0DCAD5C-601D-4929-82D1-1FCC8DCD14D1}"/>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3D916586-8C71-475B-A634-B4AC745DD9B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5DF25AC1-3FE4-4824-B153-01AD69E69E02}"/>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8620D4E-FB27-43BC-A86B-AC83CF1F753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9B2D8816-4FDC-4CDD-887F-2BDE36AC6EEE}"/>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B7283294-1538-4673-B318-0BD9C063BBCF}"/>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8342C129-8239-421D-B573-35702DB28E94}"/>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4208F75E-A134-4570-836E-47A81F2AB06B}"/>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B078356B-5903-4957-956E-61F9B3CADD11}"/>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A806F195-2912-4B94-A568-8CE9DAE7C448}"/>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9D74A382-A7BF-42A7-A6CB-22D10CF4A75F}"/>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E2BE6633-B8B6-44CF-820D-7DD3C320AE45}"/>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54397A23-E668-4859-81AC-0DF1CD45E0A1}"/>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AE1A8412-DDDA-4E9F-821B-831FB12A2915}"/>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39791869-02DC-4050-93D3-FC3253324A4A}"/>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E326115-60ED-4D37-8938-08D60B6D8C3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CFC99D2-2D05-4241-85F9-6BAD2C7A8CE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AB779AD-FF92-43B5-ABB7-67C6A212747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8FCF5F9-26C8-4EC3-9657-809DC73FBD23}"/>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3F954EC-6F5B-48AB-BA16-B8527FBAB8C1}"/>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134257</xdr:rowOff>
    </xdr:from>
    <xdr:to>
      <xdr:col>116</xdr:col>
      <xdr:colOff>114300</xdr:colOff>
      <xdr:row>41</xdr:row>
      <xdr:rowOff>64407</xdr:rowOff>
    </xdr:to>
    <xdr:sp macro="" textlink="">
      <xdr:nvSpPr>
        <xdr:cNvPr id="584" name="楕円 583">
          <a:extLst>
            <a:ext uri="{FF2B5EF4-FFF2-40B4-BE49-F238E27FC236}">
              <a16:creationId xmlns:a16="http://schemas.microsoft.com/office/drawing/2014/main" id="{FE372E01-6353-4E8F-8A8C-9289E514745F}"/>
            </a:ext>
          </a:extLst>
        </xdr:cNvPr>
        <xdr:cNvSpPr/>
      </xdr:nvSpPr>
      <xdr:spPr>
        <a:xfrm>
          <a:off x="19897725" y="6611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112684</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5A465B6D-576D-45E9-A0E4-E2E260DED2FC}"/>
            </a:ext>
          </a:extLst>
        </xdr:cNvPr>
        <xdr:cNvSpPr txBox="1"/>
      </xdr:nvSpPr>
      <xdr:spPr>
        <a:xfrm>
          <a:off x="19992975"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134257</xdr:rowOff>
    </xdr:from>
    <xdr:to>
      <xdr:col>112</xdr:col>
      <xdr:colOff>38100</xdr:colOff>
      <xdr:row>41</xdr:row>
      <xdr:rowOff>64407</xdr:rowOff>
    </xdr:to>
    <xdr:sp macro="" textlink="">
      <xdr:nvSpPr>
        <xdr:cNvPr id="586" name="楕円 585">
          <a:extLst>
            <a:ext uri="{FF2B5EF4-FFF2-40B4-BE49-F238E27FC236}">
              <a16:creationId xmlns:a16="http://schemas.microsoft.com/office/drawing/2014/main" id="{67DAFEED-C340-4B39-8C95-36F3297A600B}"/>
            </a:ext>
          </a:extLst>
        </xdr:cNvPr>
        <xdr:cNvSpPr/>
      </xdr:nvSpPr>
      <xdr:spPr>
        <a:xfrm>
          <a:off x="19154775" y="66112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13607</xdr:rowOff>
    </xdr:from>
    <xdr:to>
      <xdr:col>116</xdr:col>
      <xdr:colOff>63500</xdr:colOff>
      <xdr:row>41</xdr:row>
      <xdr:rowOff>13607</xdr:rowOff>
    </xdr:to>
    <xdr:cxnSp macro="">
      <xdr:nvCxnSpPr>
        <xdr:cNvPr id="587" name="直線コネクタ 586">
          <a:extLst>
            <a:ext uri="{FF2B5EF4-FFF2-40B4-BE49-F238E27FC236}">
              <a16:creationId xmlns:a16="http://schemas.microsoft.com/office/drawing/2014/main" id="{0D4CCBE3-74BD-4E87-922C-70BAFE3A16AD}"/>
            </a:ext>
          </a:extLst>
        </xdr:cNvPr>
        <xdr:cNvCxnSpPr/>
      </xdr:nvCxnSpPr>
      <xdr:spPr>
        <a:xfrm>
          <a:off x="19202400" y="664935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134257</xdr:rowOff>
    </xdr:from>
    <xdr:to>
      <xdr:col>107</xdr:col>
      <xdr:colOff>101600</xdr:colOff>
      <xdr:row>41</xdr:row>
      <xdr:rowOff>64407</xdr:rowOff>
    </xdr:to>
    <xdr:sp macro="" textlink="">
      <xdr:nvSpPr>
        <xdr:cNvPr id="588" name="楕円 587">
          <a:extLst>
            <a:ext uri="{FF2B5EF4-FFF2-40B4-BE49-F238E27FC236}">
              <a16:creationId xmlns:a16="http://schemas.microsoft.com/office/drawing/2014/main" id="{4E32E82C-1D20-49FA-8ADB-AE5E3F19BB0A}"/>
            </a:ext>
          </a:extLst>
        </xdr:cNvPr>
        <xdr:cNvSpPr/>
      </xdr:nvSpPr>
      <xdr:spPr>
        <a:xfrm>
          <a:off x="18345150" y="661125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13607</xdr:rowOff>
    </xdr:from>
    <xdr:to>
      <xdr:col>111</xdr:col>
      <xdr:colOff>177800</xdr:colOff>
      <xdr:row>41</xdr:row>
      <xdr:rowOff>13607</xdr:rowOff>
    </xdr:to>
    <xdr:cxnSp macro="">
      <xdr:nvCxnSpPr>
        <xdr:cNvPr id="589" name="直線コネクタ 588">
          <a:extLst>
            <a:ext uri="{FF2B5EF4-FFF2-40B4-BE49-F238E27FC236}">
              <a16:creationId xmlns:a16="http://schemas.microsoft.com/office/drawing/2014/main" id="{9B2026AA-127D-4282-9108-87BE3468235D}"/>
            </a:ext>
          </a:extLst>
        </xdr:cNvPr>
        <xdr:cNvCxnSpPr/>
      </xdr:nvCxnSpPr>
      <xdr:spPr>
        <a:xfrm>
          <a:off x="18392775" y="66493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134257</xdr:rowOff>
    </xdr:from>
    <xdr:to>
      <xdr:col>102</xdr:col>
      <xdr:colOff>165100</xdr:colOff>
      <xdr:row>41</xdr:row>
      <xdr:rowOff>64407</xdr:rowOff>
    </xdr:to>
    <xdr:sp macro="" textlink="">
      <xdr:nvSpPr>
        <xdr:cNvPr id="590" name="楕円 589">
          <a:extLst>
            <a:ext uri="{FF2B5EF4-FFF2-40B4-BE49-F238E27FC236}">
              <a16:creationId xmlns:a16="http://schemas.microsoft.com/office/drawing/2014/main" id="{0F2B77C5-4ED8-408C-9190-30495F3B2DFA}"/>
            </a:ext>
          </a:extLst>
        </xdr:cNvPr>
        <xdr:cNvSpPr/>
      </xdr:nvSpPr>
      <xdr:spPr>
        <a:xfrm>
          <a:off x="17554575" y="66112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13607</xdr:rowOff>
    </xdr:from>
    <xdr:to>
      <xdr:col>107</xdr:col>
      <xdr:colOff>50800</xdr:colOff>
      <xdr:row>41</xdr:row>
      <xdr:rowOff>13607</xdr:rowOff>
    </xdr:to>
    <xdr:cxnSp macro="">
      <xdr:nvCxnSpPr>
        <xdr:cNvPr id="591" name="直線コネクタ 590">
          <a:extLst>
            <a:ext uri="{FF2B5EF4-FFF2-40B4-BE49-F238E27FC236}">
              <a16:creationId xmlns:a16="http://schemas.microsoft.com/office/drawing/2014/main" id="{6523B3C5-BF7D-4FC6-B5E5-2E1725615290}"/>
            </a:ext>
          </a:extLst>
        </xdr:cNvPr>
        <xdr:cNvCxnSpPr/>
      </xdr:nvCxnSpPr>
      <xdr:spPr>
        <a:xfrm>
          <a:off x="17602200" y="66493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112485</xdr:rowOff>
    </xdr:from>
    <xdr:to>
      <xdr:col>98</xdr:col>
      <xdr:colOff>38100</xdr:colOff>
      <xdr:row>41</xdr:row>
      <xdr:rowOff>42635</xdr:rowOff>
    </xdr:to>
    <xdr:sp macro="" textlink="">
      <xdr:nvSpPr>
        <xdr:cNvPr id="592" name="楕円 591">
          <a:extLst>
            <a:ext uri="{FF2B5EF4-FFF2-40B4-BE49-F238E27FC236}">
              <a16:creationId xmlns:a16="http://schemas.microsoft.com/office/drawing/2014/main" id="{FC1D4149-8D35-4E0F-9641-00C775EFB0C4}"/>
            </a:ext>
          </a:extLst>
        </xdr:cNvPr>
        <xdr:cNvSpPr/>
      </xdr:nvSpPr>
      <xdr:spPr>
        <a:xfrm>
          <a:off x="16754475" y="6589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163285</xdr:rowOff>
    </xdr:from>
    <xdr:to>
      <xdr:col>102</xdr:col>
      <xdr:colOff>114300</xdr:colOff>
      <xdr:row>41</xdr:row>
      <xdr:rowOff>13607</xdr:rowOff>
    </xdr:to>
    <xdr:cxnSp macro="">
      <xdr:nvCxnSpPr>
        <xdr:cNvPr id="593" name="直線コネクタ 592">
          <a:extLst>
            <a:ext uri="{FF2B5EF4-FFF2-40B4-BE49-F238E27FC236}">
              <a16:creationId xmlns:a16="http://schemas.microsoft.com/office/drawing/2014/main" id="{061687DE-9AC7-4218-A704-3266576B6D5F}"/>
            </a:ext>
          </a:extLst>
        </xdr:cNvPr>
        <xdr:cNvCxnSpPr/>
      </xdr:nvCxnSpPr>
      <xdr:spPr>
        <a:xfrm>
          <a:off x="16802100" y="6637110"/>
          <a:ext cx="8001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98A3F27-056B-4217-8255-E2A5D4156DD8}"/>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CF67ADAE-369D-4829-8230-79CE65C66CF5}"/>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D76F06A8-F150-460C-AABE-5CAE8074DD20}"/>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C68ABB6-327D-4CD7-9CE9-D41D5CAACDDF}"/>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55534</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BD0F9EB0-A3C8-4B03-8827-E0CD3A5BF8E0}"/>
            </a:ext>
          </a:extLst>
        </xdr:cNvPr>
        <xdr:cNvSpPr txBox="1"/>
      </xdr:nvSpPr>
      <xdr:spPr>
        <a:xfrm>
          <a:off x="18983402" y="66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55534</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C6907169-2F79-472D-97E0-4F23153E7B6C}"/>
            </a:ext>
          </a:extLst>
        </xdr:cNvPr>
        <xdr:cNvSpPr txBox="1"/>
      </xdr:nvSpPr>
      <xdr:spPr>
        <a:xfrm>
          <a:off x="18183302" y="66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55534</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696B2DD-5C45-4CEC-95A5-4A84CBF6ADE1}"/>
            </a:ext>
          </a:extLst>
        </xdr:cNvPr>
        <xdr:cNvSpPr txBox="1"/>
      </xdr:nvSpPr>
      <xdr:spPr>
        <a:xfrm>
          <a:off x="17383202" y="66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33762</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EFD5EA5D-A891-4EB2-9642-EC4FD6C2E233}"/>
            </a:ext>
          </a:extLst>
        </xdr:cNvPr>
        <xdr:cNvSpPr txBox="1"/>
      </xdr:nvSpPr>
      <xdr:spPr>
        <a:xfrm>
          <a:off x="16592627" y="66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13FDA784-174B-4F1A-83CD-2059E2BD146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EDF44743-E8EB-4D18-B57E-D83DE8D36F4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5272F0AA-D8A7-4D76-BEFB-497BFA31C94B}"/>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D4416833-C4F0-44F6-9241-A7E2380A14FF}"/>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7EE0FE5E-102B-45EF-8E09-0B1F1C1B276A}"/>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E5770AC1-9ED1-4D0E-AD1E-C498AE979200}"/>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4D31E4C3-9899-4A0F-8C8A-38D1E9983F2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8DF56989-3E24-44F2-A8C0-33CBB8E8F2EB}"/>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C159C0FE-4183-4870-B524-53F0024606D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589B362B-362D-44FC-8546-DB867009B36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CFE070CD-DD9D-4512-8A5B-B11D404F7A2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3173F6CE-54B2-4BC0-80B3-F35849F46F6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FF8210C5-D76C-47A4-BF6E-944A6E486E37}"/>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507F6A39-DF73-4AE4-8F57-094BA4CC3F1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CC2AD4F8-667B-4284-857F-31F45A50EFB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A6194653-202F-4DE4-8DD1-DB6850E15AE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5944A443-5123-40A2-846F-93033FF9E183}"/>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F8538650-F37F-4E9A-B68B-36BEE62965FF}"/>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015804F0-38EA-47B6-ABA9-A8358AAF78F2}"/>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14EF893-0F94-4B01-ADBE-6F72D41D3C6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29D5731F-B470-412D-AF2F-BEC592B7899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C9179A97-3F03-4480-8C82-DF9E6CB4EE7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6A51AB83-ED1B-4C4D-8A19-A91EC3B40C13}"/>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726462D2-7907-4406-BAA5-ECDC918EB19D}"/>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0A114E30-C670-4129-A06A-EAE17662B792}"/>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684757C3-736F-4E12-A15B-08DC45E5C261}"/>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3A96C6FF-F2F4-4B37-BFF7-6DC0C0632AF0}"/>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760302E8-CF5C-4688-8A49-D021F398C946}"/>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41F13812-1D6C-4371-ABB4-2BA796396CF8}"/>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F9B4B0CE-4A0C-4CA4-983C-F1A882AC64F1}"/>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08B1ACA8-E40F-4672-B910-3BBB7118F91D}"/>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B57DADFD-A4C7-48A6-B77B-8FAD20092689}"/>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0EB98ED9-2F6A-474B-A738-4081C4E3B3DF}"/>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9A2043A8-7E3F-478C-9135-3F3E4D56DCE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56C964B-ECC6-4CC5-BCA9-B5D25B0AF0D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956CFC5-671F-4AE5-9315-5AA4220467F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287CF7B6-900E-4749-87F8-6F42FE8DADC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E1678A7-CCD2-4E77-98AC-133D90ABF3C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0" name="楕円 639">
          <a:extLst>
            <a:ext uri="{FF2B5EF4-FFF2-40B4-BE49-F238E27FC236}">
              <a16:creationId xmlns:a16="http://schemas.microsoft.com/office/drawing/2014/main" id="{05C999C8-F554-4E57-9562-904A72D9A044}"/>
            </a:ext>
          </a:extLst>
        </xdr:cNvPr>
        <xdr:cNvSpPr/>
      </xdr:nvSpPr>
      <xdr:spPr>
        <a:xfrm>
          <a:off x="14649450" y="99263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1BF67B2E-601D-4A2B-9B8B-B3080784E04A}"/>
            </a:ext>
          </a:extLst>
        </xdr:cNvPr>
        <xdr:cNvSpPr txBox="1"/>
      </xdr:nvSpPr>
      <xdr:spPr>
        <a:xfrm>
          <a:off x="14735175"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642" name="楕円 641">
          <a:extLst>
            <a:ext uri="{FF2B5EF4-FFF2-40B4-BE49-F238E27FC236}">
              <a16:creationId xmlns:a16="http://schemas.microsoft.com/office/drawing/2014/main" id="{87EE1114-B574-4B78-8AF3-C09B57DD05E0}"/>
            </a:ext>
          </a:extLst>
        </xdr:cNvPr>
        <xdr:cNvSpPr/>
      </xdr:nvSpPr>
      <xdr:spPr>
        <a:xfrm>
          <a:off x="13887450" y="98851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61722</xdr:rowOff>
    </xdr:from>
    <xdr:to>
      <xdr:col>85</xdr:col>
      <xdr:colOff>127000</xdr:colOff>
      <xdr:row>61</xdr:row>
      <xdr:rowOff>102870</xdr:rowOff>
    </xdr:to>
    <xdr:cxnSp macro="">
      <xdr:nvCxnSpPr>
        <xdr:cNvPr id="643" name="直線コネクタ 642">
          <a:extLst>
            <a:ext uri="{FF2B5EF4-FFF2-40B4-BE49-F238E27FC236}">
              <a16:creationId xmlns:a16="http://schemas.microsoft.com/office/drawing/2014/main" id="{10B4ABB1-99BF-4225-9D4D-78E0E9FE48CC}"/>
            </a:ext>
          </a:extLst>
        </xdr:cNvPr>
        <xdr:cNvCxnSpPr/>
      </xdr:nvCxnSpPr>
      <xdr:spPr>
        <a:xfrm>
          <a:off x="13935075" y="9942322"/>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113792</xdr:rowOff>
    </xdr:from>
    <xdr:to>
      <xdr:col>76</xdr:col>
      <xdr:colOff>165100</xdr:colOff>
      <xdr:row>61</xdr:row>
      <xdr:rowOff>43942</xdr:rowOff>
    </xdr:to>
    <xdr:sp macro="" textlink="">
      <xdr:nvSpPr>
        <xdr:cNvPr id="644" name="楕円 643">
          <a:extLst>
            <a:ext uri="{FF2B5EF4-FFF2-40B4-BE49-F238E27FC236}">
              <a16:creationId xmlns:a16="http://schemas.microsoft.com/office/drawing/2014/main" id="{FF8ACEFB-DF4D-4449-ADF5-A659D530B3F6}"/>
            </a:ext>
          </a:extLst>
        </xdr:cNvPr>
        <xdr:cNvSpPr/>
      </xdr:nvSpPr>
      <xdr:spPr>
        <a:xfrm>
          <a:off x="13096875" y="98292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164592</xdr:rowOff>
    </xdr:from>
    <xdr:to>
      <xdr:col>81</xdr:col>
      <xdr:colOff>50800</xdr:colOff>
      <xdr:row>61</xdr:row>
      <xdr:rowOff>61722</xdr:rowOff>
    </xdr:to>
    <xdr:cxnSp macro="">
      <xdr:nvCxnSpPr>
        <xdr:cNvPr id="645" name="直線コネクタ 644">
          <a:extLst>
            <a:ext uri="{FF2B5EF4-FFF2-40B4-BE49-F238E27FC236}">
              <a16:creationId xmlns:a16="http://schemas.microsoft.com/office/drawing/2014/main" id="{4546B91C-A5CD-4ED7-995B-31F707CC2925}"/>
            </a:ext>
          </a:extLst>
        </xdr:cNvPr>
        <xdr:cNvCxnSpPr/>
      </xdr:nvCxnSpPr>
      <xdr:spPr>
        <a:xfrm>
          <a:off x="13144500" y="9876917"/>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122936</xdr:rowOff>
    </xdr:from>
    <xdr:to>
      <xdr:col>72</xdr:col>
      <xdr:colOff>38100</xdr:colOff>
      <xdr:row>61</xdr:row>
      <xdr:rowOff>53086</xdr:rowOff>
    </xdr:to>
    <xdr:sp macro="" textlink="">
      <xdr:nvSpPr>
        <xdr:cNvPr id="646" name="楕円 645">
          <a:extLst>
            <a:ext uri="{FF2B5EF4-FFF2-40B4-BE49-F238E27FC236}">
              <a16:creationId xmlns:a16="http://schemas.microsoft.com/office/drawing/2014/main" id="{29E7864F-2ED9-42FD-917C-42E06627CA24}"/>
            </a:ext>
          </a:extLst>
        </xdr:cNvPr>
        <xdr:cNvSpPr/>
      </xdr:nvSpPr>
      <xdr:spPr>
        <a:xfrm>
          <a:off x="12296775" y="984161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164592</xdr:rowOff>
    </xdr:from>
    <xdr:to>
      <xdr:col>76</xdr:col>
      <xdr:colOff>114300</xdr:colOff>
      <xdr:row>61</xdr:row>
      <xdr:rowOff>2286</xdr:rowOff>
    </xdr:to>
    <xdr:cxnSp macro="">
      <xdr:nvCxnSpPr>
        <xdr:cNvPr id="647" name="直線コネクタ 646">
          <a:extLst>
            <a:ext uri="{FF2B5EF4-FFF2-40B4-BE49-F238E27FC236}">
              <a16:creationId xmlns:a16="http://schemas.microsoft.com/office/drawing/2014/main" id="{1FB397DA-7FBB-4589-88E4-EE0EC0875512}"/>
            </a:ext>
          </a:extLst>
        </xdr:cNvPr>
        <xdr:cNvCxnSpPr/>
      </xdr:nvCxnSpPr>
      <xdr:spPr>
        <a:xfrm flipV="1">
          <a:off x="12344400" y="9876917"/>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45212</xdr:rowOff>
    </xdr:from>
    <xdr:to>
      <xdr:col>67</xdr:col>
      <xdr:colOff>101600</xdr:colOff>
      <xdr:row>60</xdr:row>
      <xdr:rowOff>146812</xdr:rowOff>
    </xdr:to>
    <xdr:sp macro="" textlink="">
      <xdr:nvSpPr>
        <xdr:cNvPr id="648" name="楕円 647">
          <a:extLst>
            <a:ext uri="{FF2B5EF4-FFF2-40B4-BE49-F238E27FC236}">
              <a16:creationId xmlns:a16="http://schemas.microsoft.com/office/drawing/2014/main" id="{96D4C544-C374-40E1-8F10-FFC095171B0D}"/>
            </a:ext>
          </a:extLst>
        </xdr:cNvPr>
        <xdr:cNvSpPr/>
      </xdr:nvSpPr>
      <xdr:spPr>
        <a:xfrm>
          <a:off x="11487150" y="97638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96012</xdr:rowOff>
    </xdr:from>
    <xdr:to>
      <xdr:col>71</xdr:col>
      <xdr:colOff>177800</xdr:colOff>
      <xdr:row>61</xdr:row>
      <xdr:rowOff>2286</xdr:rowOff>
    </xdr:to>
    <xdr:cxnSp macro="">
      <xdr:nvCxnSpPr>
        <xdr:cNvPr id="649" name="直線コネクタ 648">
          <a:extLst>
            <a:ext uri="{FF2B5EF4-FFF2-40B4-BE49-F238E27FC236}">
              <a16:creationId xmlns:a16="http://schemas.microsoft.com/office/drawing/2014/main" id="{964F0859-E9D5-4FCB-8081-8EE500953184}"/>
            </a:ext>
          </a:extLst>
        </xdr:cNvPr>
        <xdr:cNvCxnSpPr/>
      </xdr:nvCxnSpPr>
      <xdr:spPr>
        <a:xfrm>
          <a:off x="11534775" y="9811512"/>
          <a:ext cx="80962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93FDB785-9D01-49EE-8228-ACB89012868D}"/>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AB80A5E3-1B83-4BD8-BAD3-757B904A1697}"/>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5F83C383-8EFE-45B6-890E-C9114008D699}"/>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D33A62C8-F8B2-4A8A-AF7A-D0F685AAE119}"/>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103649</xdr:rowOff>
    </xdr:from>
    <xdr:ext cx="405111" cy="259045"/>
    <xdr:sp macro="" textlink="">
      <xdr:nvSpPr>
        <xdr:cNvPr id="654" name="n_1mainValue【学校施設】&#10;有形固定資産減価償却率">
          <a:extLst>
            <a:ext uri="{FF2B5EF4-FFF2-40B4-BE49-F238E27FC236}">
              <a16:creationId xmlns:a16="http://schemas.microsoft.com/office/drawing/2014/main" id="{1493516A-B8A0-4772-A6F0-F85E12914680}"/>
            </a:ext>
          </a:extLst>
        </xdr:cNvPr>
        <xdr:cNvSpPr txBox="1"/>
      </xdr:nvSpPr>
      <xdr:spPr>
        <a:xfrm>
          <a:off x="13745219" y="998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35069</xdr:rowOff>
    </xdr:from>
    <xdr:ext cx="405111" cy="259045"/>
    <xdr:sp macro="" textlink="">
      <xdr:nvSpPr>
        <xdr:cNvPr id="655" name="n_2mainValue【学校施設】&#10;有形固定資産減価償却率">
          <a:extLst>
            <a:ext uri="{FF2B5EF4-FFF2-40B4-BE49-F238E27FC236}">
              <a16:creationId xmlns:a16="http://schemas.microsoft.com/office/drawing/2014/main" id="{C6F1DDCD-7195-436D-9D3C-89AEED8AB6EB}"/>
            </a:ext>
          </a:extLst>
        </xdr:cNvPr>
        <xdr:cNvSpPr txBox="1"/>
      </xdr:nvSpPr>
      <xdr:spPr>
        <a:xfrm>
          <a:off x="12964169" y="991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56" name="n_3mainValue【学校施設】&#10;有形固定資産減価償却率">
          <a:extLst>
            <a:ext uri="{FF2B5EF4-FFF2-40B4-BE49-F238E27FC236}">
              <a16:creationId xmlns:a16="http://schemas.microsoft.com/office/drawing/2014/main" id="{93B57F0B-9C13-4FA3-9E58-ADB95B928213}"/>
            </a:ext>
          </a:extLst>
        </xdr:cNvPr>
        <xdr:cNvSpPr txBox="1"/>
      </xdr:nvSpPr>
      <xdr:spPr>
        <a:xfrm>
          <a:off x="12164069" y="992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137939</xdr:rowOff>
    </xdr:from>
    <xdr:ext cx="405111" cy="259045"/>
    <xdr:sp macro="" textlink="">
      <xdr:nvSpPr>
        <xdr:cNvPr id="657" name="n_4mainValue【学校施設】&#10;有形固定資産減価償却率">
          <a:extLst>
            <a:ext uri="{FF2B5EF4-FFF2-40B4-BE49-F238E27FC236}">
              <a16:creationId xmlns:a16="http://schemas.microsoft.com/office/drawing/2014/main" id="{4C16E395-F35C-48C1-806F-67A02021F133}"/>
            </a:ext>
          </a:extLst>
        </xdr:cNvPr>
        <xdr:cNvSpPr txBox="1"/>
      </xdr:nvSpPr>
      <xdr:spPr>
        <a:xfrm>
          <a:off x="11354444" y="9856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BBBE8A53-B7B3-4C7B-A6D2-64037F55464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B5FD750C-C6F6-47C1-94B4-FCAEF75E794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99B96958-53B9-4E48-AE67-5B451E60BA9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9FBB2B31-6465-44C7-B1C4-16B0FE42344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E5D2946F-9632-481D-AFDF-262E823C2EA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BEA9D6E0-FBA5-4C0B-A854-AB03EA689114}"/>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BE58B348-17FE-4684-BB51-62255585BA47}"/>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A697F8D3-8B2D-4105-B3ED-047FC1F738D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73B3AFE7-096F-494F-85E1-76F4FB3D4B82}"/>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3D0F69C-3167-4892-9070-B4408975E1B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6BC3E9D0-5BAA-4D18-B158-06D30C3AEA1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8CB62024-7864-48DF-95F2-A2D7A5F45257}"/>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98E39C0B-7DDD-4E30-BAC9-5DAAF144D96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EE30467B-9D15-4300-8756-6D2B2BA86767}"/>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435F7A75-794D-493E-A83D-24B67EE6E08D}"/>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2E7E799C-F65A-4E7D-A20C-3FFB0EFF91D8}"/>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060132BD-B2DC-4273-9C67-32AB84C4348E}"/>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A0418B0F-82E9-4A70-BC7B-D4426CDA5A17}"/>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26891ADE-F99B-46FB-8ED6-C6FF20E2CBA9}"/>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880E2562-8F83-4D79-B24D-16EEBDFF6F55}"/>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393516A3-8DF8-4BB6-B147-542A4DA07008}"/>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C2058987-72F4-49A8-8C82-72767C1A428C}"/>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6DEEE226-77C7-4D41-92A8-18E4EC9AC64D}"/>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3A3D298B-5D27-41F1-BAEB-2116C757487B}"/>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BC22024C-CDE0-4F77-8F1A-5F086239FA86}"/>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2BB9CE19-0105-44A1-B153-A2F5C6BCDEC3}"/>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7E3F0A7A-332E-4ECB-B947-F0626D91F673}"/>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F359A0FD-6BA6-411C-8567-E1AA8132BD00}"/>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419C93FB-3FA9-447B-9117-D52A18E3F08D}"/>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91FCC8F1-0ECC-4E46-81E2-5CB44E180807}"/>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EECC6F66-EEDB-4945-AF43-87C1482137B9}"/>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689" name="【学校施設】&#10;一人当たり面積平均値テキスト">
          <a:extLst>
            <a:ext uri="{FF2B5EF4-FFF2-40B4-BE49-F238E27FC236}">
              <a16:creationId xmlns:a16="http://schemas.microsoft.com/office/drawing/2014/main" id="{CB9A6ABF-E4C5-43F0-BA59-143F645354F0}"/>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CF864265-70B8-4815-8A69-EB96BFF5F306}"/>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A4F27A27-9869-467A-BBD0-4716BDBE7ECD}"/>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58602C92-8F70-45A7-BEA4-6AAC47A81B94}"/>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84C39643-E1DA-4C06-B5BE-3B0E19DB1B2E}"/>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A2789908-C2E0-4A2B-8A3A-B34BA7E1F0B2}"/>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D91E1FC0-3AFB-4D97-8A44-0E71B3FB64D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6DA7F8E-6D81-4996-9C21-D67C1FD9CD1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CEC26E3-C2E7-458B-A7C7-240DDA84435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711FD14-0ECE-4A37-AF2B-275783B09CE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72607FA-6E42-4DF8-9C53-D255DEEC20BC}"/>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73297</xdr:rowOff>
    </xdr:from>
    <xdr:to>
      <xdr:col>116</xdr:col>
      <xdr:colOff>114300</xdr:colOff>
      <xdr:row>63</xdr:row>
      <xdr:rowOff>3447</xdr:rowOff>
    </xdr:to>
    <xdr:sp macro="" textlink="">
      <xdr:nvSpPr>
        <xdr:cNvPr id="700" name="楕円 699">
          <a:extLst>
            <a:ext uri="{FF2B5EF4-FFF2-40B4-BE49-F238E27FC236}">
              <a16:creationId xmlns:a16="http://schemas.microsoft.com/office/drawing/2014/main" id="{E85D1756-5B61-44D1-960A-05F3D90A66CB}"/>
            </a:ext>
          </a:extLst>
        </xdr:cNvPr>
        <xdr:cNvSpPr/>
      </xdr:nvSpPr>
      <xdr:spPr>
        <a:xfrm>
          <a:off x="19897725" y="1011264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96174</xdr:rowOff>
    </xdr:from>
    <xdr:ext cx="469744" cy="259045"/>
    <xdr:sp macro="" textlink="">
      <xdr:nvSpPr>
        <xdr:cNvPr id="701" name="【学校施設】&#10;一人当たり面積該当値テキスト">
          <a:extLst>
            <a:ext uri="{FF2B5EF4-FFF2-40B4-BE49-F238E27FC236}">
              <a16:creationId xmlns:a16="http://schemas.microsoft.com/office/drawing/2014/main" id="{A46C715D-886D-4621-BFD9-7A077463BF41}"/>
            </a:ext>
          </a:extLst>
        </xdr:cNvPr>
        <xdr:cNvSpPr txBox="1"/>
      </xdr:nvSpPr>
      <xdr:spPr>
        <a:xfrm>
          <a:off x="19992975" y="99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702" name="楕円 701">
          <a:extLst>
            <a:ext uri="{FF2B5EF4-FFF2-40B4-BE49-F238E27FC236}">
              <a16:creationId xmlns:a16="http://schemas.microsoft.com/office/drawing/2014/main" id="{4341578C-BA21-4AE9-8043-5B2873270776}"/>
            </a:ext>
          </a:extLst>
        </xdr:cNvPr>
        <xdr:cNvSpPr/>
      </xdr:nvSpPr>
      <xdr:spPr>
        <a:xfrm>
          <a:off x="19154775" y="101159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124097</xdr:rowOff>
    </xdr:from>
    <xdr:to>
      <xdr:col>116</xdr:col>
      <xdr:colOff>63500</xdr:colOff>
      <xdr:row>62</xdr:row>
      <xdr:rowOff>127363</xdr:rowOff>
    </xdr:to>
    <xdr:cxnSp macro="">
      <xdr:nvCxnSpPr>
        <xdr:cNvPr id="703" name="直線コネクタ 702">
          <a:extLst>
            <a:ext uri="{FF2B5EF4-FFF2-40B4-BE49-F238E27FC236}">
              <a16:creationId xmlns:a16="http://schemas.microsoft.com/office/drawing/2014/main" id="{3E46EF19-B48F-410F-8BA7-E3E1141DEE96}"/>
            </a:ext>
          </a:extLst>
        </xdr:cNvPr>
        <xdr:cNvCxnSpPr/>
      </xdr:nvCxnSpPr>
      <xdr:spPr>
        <a:xfrm flipV="1">
          <a:off x="19202400" y="10160272"/>
          <a:ext cx="7524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100512</xdr:rowOff>
    </xdr:from>
    <xdr:to>
      <xdr:col>107</xdr:col>
      <xdr:colOff>101600</xdr:colOff>
      <xdr:row>63</xdr:row>
      <xdr:rowOff>30662</xdr:rowOff>
    </xdr:to>
    <xdr:sp macro="" textlink="">
      <xdr:nvSpPr>
        <xdr:cNvPr id="704" name="楕円 703">
          <a:extLst>
            <a:ext uri="{FF2B5EF4-FFF2-40B4-BE49-F238E27FC236}">
              <a16:creationId xmlns:a16="http://schemas.microsoft.com/office/drawing/2014/main" id="{DE6A4432-6E14-42A4-BAFD-9F2905EFEF91}"/>
            </a:ext>
          </a:extLst>
        </xdr:cNvPr>
        <xdr:cNvSpPr/>
      </xdr:nvSpPr>
      <xdr:spPr>
        <a:xfrm>
          <a:off x="18345150" y="101430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151312</xdr:rowOff>
    </xdr:to>
    <xdr:cxnSp macro="">
      <xdr:nvCxnSpPr>
        <xdr:cNvPr id="705" name="直線コネクタ 704">
          <a:extLst>
            <a:ext uri="{FF2B5EF4-FFF2-40B4-BE49-F238E27FC236}">
              <a16:creationId xmlns:a16="http://schemas.microsoft.com/office/drawing/2014/main" id="{FF90DCB1-08AB-4A5C-AD88-739324F7D970}"/>
            </a:ext>
          </a:extLst>
        </xdr:cNvPr>
        <xdr:cNvCxnSpPr/>
      </xdr:nvCxnSpPr>
      <xdr:spPr>
        <a:xfrm flipV="1">
          <a:off x="18392775" y="10163538"/>
          <a:ext cx="809625" cy="2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111397</xdr:rowOff>
    </xdr:from>
    <xdr:to>
      <xdr:col>102</xdr:col>
      <xdr:colOff>165100</xdr:colOff>
      <xdr:row>63</xdr:row>
      <xdr:rowOff>41547</xdr:rowOff>
    </xdr:to>
    <xdr:sp macro="" textlink="">
      <xdr:nvSpPr>
        <xdr:cNvPr id="706" name="楕円 705">
          <a:extLst>
            <a:ext uri="{FF2B5EF4-FFF2-40B4-BE49-F238E27FC236}">
              <a16:creationId xmlns:a16="http://schemas.microsoft.com/office/drawing/2014/main" id="{EF709839-5A5D-47A7-BA55-AE7B7F356708}"/>
            </a:ext>
          </a:extLst>
        </xdr:cNvPr>
        <xdr:cNvSpPr/>
      </xdr:nvSpPr>
      <xdr:spPr>
        <a:xfrm>
          <a:off x="17554575" y="10150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151312</xdr:rowOff>
    </xdr:from>
    <xdr:to>
      <xdr:col>107</xdr:col>
      <xdr:colOff>50800</xdr:colOff>
      <xdr:row>62</xdr:row>
      <xdr:rowOff>162197</xdr:rowOff>
    </xdr:to>
    <xdr:cxnSp macro="">
      <xdr:nvCxnSpPr>
        <xdr:cNvPr id="707" name="直線コネクタ 706">
          <a:extLst>
            <a:ext uri="{FF2B5EF4-FFF2-40B4-BE49-F238E27FC236}">
              <a16:creationId xmlns:a16="http://schemas.microsoft.com/office/drawing/2014/main" id="{E987DCAE-2E2E-4138-A52E-6AD7FC15A809}"/>
            </a:ext>
          </a:extLst>
        </xdr:cNvPr>
        <xdr:cNvCxnSpPr/>
      </xdr:nvCxnSpPr>
      <xdr:spPr>
        <a:xfrm flipV="1">
          <a:off x="17602200" y="10190662"/>
          <a:ext cx="79057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87449</xdr:rowOff>
    </xdr:from>
    <xdr:to>
      <xdr:col>98</xdr:col>
      <xdr:colOff>38100</xdr:colOff>
      <xdr:row>63</xdr:row>
      <xdr:rowOff>17599</xdr:rowOff>
    </xdr:to>
    <xdr:sp macro="" textlink="">
      <xdr:nvSpPr>
        <xdr:cNvPr id="708" name="楕円 707">
          <a:extLst>
            <a:ext uri="{FF2B5EF4-FFF2-40B4-BE49-F238E27FC236}">
              <a16:creationId xmlns:a16="http://schemas.microsoft.com/office/drawing/2014/main" id="{9813EDF4-1FFD-4664-BEA6-D29832EB47DF}"/>
            </a:ext>
          </a:extLst>
        </xdr:cNvPr>
        <xdr:cNvSpPr/>
      </xdr:nvSpPr>
      <xdr:spPr>
        <a:xfrm>
          <a:off x="16754475" y="101236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138249</xdr:rowOff>
    </xdr:from>
    <xdr:to>
      <xdr:col>102</xdr:col>
      <xdr:colOff>114300</xdr:colOff>
      <xdr:row>62</xdr:row>
      <xdr:rowOff>162197</xdr:rowOff>
    </xdr:to>
    <xdr:cxnSp macro="">
      <xdr:nvCxnSpPr>
        <xdr:cNvPr id="709" name="直線コネクタ 708">
          <a:extLst>
            <a:ext uri="{FF2B5EF4-FFF2-40B4-BE49-F238E27FC236}">
              <a16:creationId xmlns:a16="http://schemas.microsoft.com/office/drawing/2014/main" id="{C471C181-62F9-4BE5-87A6-33A7FF32EDCB}"/>
            </a:ext>
          </a:extLst>
        </xdr:cNvPr>
        <xdr:cNvCxnSpPr/>
      </xdr:nvCxnSpPr>
      <xdr:spPr>
        <a:xfrm>
          <a:off x="16802100" y="10180774"/>
          <a:ext cx="8001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10" name="n_1aveValue【学校施設】&#10;一人当たり面積">
          <a:extLst>
            <a:ext uri="{FF2B5EF4-FFF2-40B4-BE49-F238E27FC236}">
              <a16:creationId xmlns:a16="http://schemas.microsoft.com/office/drawing/2014/main" id="{FD4FE7BC-89C0-4A03-A1A8-069A0AB29D4E}"/>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1" name="n_2aveValue【学校施設】&#10;一人当たり面積">
          <a:extLst>
            <a:ext uri="{FF2B5EF4-FFF2-40B4-BE49-F238E27FC236}">
              <a16:creationId xmlns:a16="http://schemas.microsoft.com/office/drawing/2014/main" id="{6FC3579D-3EA6-4AAE-BCD3-A18023B94E6D}"/>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07FEF4C1-9FF1-4A8A-8DBB-ECF0291AA671}"/>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13" name="n_4aveValue【学校施設】&#10;一人当たり面積">
          <a:extLst>
            <a:ext uri="{FF2B5EF4-FFF2-40B4-BE49-F238E27FC236}">
              <a16:creationId xmlns:a16="http://schemas.microsoft.com/office/drawing/2014/main" id="{D6202AD1-FCA4-4847-BDD5-DBCE9746F7F6}"/>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23240</xdr:rowOff>
    </xdr:from>
    <xdr:ext cx="469744" cy="259045"/>
    <xdr:sp macro="" textlink="">
      <xdr:nvSpPr>
        <xdr:cNvPr id="714" name="n_1mainValue【学校施設】&#10;一人当たり面積">
          <a:extLst>
            <a:ext uri="{FF2B5EF4-FFF2-40B4-BE49-F238E27FC236}">
              <a16:creationId xmlns:a16="http://schemas.microsoft.com/office/drawing/2014/main" id="{66FCABD4-5DDB-4AB8-9CC0-D5237DB671B1}"/>
            </a:ext>
          </a:extLst>
        </xdr:cNvPr>
        <xdr:cNvSpPr txBox="1"/>
      </xdr:nvSpPr>
      <xdr:spPr>
        <a:xfrm>
          <a:off x="18983402" y="99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47189</xdr:rowOff>
    </xdr:from>
    <xdr:ext cx="469744" cy="259045"/>
    <xdr:sp macro="" textlink="">
      <xdr:nvSpPr>
        <xdr:cNvPr id="715" name="n_2mainValue【学校施設】&#10;一人当たり面積">
          <a:extLst>
            <a:ext uri="{FF2B5EF4-FFF2-40B4-BE49-F238E27FC236}">
              <a16:creationId xmlns:a16="http://schemas.microsoft.com/office/drawing/2014/main" id="{895C633B-6D9E-43D1-9BA8-DA7D171142CB}"/>
            </a:ext>
          </a:extLst>
        </xdr:cNvPr>
        <xdr:cNvSpPr txBox="1"/>
      </xdr:nvSpPr>
      <xdr:spPr>
        <a:xfrm>
          <a:off x="18183302" y="992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32674</xdr:rowOff>
    </xdr:from>
    <xdr:ext cx="469744" cy="259045"/>
    <xdr:sp macro="" textlink="">
      <xdr:nvSpPr>
        <xdr:cNvPr id="716" name="n_3mainValue【学校施設】&#10;一人当たり面積">
          <a:extLst>
            <a:ext uri="{FF2B5EF4-FFF2-40B4-BE49-F238E27FC236}">
              <a16:creationId xmlns:a16="http://schemas.microsoft.com/office/drawing/2014/main" id="{A4BA1A98-9912-45C8-B750-F85D8A850B7A}"/>
            </a:ext>
          </a:extLst>
        </xdr:cNvPr>
        <xdr:cNvSpPr txBox="1"/>
      </xdr:nvSpPr>
      <xdr:spPr>
        <a:xfrm>
          <a:off x="17383202" y="1023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34126</xdr:rowOff>
    </xdr:from>
    <xdr:ext cx="469744" cy="259045"/>
    <xdr:sp macro="" textlink="">
      <xdr:nvSpPr>
        <xdr:cNvPr id="717" name="n_4mainValue【学校施設】&#10;一人当たり面積">
          <a:extLst>
            <a:ext uri="{FF2B5EF4-FFF2-40B4-BE49-F238E27FC236}">
              <a16:creationId xmlns:a16="http://schemas.microsoft.com/office/drawing/2014/main" id="{4443E26C-B7CF-41A9-B2F6-A7CA8B34AEEE}"/>
            </a:ext>
          </a:extLst>
        </xdr:cNvPr>
        <xdr:cNvSpPr txBox="1"/>
      </xdr:nvSpPr>
      <xdr:spPr>
        <a:xfrm>
          <a:off x="16592627" y="99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1AF7F78B-2AD1-4C5A-99BD-66E1C8C965A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D6D49B0-7424-440D-9E8C-DA3B34E9D71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C47D89EC-35F9-447A-8A88-14BFD5DCF00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8AD58CF2-86D7-456A-A26D-A09671472E9C}"/>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8EF86BD6-E5FB-4C6E-937A-B20694A15310}"/>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7E3F6BEB-B85A-4787-B683-37E3B63510A7}"/>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F0A80B2-74F3-412E-9724-987F43983D3E}"/>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4E43856E-8192-47AD-AB5C-4B4FD9EFEB3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FBE79E7-E6E3-4127-B621-1A4D41531BB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53489B10-2DB4-46F1-98CD-B87CDC9DFDC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53DCB7D6-4A7C-4D67-BA3B-F1948D40A350}"/>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1E15C6D4-E796-420D-94E0-BF93DBA2CB53}"/>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CDB124BB-E8A8-4B12-A0AA-BD806241C810}"/>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A556569-A316-4D76-8F34-B7760DE857D7}"/>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D0C49F8B-9BB4-4572-8530-46D997139083}"/>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CD107DE4-3D5E-455F-8642-CB3F9D3D668A}"/>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AB414C0E-22F0-45DD-9EFF-D9A76DC6933B}"/>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E3045A6A-4E3B-4303-B9F4-D98ECE547458}"/>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945DEBF1-85E7-4548-BCF1-E70186BB633C}"/>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AD5B41C6-A05E-4219-A3F2-6CE13C15A8DD}"/>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EB21C5DB-F313-41C0-B83C-E85A8B7CD7C3}"/>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DC844B81-E873-4189-86D2-28086A2060F6}"/>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89AC1DCF-9C6C-48F0-BBF4-71EBDBD6EFA1}"/>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E0E54579-B425-4033-AD4A-4B7BB4823F1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40113827-5559-449D-8E91-F631DC2586CA}"/>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4192296-FBEE-41EA-9F94-B34B02AF8EC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B82454F1-5630-411E-B7CE-AC0F48505219}"/>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E32FAFC7-FED4-495C-A6CD-B28E52D552C9}"/>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AF2EEDBF-162B-4258-9803-D8B70048027E}"/>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5FB96BE1-C018-46D7-97DE-CE2F166D3C65}"/>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1E2BD97E-7407-4ABC-9192-B7673191C711}"/>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a:extLst>
            <a:ext uri="{FF2B5EF4-FFF2-40B4-BE49-F238E27FC236}">
              <a16:creationId xmlns:a16="http://schemas.microsoft.com/office/drawing/2014/main" id="{84D0BF00-0A21-470C-8204-B0DB174FAD46}"/>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A4FD2026-D660-4E70-9EB2-FD7E950819A1}"/>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AB3DFD0A-99E6-4E1C-9DE5-0FD203C2C83B}"/>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13FBA28C-E81C-4708-B00D-B655857E7CB4}"/>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B1E1C9C9-F97A-4A1F-9C20-A8E101EE0368}"/>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279DA0BF-836D-4FC8-A856-8B53FF5B1E62}"/>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0098E9D-75DE-45A7-AB8D-F49BB36B2391}"/>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58850C9-3475-4215-9D9D-3FB88A3362F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12C88D8-9C2D-41C1-A5B1-21AC1D90D3E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82D2933D-5BAD-499C-964E-1E694889513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6A66A2B6-5F48-42F8-9A64-D735A5AAF31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86905</xdr:rowOff>
    </xdr:from>
    <xdr:to>
      <xdr:col>85</xdr:col>
      <xdr:colOff>177800</xdr:colOff>
      <xdr:row>82</xdr:row>
      <xdr:rowOff>17055</xdr:rowOff>
    </xdr:to>
    <xdr:sp macro="" textlink="">
      <xdr:nvSpPr>
        <xdr:cNvPr id="760" name="楕円 759">
          <a:extLst>
            <a:ext uri="{FF2B5EF4-FFF2-40B4-BE49-F238E27FC236}">
              <a16:creationId xmlns:a16="http://schemas.microsoft.com/office/drawing/2014/main" id="{C8DD3257-7CA8-49F9-A54C-5E1FC2B619CD}"/>
            </a:ext>
          </a:extLst>
        </xdr:cNvPr>
        <xdr:cNvSpPr/>
      </xdr:nvSpPr>
      <xdr:spPr>
        <a:xfrm>
          <a:off x="14649450" y="13199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65332</xdr:rowOff>
    </xdr:from>
    <xdr:ext cx="405111" cy="259045"/>
    <xdr:sp macro="" textlink="">
      <xdr:nvSpPr>
        <xdr:cNvPr id="761" name="【児童館】&#10;有形固定資産減価償却率該当値テキスト">
          <a:extLst>
            <a:ext uri="{FF2B5EF4-FFF2-40B4-BE49-F238E27FC236}">
              <a16:creationId xmlns:a16="http://schemas.microsoft.com/office/drawing/2014/main" id="{243DDBEF-44B2-4916-885E-347A829A3125}"/>
            </a:ext>
          </a:extLst>
        </xdr:cNvPr>
        <xdr:cNvSpPr txBox="1"/>
      </xdr:nvSpPr>
      <xdr:spPr>
        <a:xfrm>
          <a:off x="14735175"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142421</xdr:rowOff>
    </xdr:from>
    <xdr:to>
      <xdr:col>81</xdr:col>
      <xdr:colOff>101600</xdr:colOff>
      <xdr:row>82</xdr:row>
      <xdr:rowOff>72571</xdr:rowOff>
    </xdr:to>
    <xdr:sp macro="" textlink="">
      <xdr:nvSpPr>
        <xdr:cNvPr id="762" name="楕円 761">
          <a:extLst>
            <a:ext uri="{FF2B5EF4-FFF2-40B4-BE49-F238E27FC236}">
              <a16:creationId xmlns:a16="http://schemas.microsoft.com/office/drawing/2014/main" id="{6FE69B3D-AD70-4265-AE47-D4FC135D75DA}"/>
            </a:ext>
          </a:extLst>
        </xdr:cNvPr>
        <xdr:cNvSpPr/>
      </xdr:nvSpPr>
      <xdr:spPr>
        <a:xfrm>
          <a:off x="13887450" y="132615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137705</xdr:rowOff>
    </xdr:from>
    <xdr:to>
      <xdr:col>85</xdr:col>
      <xdr:colOff>127000</xdr:colOff>
      <xdr:row>82</xdr:row>
      <xdr:rowOff>21771</xdr:rowOff>
    </xdr:to>
    <xdr:cxnSp macro="">
      <xdr:nvCxnSpPr>
        <xdr:cNvPr id="763" name="直線コネクタ 762">
          <a:extLst>
            <a:ext uri="{FF2B5EF4-FFF2-40B4-BE49-F238E27FC236}">
              <a16:creationId xmlns:a16="http://schemas.microsoft.com/office/drawing/2014/main" id="{D78C3981-D7CB-489E-9535-B52CF8D514CD}"/>
            </a:ext>
          </a:extLst>
        </xdr:cNvPr>
        <xdr:cNvCxnSpPr/>
      </xdr:nvCxnSpPr>
      <xdr:spPr>
        <a:xfrm flipV="1">
          <a:off x="13935075" y="13256805"/>
          <a:ext cx="762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764" name="楕円 763">
          <a:extLst>
            <a:ext uri="{FF2B5EF4-FFF2-40B4-BE49-F238E27FC236}">
              <a16:creationId xmlns:a16="http://schemas.microsoft.com/office/drawing/2014/main" id="{2C06E381-904B-4E44-9873-AA052591A8BB}"/>
            </a:ext>
          </a:extLst>
        </xdr:cNvPr>
        <xdr:cNvSpPr/>
      </xdr:nvSpPr>
      <xdr:spPr>
        <a:xfrm>
          <a:off x="13096875" y="131994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82</xdr:row>
      <xdr:rowOff>21771</xdr:rowOff>
    </xdr:to>
    <xdr:cxnSp macro="">
      <xdr:nvCxnSpPr>
        <xdr:cNvPr id="765" name="直線コネクタ 764">
          <a:extLst>
            <a:ext uri="{FF2B5EF4-FFF2-40B4-BE49-F238E27FC236}">
              <a16:creationId xmlns:a16="http://schemas.microsoft.com/office/drawing/2014/main" id="{4AB70855-F4B9-4D42-AAC5-13D0FC0EA94D}"/>
            </a:ext>
          </a:extLst>
        </xdr:cNvPr>
        <xdr:cNvCxnSpPr/>
      </xdr:nvCxnSpPr>
      <xdr:spPr>
        <a:xfrm>
          <a:off x="13144500" y="13247098"/>
          <a:ext cx="790575"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xdr:rowOff>
    </xdr:from>
    <xdr:to>
      <xdr:col>72</xdr:col>
      <xdr:colOff>38100</xdr:colOff>
      <xdr:row>81</xdr:row>
      <xdr:rowOff>103595</xdr:rowOff>
    </xdr:to>
    <xdr:sp macro="" textlink="">
      <xdr:nvSpPr>
        <xdr:cNvPr id="766" name="楕円 765">
          <a:extLst>
            <a:ext uri="{FF2B5EF4-FFF2-40B4-BE49-F238E27FC236}">
              <a16:creationId xmlns:a16="http://schemas.microsoft.com/office/drawing/2014/main" id="{C69EF5EE-42F7-4670-B9DF-86FE1FF34CAC}"/>
            </a:ext>
          </a:extLst>
        </xdr:cNvPr>
        <xdr:cNvSpPr/>
      </xdr:nvSpPr>
      <xdr:spPr>
        <a:xfrm>
          <a:off x="12296775" y="131179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81</xdr:row>
      <xdr:rowOff>131173</xdr:rowOff>
    </xdr:to>
    <xdr:cxnSp macro="">
      <xdr:nvCxnSpPr>
        <xdr:cNvPr id="767" name="直線コネクタ 766">
          <a:extLst>
            <a:ext uri="{FF2B5EF4-FFF2-40B4-BE49-F238E27FC236}">
              <a16:creationId xmlns:a16="http://schemas.microsoft.com/office/drawing/2014/main" id="{91A56190-9DF8-48BE-8E15-1E8B8E31C108}"/>
            </a:ext>
          </a:extLst>
        </xdr:cNvPr>
        <xdr:cNvCxnSpPr/>
      </xdr:nvCxnSpPr>
      <xdr:spPr>
        <a:xfrm>
          <a:off x="12344400" y="13165545"/>
          <a:ext cx="800100" cy="8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104866</xdr:rowOff>
    </xdr:from>
    <xdr:to>
      <xdr:col>67</xdr:col>
      <xdr:colOff>101600</xdr:colOff>
      <xdr:row>81</xdr:row>
      <xdr:rowOff>35016</xdr:rowOff>
    </xdr:to>
    <xdr:sp macro="" textlink="">
      <xdr:nvSpPr>
        <xdr:cNvPr id="768" name="楕円 767">
          <a:extLst>
            <a:ext uri="{FF2B5EF4-FFF2-40B4-BE49-F238E27FC236}">
              <a16:creationId xmlns:a16="http://schemas.microsoft.com/office/drawing/2014/main" id="{BDF00CE4-DC44-4349-9787-70A43603AE9A}"/>
            </a:ext>
          </a:extLst>
        </xdr:cNvPr>
        <xdr:cNvSpPr/>
      </xdr:nvSpPr>
      <xdr:spPr>
        <a:xfrm>
          <a:off x="11487150" y="130556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155666</xdr:rowOff>
    </xdr:from>
    <xdr:to>
      <xdr:col>71</xdr:col>
      <xdr:colOff>177800</xdr:colOff>
      <xdr:row>81</xdr:row>
      <xdr:rowOff>52795</xdr:rowOff>
    </xdr:to>
    <xdr:cxnSp macro="">
      <xdr:nvCxnSpPr>
        <xdr:cNvPr id="769" name="直線コネクタ 768">
          <a:extLst>
            <a:ext uri="{FF2B5EF4-FFF2-40B4-BE49-F238E27FC236}">
              <a16:creationId xmlns:a16="http://schemas.microsoft.com/office/drawing/2014/main" id="{1B8F9558-5C8B-4624-9957-F0F966F5FEF7}"/>
            </a:ext>
          </a:extLst>
        </xdr:cNvPr>
        <xdr:cNvCxnSpPr/>
      </xdr:nvCxnSpPr>
      <xdr:spPr>
        <a:xfrm>
          <a:off x="11534775" y="13112841"/>
          <a:ext cx="809625" cy="5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4E19E05B-7C23-41BC-8A13-86DFEB12C538}"/>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a:extLst>
            <a:ext uri="{FF2B5EF4-FFF2-40B4-BE49-F238E27FC236}">
              <a16:creationId xmlns:a16="http://schemas.microsoft.com/office/drawing/2014/main" id="{E8FD33EA-2211-49EE-BF79-96220A79AE8C}"/>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5ED73F9B-2337-44AF-B3B2-826EA0C96D60}"/>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773" name="n_4aveValue【児童館】&#10;有形固定資産減価償却率">
          <a:extLst>
            <a:ext uri="{FF2B5EF4-FFF2-40B4-BE49-F238E27FC236}">
              <a16:creationId xmlns:a16="http://schemas.microsoft.com/office/drawing/2014/main" id="{9C0C494E-4611-46F9-98FC-7A279BE89D4D}"/>
            </a:ext>
          </a:extLst>
        </xdr:cNvPr>
        <xdr:cNvSpPr txBox="1"/>
      </xdr:nvSpPr>
      <xdr:spPr>
        <a:xfrm>
          <a:off x="11354444"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63698</xdr:rowOff>
    </xdr:from>
    <xdr:ext cx="405111" cy="259045"/>
    <xdr:sp macro="" textlink="">
      <xdr:nvSpPr>
        <xdr:cNvPr id="774" name="n_1mainValue【児童館】&#10;有形固定資産減価償却率">
          <a:extLst>
            <a:ext uri="{FF2B5EF4-FFF2-40B4-BE49-F238E27FC236}">
              <a16:creationId xmlns:a16="http://schemas.microsoft.com/office/drawing/2014/main" id="{A9C11B45-CD03-4AA0-AEFF-881FAB74066B}"/>
            </a:ext>
          </a:extLst>
        </xdr:cNvPr>
        <xdr:cNvSpPr txBox="1"/>
      </xdr:nvSpPr>
      <xdr:spPr>
        <a:xfrm>
          <a:off x="13745219" y="133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775" name="n_2mainValue【児童館】&#10;有形固定資産減価償却率">
          <a:extLst>
            <a:ext uri="{FF2B5EF4-FFF2-40B4-BE49-F238E27FC236}">
              <a16:creationId xmlns:a16="http://schemas.microsoft.com/office/drawing/2014/main" id="{41AA032D-C64A-4002-94C2-D4625D17FAE1}"/>
            </a:ext>
          </a:extLst>
        </xdr:cNvPr>
        <xdr:cNvSpPr txBox="1"/>
      </xdr:nvSpPr>
      <xdr:spPr>
        <a:xfrm>
          <a:off x="12964169" y="1327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94722</xdr:rowOff>
    </xdr:from>
    <xdr:ext cx="405111" cy="259045"/>
    <xdr:sp macro="" textlink="">
      <xdr:nvSpPr>
        <xdr:cNvPr id="776" name="n_3mainValue【児童館】&#10;有形固定資産減価償却率">
          <a:extLst>
            <a:ext uri="{FF2B5EF4-FFF2-40B4-BE49-F238E27FC236}">
              <a16:creationId xmlns:a16="http://schemas.microsoft.com/office/drawing/2014/main" id="{F76356FA-6B69-4071-A722-8F87019B6AA6}"/>
            </a:ext>
          </a:extLst>
        </xdr:cNvPr>
        <xdr:cNvSpPr txBox="1"/>
      </xdr:nvSpPr>
      <xdr:spPr>
        <a:xfrm>
          <a:off x="12164069" y="1321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51543</xdr:rowOff>
    </xdr:from>
    <xdr:ext cx="405111" cy="259045"/>
    <xdr:sp macro="" textlink="">
      <xdr:nvSpPr>
        <xdr:cNvPr id="777" name="n_4mainValue【児童館】&#10;有形固定資産減価償却率">
          <a:extLst>
            <a:ext uri="{FF2B5EF4-FFF2-40B4-BE49-F238E27FC236}">
              <a16:creationId xmlns:a16="http://schemas.microsoft.com/office/drawing/2014/main" id="{7180CA07-2D02-43F9-A4CD-E635075675AB}"/>
            </a:ext>
          </a:extLst>
        </xdr:cNvPr>
        <xdr:cNvSpPr txBox="1"/>
      </xdr:nvSpPr>
      <xdr:spPr>
        <a:xfrm>
          <a:off x="11354444" y="1284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2124545C-2CE1-4F55-B8AB-0B30B3A47A47}"/>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F0DEFCAE-85A4-4E7D-9CE6-D16800750396}"/>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22CB0F74-150D-45A2-BAD7-288DEC1A725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8F0CCD80-F2CC-4DEC-8169-9309A410BA26}"/>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3DFF0475-97D9-4166-B3FF-A90F5CBAB72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7F560196-70B9-4EF2-B381-C731D7C139F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EEFA6F75-E978-4AB0-80A8-7B5C6F02DEA4}"/>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56F7DC29-19F5-4CF7-8712-1B33F82B6D1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65AC8470-0671-4D09-83B5-507DDE8A4D3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5DCF588E-6DFB-4912-86E6-BD60C4D9AA10}"/>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DB4F47DC-446F-4C31-AC8F-EAAA8A5954CF}"/>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198590A5-0732-4C38-A94D-766E2056D143}"/>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8F8D1482-F84D-40AA-9398-F51643F4B5F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CAA30B9E-5156-49AE-9F5C-56E567BD5DF0}"/>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D310C4F9-8CD2-4219-83F5-0CA8B645CC8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69DFB829-9C0E-44A6-8A83-AE92888FE408}"/>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1E08FE6D-D80F-4062-819B-A0FF0878A9D7}"/>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438FB8D5-39CE-4034-993F-09ECAFC59492}"/>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1B822946-1C01-4BE2-AF32-E93F97F3BDC1}"/>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F44530D6-3EDD-4145-B8F4-C5D14B95A1E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D550EF85-4918-4B33-8E4B-76E69E9CA38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61B76B01-87BF-477F-BA20-532BABC5F72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FF04F7AC-6AB1-4064-9076-08A4F4EFDB4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99657276-130A-4C88-A5F8-8F202DB0174A}"/>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484D9A14-5E77-43BE-A70F-61365A53E566}"/>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22B4EE8A-3FBF-489F-AB31-6B841B2F9CCC}"/>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E396ECB5-2A57-4A80-ACD4-67C756EEE7AA}"/>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7528E693-3FC0-4B9C-B802-E83B1C778108}"/>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6" name="【児童館】&#10;一人当たり面積平均値テキスト">
          <a:extLst>
            <a:ext uri="{FF2B5EF4-FFF2-40B4-BE49-F238E27FC236}">
              <a16:creationId xmlns:a16="http://schemas.microsoft.com/office/drawing/2014/main" id="{CD3D502A-3DCE-4BF7-B25A-99831A86C64A}"/>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67AE27D0-2A33-4130-90E0-28C41C558B9A}"/>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0D0A9DC7-4420-4157-89F9-FE40DE548828}"/>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9B332B18-FD31-4E74-8E95-FEBC7151D59B}"/>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E282B7E4-6AAC-4E1C-B182-FF0FD346433A}"/>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4FBB0538-1ECD-4176-8003-84FD4249082C}"/>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A455DAA-84EB-4EE3-AABC-42A1A71CBB8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38164D6-75D9-4906-806E-9EECB24B215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598F4D4-A026-4248-BA2C-F4C09BA5F58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2DB0F9-36CF-4843-9FC6-2759B11BD9A1}"/>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67C7E8CA-377F-47A1-B30E-F99FC7A92DC7}"/>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7" name="楕円 816">
          <a:extLst>
            <a:ext uri="{FF2B5EF4-FFF2-40B4-BE49-F238E27FC236}">
              <a16:creationId xmlns:a16="http://schemas.microsoft.com/office/drawing/2014/main" id="{F03B0115-AD36-4ED0-9F8D-5744D89EC305}"/>
            </a:ext>
          </a:extLst>
        </xdr:cNvPr>
        <xdr:cNvSpPr/>
      </xdr:nvSpPr>
      <xdr:spPr>
        <a:xfrm>
          <a:off x="19897725"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18" name="【児童館】&#10;一人当たり面積該当値テキスト">
          <a:extLst>
            <a:ext uri="{FF2B5EF4-FFF2-40B4-BE49-F238E27FC236}">
              <a16:creationId xmlns:a16="http://schemas.microsoft.com/office/drawing/2014/main" id="{A1FFD652-3CCD-41FF-82FC-8F9F62D44639}"/>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19" name="楕円 818">
          <a:extLst>
            <a:ext uri="{FF2B5EF4-FFF2-40B4-BE49-F238E27FC236}">
              <a16:creationId xmlns:a16="http://schemas.microsoft.com/office/drawing/2014/main" id="{40EC9260-C1C7-46E4-B896-453566B87641}"/>
            </a:ext>
          </a:extLst>
        </xdr:cNvPr>
        <xdr:cNvSpPr/>
      </xdr:nvSpPr>
      <xdr:spPr>
        <a:xfrm>
          <a:off x="191547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0" name="直線コネクタ 819">
          <a:extLst>
            <a:ext uri="{FF2B5EF4-FFF2-40B4-BE49-F238E27FC236}">
              <a16:creationId xmlns:a16="http://schemas.microsoft.com/office/drawing/2014/main" id="{42FB37B3-CCD3-4C31-A440-B7142D46556B}"/>
            </a:ext>
          </a:extLst>
        </xdr:cNvPr>
        <xdr:cNvCxnSpPr/>
      </xdr:nvCxnSpPr>
      <xdr:spPr>
        <a:xfrm>
          <a:off x="19202400" y="1385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1" name="楕円 820">
          <a:extLst>
            <a:ext uri="{FF2B5EF4-FFF2-40B4-BE49-F238E27FC236}">
              <a16:creationId xmlns:a16="http://schemas.microsoft.com/office/drawing/2014/main" id="{77F58647-FC75-4354-A413-CFA03115543E}"/>
            </a:ext>
          </a:extLst>
        </xdr:cNvPr>
        <xdr:cNvSpPr/>
      </xdr:nvSpPr>
      <xdr:spPr>
        <a:xfrm>
          <a:off x="18345150"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2" name="直線コネクタ 821">
          <a:extLst>
            <a:ext uri="{FF2B5EF4-FFF2-40B4-BE49-F238E27FC236}">
              <a16:creationId xmlns:a16="http://schemas.microsoft.com/office/drawing/2014/main" id="{A351F445-BC9F-4349-8540-B639FEAECDC6}"/>
            </a:ext>
          </a:extLst>
        </xdr:cNvPr>
        <xdr:cNvCxnSpPr/>
      </xdr:nvCxnSpPr>
      <xdr:spPr>
        <a:xfrm>
          <a:off x="18392775" y="1385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3" name="楕円 822">
          <a:extLst>
            <a:ext uri="{FF2B5EF4-FFF2-40B4-BE49-F238E27FC236}">
              <a16:creationId xmlns:a16="http://schemas.microsoft.com/office/drawing/2014/main" id="{DC1A46C9-9240-4479-8F10-C609ADB547CC}"/>
            </a:ext>
          </a:extLst>
        </xdr:cNvPr>
        <xdr:cNvSpPr/>
      </xdr:nvSpPr>
      <xdr:spPr>
        <a:xfrm>
          <a:off x="175545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4" name="直線コネクタ 823">
          <a:extLst>
            <a:ext uri="{FF2B5EF4-FFF2-40B4-BE49-F238E27FC236}">
              <a16:creationId xmlns:a16="http://schemas.microsoft.com/office/drawing/2014/main" id="{74C9480D-DA48-48E1-8538-EA22A863E529}"/>
            </a:ext>
          </a:extLst>
        </xdr:cNvPr>
        <xdr:cNvCxnSpPr/>
      </xdr:nvCxnSpPr>
      <xdr:spPr>
        <a:xfrm>
          <a:off x="17602200" y="1385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5" name="楕円 824">
          <a:extLst>
            <a:ext uri="{FF2B5EF4-FFF2-40B4-BE49-F238E27FC236}">
              <a16:creationId xmlns:a16="http://schemas.microsoft.com/office/drawing/2014/main" id="{FD523BCB-97FF-48F8-915E-B4FF8B27B70E}"/>
            </a:ext>
          </a:extLst>
        </xdr:cNvPr>
        <xdr:cNvSpPr/>
      </xdr:nvSpPr>
      <xdr:spPr>
        <a:xfrm>
          <a:off x="167544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6" name="直線コネクタ 825">
          <a:extLst>
            <a:ext uri="{FF2B5EF4-FFF2-40B4-BE49-F238E27FC236}">
              <a16:creationId xmlns:a16="http://schemas.microsoft.com/office/drawing/2014/main" id="{CC4AD3EF-CCA7-48CB-BB89-EE3531D5A44D}"/>
            </a:ext>
          </a:extLst>
        </xdr:cNvPr>
        <xdr:cNvCxnSpPr/>
      </xdr:nvCxnSpPr>
      <xdr:spPr>
        <a:xfrm>
          <a:off x="16802100" y="1385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27" name="n_1aveValue【児童館】&#10;一人当たり面積">
          <a:extLst>
            <a:ext uri="{FF2B5EF4-FFF2-40B4-BE49-F238E27FC236}">
              <a16:creationId xmlns:a16="http://schemas.microsoft.com/office/drawing/2014/main" id="{20334D21-5706-4BE2-AE2E-0ACCE9786F72}"/>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8" name="n_2aveValue【児童館】&#10;一人当たり面積">
          <a:extLst>
            <a:ext uri="{FF2B5EF4-FFF2-40B4-BE49-F238E27FC236}">
              <a16:creationId xmlns:a16="http://schemas.microsoft.com/office/drawing/2014/main" id="{04D41278-0DB5-4725-B81F-B67B1DCE171A}"/>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9" name="n_3aveValue【児童館】&#10;一人当たり面積">
          <a:extLst>
            <a:ext uri="{FF2B5EF4-FFF2-40B4-BE49-F238E27FC236}">
              <a16:creationId xmlns:a16="http://schemas.microsoft.com/office/drawing/2014/main" id="{ED65CBD2-A3AF-4582-B298-EB2E56688AB0}"/>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0" name="n_4aveValue【児童館】&#10;一人当たり面積">
          <a:extLst>
            <a:ext uri="{FF2B5EF4-FFF2-40B4-BE49-F238E27FC236}">
              <a16:creationId xmlns:a16="http://schemas.microsoft.com/office/drawing/2014/main" id="{F01EF277-9BF9-48F8-9F19-4D8C386F2DEC}"/>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1" name="n_1mainValue【児童館】&#10;一人当たり面積">
          <a:extLst>
            <a:ext uri="{FF2B5EF4-FFF2-40B4-BE49-F238E27FC236}">
              <a16:creationId xmlns:a16="http://schemas.microsoft.com/office/drawing/2014/main" id="{47F52F88-8987-4BB2-914F-9246C149B49E}"/>
            </a:ext>
          </a:extLst>
        </xdr:cNvPr>
        <xdr:cNvSpPr txBox="1"/>
      </xdr:nvSpPr>
      <xdr:spPr>
        <a:xfrm>
          <a:off x="189834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2" name="n_2mainValue【児童館】&#10;一人当たり面積">
          <a:extLst>
            <a:ext uri="{FF2B5EF4-FFF2-40B4-BE49-F238E27FC236}">
              <a16:creationId xmlns:a16="http://schemas.microsoft.com/office/drawing/2014/main" id="{597E1F10-F939-4463-B3B6-D721443DCF72}"/>
            </a:ext>
          </a:extLst>
        </xdr:cNvPr>
        <xdr:cNvSpPr txBox="1"/>
      </xdr:nvSpPr>
      <xdr:spPr>
        <a:xfrm>
          <a:off x="181833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3" name="n_3mainValue【児童館】&#10;一人当たり面積">
          <a:extLst>
            <a:ext uri="{FF2B5EF4-FFF2-40B4-BE49-F238E27FC236}">
              <a16:creationId xmlns:a16="http://schemas.microsoft.com/office/drawing/2014/main" id="{A65845A0-368B-43C0-92DA-7B8B122F2B24}"/>
            </a:ext>
          </a:extLst>
        </xdr:cNvPr>
        <xdr:cNvSpPr txBox="1"/>
      </xdr:nvSpPr>
      <xdr:spPr>
        <a:xfrm>
          <a:off x="173832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4" name="n_4mainValue【児童館】&#10;一人当たり面積">
          <a:extLst>
            <a:ext uri="{FF2B5EF4-FFF2-40B4-BE49-F238E27FC236}">
              <a16:creationId xmlns:a16="http://schemas.microsoft.com/office/drawing/2014/main" id="{2CC249A5-1A1E-41D3-B63D-ED1FF28BFBBC}"/>
            </a:ext>
          </a:extLst>
        </xdr:cNvPr>
        <xdr:cNvSpPr txBox="1"/>
      </xdr:nvSpPr>
      <xdr:spPr>
        <a:xfrm>
          <a:off x="165926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18918BE8-1B67-4E98-BB26-08D2C8F15A7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D0C1CAE1-D4F2-4031-A212-979DBE8C8A1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ED6C70AC-FA56-450D-9FD3-98B186F2F937}"/>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7DC55A17-39DB-422C-9617-CE606E2167F6}"/>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DC8FF112-5A13-4D40-80E7-8C7CC1AAF6B6}"/>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72648850-7C63-4A9F-AAC3-BE551E9CCB6A}"/>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7A04A812-670B-40FE-939E-E50011EF564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848BBB0E-D5EB-45B5-AED0-993ABAFB303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7FDB199F-6B50-4088-82C0-09EABE6F45F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540A04FA-55D7-4321-8762-F85BD1A5D39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6EC572CE-C32C-4471-BD3E-1EA69D4E22F2}"/>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80AC2184-C330-491C-BEA9-92AC2CDE878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DE38A27D-EC05-4C29-8140-75AD831FAAB3}"/>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BE2E920A-F5A8-487D-B0AE-8DA5E408F525}"/>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49707C65-6269-4A40-BBC1-21D182F9EBEF}"/>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4B403211-06B9-40E7-94CC-52353A9DD51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5B55C69F-47C1-4C48-B0E4-135BEE0402D1}"/>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DA5591E6-8909-49BC-8D34-8E263D2B723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302544A1-CB8C-4740-98A5-AFDB159A9C82}"/>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3BAC9913-0B57-4125-928F-C0C3063933B1}"/>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7625C0EE-BB89-48B0-AADE-D2100CE82FE4}"/>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31FAC172-3182-4C63-BA08-7170AC7A279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30F85933-5E45-4E19-A388-6E609136C246}"/>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5C352E73-6E80-41A0-A8B6-C69EBAEABC4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4B422D8A-BBD0-456C-98D5-BCAFC8530ADE}"/>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D4E9E7E8-65C5-4846-A115-C3ED7FBC040F}"/>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2D66AE2B-753B-43C1-B44B-02EBC887E179}"/>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D842F068-1504-49AE-A186-FD29938880E1}"/>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A24D1C51-62B1-41B8-9CDF-EE19557D297E}"/>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id="{2469ADC9-D218-42DF-A70C-632253C75D1E}"/>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887BC0F9-472F-4931-8BC6-6DD1436A564F}"/>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85E1B724-5F33-4140-A8DD-AC4D827FE64E}"/>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DEE6FE74-E064-4A94-8C06-318B01F908BA}"/>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72867B7D-0A07-4370-97E0-FA09DD41ADB8}"/>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2F765359-B407-4E04-8C48-67A2476F103A}"/>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25E29EF-6BB9-4B7A-9872-090FEE54217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4C19EEF-C6BC-4D98-9C14-B07C20CAE37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9AFBBAF-18F3-4C07-80E0-2CF89F1061E2}"/>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7122D76-47E0-4139-A912-FADD034250F4}"/>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115C5CAF-2B9E-4A05-8553-BCF43535F41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875" name="楕円 874">
          <a:extLst>
            <a:ext uri="{FF2B5EF4-FFF2-40B4-BE49-F238E27FC236}">
              <a16:creationId xmlns:a16="http://schemas.microsoft.com/office/drawing/2014/main" id="{87743938-207F-4205-AEF9-FAFB0B08799C}"/>
            </a:ext>
          </a:extLst>
        </xdr:cNvPr>
        <xdr:cNvSpPr/>
      </xdr:nvSpPr>
      <xdr:spPr>
        <a:xfrm>
          <a:off x="14649450" y="16789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89552</xdr:rowOff>
    </xdr:from>
    <xdr:ext cx="405111" cy="259045"/>
    <xdr:sp macro="" textlink="">
      <xdr:nvSpPr>
        <xdr:cNvPr id="876" name="【公民館】&#10;有形固定資産減価償却率該当値テキスト">
          <a:extLst>
            <a:ext uri="{FF2B5EF4-FFF2-40B4-BE49-F238E27FC236}">
              <a16:creationId xmlns:a16="http://schemas.microsoft.com/office/drawing/2014/main" id="{BC3AC701-2786-456A-BEA1-4E8200FBE7F6}"/>
            </a:ext>
          </a:extLst>
        </xdr:cNvPr>
        <xdr:cNvSpPr txBox="1"/>
      </xdr:nvSpPr>
      <xdr:spPr>
        <a:xfrm>
          <a:off x="14735175"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877" name="楕円 876">
          <a:extLst>
            <a:ext uri="{FF2B5EF4-FFF2-40B4-BE49-F238E27FC236}">
              <a16:creationId xmlns:a16="http://schemas.microsoft.com/office/drawing/2014/main" id="{8CA0A8DB-FC0A-4E18-A315-9E87BEDAABBA}"/>
            </a:ext>
          </a:extLst>
        </xdr:cNvPr>
        <xdr:cNvSpPr/>
      </xdr:nvSpPr>
      <xdr:spPr>
        <a:xfrm>
          <a:off x="13887450" y="16783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103</xdr:row>
      <xdr:rowOff>161925</xdr:rowOff>
    </xdr:to>
    <xdr:cxnSp macro="">
      <xdr:nvCxnSpPr>
        <xdr:cNvPr id="878" name="直線コネクタ 877">
          <a:extLst>
            <a:ext uri="{FF2B5EF4-FFF2-40B4-BE49-F238E27FC236}">
              <a16:creationId xmlns:a16="http://schemas.microsoft.com/office/drawing/2014/main" id="{657A7A2E-8C99-4845-9A64-9250A596B0D1}"/>
            </a:ext>
          </a:extLst>
        </xdr:cNvPr>
        <xdr:cNvCxnSpPr/>
      </xdr:nvCxnSpPr>
      <xdr:spPr>
        <a:xfrm>
          <a:off x="13935075" y="16830675"/>
          <a:ext cx="762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79" name="楕円 878">
          <a:extLst>
            <a:ext uri="{FF2B5EF4-FFF2-40B4-BE49-F238E27FC236}">
              <a16:creationId xmlns:a16="http://schemas.microsoft.com/office/drawing/2014/main" id="{0BDB3671-1582-45C6-B0FC-4A8670A5D935}"/>
            </a:ext>
          </a:extLst>
        </xdr:cNvPr>
        <xdr:cNvSpPr/>
      </xdr:nvSpPr>
      <xdr:spPr>
        <a:xfrm>
          <a:off x="13096875" y="167443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120014</xdr:rowOff>
    </xdr:from>
    <xdr:to>
      <xdr:col>81</xdr:col>
      <xdr:colOff>50800</xdr:colOff>
      <xdr:row>103</xdr:row>
      <xdr:rowOff>152400</xdr:rowOff>
    </xdr:to>
    <xdr:cxnSp macro="">
      <xdr:nvCxnSpPr>
        <xdr:cNvPr id="880" name="直線コネクタ 879">
          <a:extLst>
            <a:ext uri="{FF2B5EF4-FFF2-40B4-BE49-F238E27FC236}">
              <a16:creationId xmlns:a16="http://schemas.microsoft.com/office/drawing/2014/main" id="{78CC1CBB-B4BC-4621-B22A-5043D3ACD61D}"/>
            </a:ext>
          </a:extLst>
        </xdr:cNvPr>
        <xdr:cNvCxnSpPr/>
      </xdr:nvCxnSpPr>
      <xdr:spPr>
        <a:xfrm>
          <a:off x="13144500" y="16801464"/>
          <a:ext cx="79057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881" name="楕円 880">
          <a:extLst>
            <a:ext uri="{FF2B5EF4-FFF2-40B4-BE49-F238E27FC236}">
              <a16:creationId xmlns:a16="http://schemas.microsoft.com/office/drawing/2014/main" id="{12132491-4DD7-421A-9432-56BC55BCB38F}"/>
            </a:ext>
          </a:extLst>
        </xdr:cNvPr>
        <xdr:cNvSpPr/>
      </xdr:nvSpPr>
      <xdr:spPr>
        <a:xfrm>
          <a:off x="12296775" y="168960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104</xdr:row>
      <xdr:rowOff>106680</xdr:rowOff>
    </xdr:to>
    <xdr:cxnSp macro="">
      <xdr:nvCxnSpPr>
        <xdr:cNvPr id="882" name="直線コネクタ 881">
          <a:extLst>
            <a:ext uri="{FF2B5EF4-FFF2-40B4-BE49-F238E27FC236}">
              <a16:creationId xmlns:a16="http://schemas.microsoft.com/office/drawing/2014/main" id="{A0E8A68E-E498-40F5-97CE-9451520EA004}"/>
            </a:ext>
          </a:extLst>
        </xdr:cNvPr>
        <xdr:cNvCxnSpPr/>
      </xdr:nvCxnSpPr>
      <xdr:spPr>
        <a:xfrm flipV="1">
          <a:off x="12344400" y="16801464"/>
          <a:ext cx="8001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83" name="楕円 882">
          <a:extLst>
            <a:ext uri="{FF2B5EF4-FFF2-40B4-BE49-F238E27FC236}">
              <a16:creationId xmlns:a16="http://schemas.microsoft.com/office/drawing/2014/main" id="{44680FDA-4838-4ECB-86CA-EE8A962DC1E9}"/>
            </a:ext>
          </a:extLst>
        </xdr:cNvPr>
        <xdr:cNvSpPr/>
      </xdr:nvSpPr>
      <xdr:spPr>
        <a:xfrm>
          <a:off x="114871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106680</xdr:rowOff>
    </xdr:to>
    <xdr:cxnSp macro="">
      <xdr:nvCxnSpPr>
        <xdr:cNvPr id="884" name="直線コネクタ 883">
          <a:extLst>
            <a:ext uri="{FF2B5EF4-FFF2-40B4-BE49-F238E27FC236}">
              <a16:creationId xmlns:a16="http://schemas.microsoft.com/office/drawing/2014/main" id="{58CF0B50-D95A-4BFE-8601-77B3A7D77C57}"/>
            </a:ext>
          </a:extLst>
        </xdr:cNvPr>
        <xdr:cNvCxnSpPr/>
      </xdr:nvCxnSpPr>
      <xdr:spPr>
        <a:xfrm>
          <a:off x="11534775" y="16916400"/>
          <a:ext cx="80962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id="{7564E287-C3CA-4748-843E-FF9866BC309C}"/>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D6DC1209-71B4-4DC7-AB6E-9A89D5117E6E}"/>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ABDDD021-F960-4618-8ECF-2CC4BA7F5830}"/>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98102655-0F23-4A70-B17B-081ED3BEFB0D}"/>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22877</xdr:rowOff>
    </xdr:from>
    <xdr:ext cx="405111" cy="259045"/>
    <xdr:sp macro="" textlink="">
      <xdr:nvSpPr>
        <xdr:cNvPr id="889" name="n_1mainValue【公民館】&#10;有形固定資産減価償却率">
          <a:extLst>
            <a:ext uri="{FF2B5EF4-FFF2-40B4-BE49-F238E27FC236}">
              <a16:creationId xmlns:a16="http://schemas.microsoft.com/office/drawing/2014/main" id="{60E4AAE6-FEEC-440D-81CC-E9279575C63D}"/>
            </a:ext>
          </a:extLst>
        </xdr:cNvPr>
        <xdr:cNvSpPr txBox="1"/>
      </xdr:nvSpPr>
      <xdr:spPr>
        <a:xfrm>
          <a:off x="13745219" y="168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890" name="n_2mainValue【公民館】&#10;有形固定資産減価償却率">
          <a:extLst>
            <a:ext uri="{FF2B5EF4-FFF2-40B4-BE49-F238E27FC236}">
              <a16:creationId xmlns:a16="http://schemas.microsoft.com/office/drawing/2014/main" id="{BADC8FE0-7EAD-4E35-9138-9A9779AF18AC}"/>
            </a:ext>
          </a:extLst>
        </xdr:cNvPr>
        <xdr:cNvSpPr txBox="1"/>
      </xdr:nvSpPr>
      <xdr:spPr>
        <a:xfrm>
          <a:off x="12964169"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148607</xdr:rowOff>
    </xdr:from>
    <xdr:ext cx="405111" cy="259045"/>
    <xdr:sp macro="" textlink="">
      <xdr:nvSpPr>
        <xdr:cNvPr id="891" name="n_3mainValue【公民館】&#10;有形固定資産減価償却率">
          <a:extLst>
            <a:ext uri="{FF2B5EF4-FFF2-40B4-BE49-F238E27FC236}">
              <a16:creationId xmlns:a16="http://schemas.microsoft.com/office/drawing/2014/main" id="{E88FD656-D543-409E-9CD4-7BCB689C0D3E}"/>
            </a:ext>
          </a:extLst>
        </xdr:cNvPr>
        <xdr:cNvSpPr txBox="1"/>
      </xdr:nvSpPr>
      <xdr:spPr>
        <a:xfrm>
          <a:off x="12164069"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92" name="n_4mainValue【公民館】&#10;有形固定資産減価償却率">
          <a:extLst>
            <a:ext uri="{FF2B5EF4-FFF2-40B4-BE49-F238E27FC236}">
              <a16:creationId xmlns:a16="http://schemas.microsoft.com/office/drawing/2014/main" id="{C9D1694B-A009-462B-B5A6-C5FBA042CE5B}"/>
            </a:ext>
          </a:extLst>
        </xdr:cNvPr>
        <xdr:cNvSpPr txBox="1"/>
      </xdr:nvSpPr>
      <xdr:spPr>
        <a:xfrm>
          <a:off x="113544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730C7F18-5338-4875-AF7B-DD41F69713E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1E55E289-9BBF-4B6D-8BFD-B97BAF6AEDD5}"/>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E17AD06B-D37C-4370-A807-EB3AE946942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F8930BA0-FFFA-4C0A-93F4-1CA439408A9B}"/>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3959529-013F-4FB6-9DE3-5FC02365286A}"/>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9DD3F97-ACAC-4966-A823-FBA2BE12643A}"/>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FE1CDEDD-FE68-460A-924C-BA8FFBBB5465}"/>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6C1857E-CF98-4402-A203-6D089BF27AA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A6580721-A4E6-4252-8C3A-39387A7BB3A6}"/>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A4012608-A480-4682-8EC6-053F59889CD8}"/>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8308E39B-B242-4C36-BB24-7E49A46B9E28}"/>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FCE4C61A-0F2C-403F-ACFD-2BD7BFFFE064}"/>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59FAD5B6-C0B0-408D-8334-34E72F865D2F}"/>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D3F3EB38-4592-49D7-9C34-CAAEACCA531A}"/>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9003D72A-E783-4386-9424-14FFC0A9801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A2CF2AEE-5A32-48C6-A8B6-CCFD39988D14}"/>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C32FCC4-A23C-4A38-81AA-5AB5A937BDC3}"/>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327D87F6-7E93-4A48-86D3-91C70C46FE2A}"/>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4B83E704-24B2-4882-88EF-2B950ABD7C9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583C9DCD-F84C-4105-B1CC-F096229AEE08}"/>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4561D534-3C9F-4CEF-A332-679D1A3D5F8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7D9B1A62-8953-4C71-8773-830FB5E3A9B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B4D54228-E106-41B4-9F6B-6B4018D42BA7}"/>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50081308-FC1B-4150-BB1C-5BB149929212}"/>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D0CDA6FC-9A0D-4612-897F-13383A5EB9FF}"/>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7BEC19D2-F917-47AB-8C93-FC58F350CF3B}"/>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3EA9DC41-BEF0-481E-ADAC-BDD2AB803BAC}"/>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6AAC6FC0-BC79-41AE-8762-963A8FE9189C}"/>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a:extLst>
            <a:ext uri="{FF2B5EF4-FFF2-40B4-BE49-F238E27FC236}">
              <a16:creationId xmlns:a16="http://schemas.microsoft.com/office/drawing/2014/main" id="{1910A500-CA1C-418E-BD7A-C7B98D4D96C3}"/>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123EE6DD-FD4A-43DD-8B9C-934320B41B86}"/>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C8BFA9E7-7910-4349-AE92-D33A40AE686C}"/>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9772C386-BEDF-4A50-A4DB-DDBC5D096698}"/>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F03A8992-DE80-4159-8199-AB1575139069}"/>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36B87D58-14E6-41B7-ADED-545CBF18A4AF}"/>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109114D-702A-45F0-AD9A-CB4366D326AC}"/>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6770B90-3511-48D6-97A0-550EB35B6DC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C1BFC34-186D-4E71-94EF-C5F9F376E242}"/>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E87EB02-5CB9-4D49-BAB0-CB1E70D6EF5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029B21E-6EB4-45C8-BE03-977DA9E59652}"/>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0</xdr:rowOff>
    </xdr:from>
    <xdr:to>
      <xdr:col>116</xdr:col>
      <xdr:colOff>114300</xdr:colOff>
      <xdr:row>108</xdr:row>
      <xdr:rowOff>101600</xdr:rowOff>
    </xdr:to>
    <xdr:sp macro="" textlink="">
      <xdr:nvSpPr>
        <xdr:cNvPr id="932" name="楕円 931">
          <a:extLst>
            <a:ext uri="{FF2B5EF4-FFF2-40B4-BE49-F238E27FC236}">
              <a16:creationId xmlns:a16="http://schemas.microsoft.com/office/drawing/2014/main" id="{11D30EBE-855B-48CC-BA8A-C9287EBDB2CA}"/>
            </a:ext>
          </a:extLst>
        </xdr:cNvPr>
        <xdr:cNvSpPr/>
      </xdr:nvSpPr>
      <xdr:spPr>
        <a:xfrm>
          <a:off x="19897725" y="174879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933" name="【公民館】&#10;一人当たり面積該当値テキスト">
          <a:extLst>
            <a:ext uri="{FF2B5EF4-FFF2-40B4-BE49-F238E27FC236}">
              <a16:creationId xmlns:a16="http://schemas.microsoft.com/office/drawing/2014/main" id="{8CBA5C34-9939-4E5D-9B80-F904543EE1ED}"/>
            </a:ext>
          </a:extLst>
        </xdr:cNvPr>
        <xdr:cNvSpPr txBox="1"/>
      </xdr:nvSpPr>
      <xdr:spPr>
        <a:xfrm>
          <a:off x="19992975" y="1740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34" name="楕円 933">
          <a:extLst>
            <a:ext uri="{FF2B5EF4-FFF2-40B4-BE49-F238E27FC236}">
              <a16:creationId xmlns:a16="http://schemas.microsoft.com/office/drawing/2014/main" id="{36A3DCB7-9D30-4E37-9648-185558058F41}"/>
            </a:ext>
          </a:extLst>
        </xdr:cNvPr>
        <xdr:cNvSpPr/>
      </xdr:nvSpPr>
      <xdr:spPr>
        <a:xfrm>
          <a:off x="191547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50800</xdr:rowOff>
    </xdr:from>
    <xdr:to>
      <xdr:col>116</xdr:col>
      <xdr:colOff>63500</xdr:colOff>
      <xdr:row>108</xdr:row>
      <xdr:rowOff>76200</xdr:rowOff>
    </xdr:to>
    <xdr:cxnSp macro="">
      <xdr:nvCxnSpPr>
        <xdr:cNvPr id="935" name="直線コネクタ 934">
          <a:extLst>
            <a:ext uri="{FF2B5EF4-FFF2-40B4-BE49-F238E27FC236}">
              <a16:creationId xmlns:a16="http://schemas.microsoft.com/office/drawing/2014/main" id="{6F56CEC9-C532-4187-B573-B075B30357FD}"/>
            </a:ext>
          </a:extLst>
        </xdr:cNvPr>
        <xdr:cNvCxnSpPr/>
      </xdr:nvCxnSpPr>
      <xdr:spPr>
        <a:xfrm flipV="1">
          <a:off x="19202400" y="1753552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36" name="楕円 935">
          <a:extLst>
            <a:ext uri="{FF2B5EF4-FFF2-40B4-BE49-F238E27FC236}">
              <a16:creationId xmlns:a16="http://schemas.microsoft.com/office/drawing/2014/main" id="{BD789BE9-C631-462B-AC2C-5975BE932575}"/>
            </a:ext>
          </a:extLst>
        </xdr:cNvPr>
        <xdr:cNvSpPr/>
      </xdr:nvSpPr>
      <xdr:spPr>
        <a:xfrm>
          <a:off x="183451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937" name="直線コネクタ 936">
          <a:extLst>
            <a:ext uri="{FF2B5EF4-FFF2-40B4-BE49-F238E27FC236}">
              <a16:creationId xmlns:a16="http://schemas.microsoft.com/office/drawing/2014/main" id="{E84C8EF0-807D-42C9-B206-947458DBBD81}"/>
            </a:ext>
          </a:extLst>
        </xdr:cNvPr>
        <xdr:cNvCxnSpPr/>
      </xdr:nvCxnSpPr>
      <xdr:spPr>
        <a:xfrm>
          <a:off x="183927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38" name="楕円 937">
          <a:extLst>
            <a:ext uri="{FF2B5EF4-FFF2-40B4-BE49-F238E27FC236}">
              <a16:creationId xmlns:a16="http://schemas.microsoft.com/office/drawing/2014/main" id="{2AAE1684-A7A8-4E61-AC21-6C7D334C1E1F}"/>
            </a:ext>
          </a:extLst>
        </xdr:cNvPr>
        <xdr:cNvSpPr/>
      </xdr:nvSpPr>
      <xdr:spPr>
        <a:xfrm>
          <a:off x="175545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939" name="直線コネクタ 938">
          <a:extLst>
            <a:ext uri="{FF2B5EF4-FFF2-40B4-BE49-F238E27FC236}">
              <a16:creationId xmlns:a16="http://schemas.microsoft.com/office/drawing/2014/main" id="{0240EE5E-FC11-49A9-9D08-2972B4B595DA}"/>
            </a:ext>
          </a:extLst>
        </xdr:cNvPr>
        <xdr:cNvCxnSpPr/>
      </xdr:nvCxnSpPr>
      <xdr:spPr>
        <a:xfrm>
          <a:off x="17602200" y="1756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40" name="楕円 939">
          <a:extLst>
            <a:ext uri="{FF2B5EF4-FFF2-40B4-BE49-F238E27FC236}">
              <a16:creationId xmlns:a16="http://schemas.microsoft.com/office/drawing/2014/main" id="{D6F97CB0-5745-4A66-95EF-BCD3A8F20828}"/>
            </a:ext>
          </a:extLst>
        </xdr:cNvPr>
        <xdr:cNvSpPr/>
      </xdr:nvSpPr>
      <xdr:spPr>
        <a:xfrm>
          <a:off x="167544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941" name="直線コネクタ 940">
          <a:extLst>
            <a:ext uri="{FF2B5EF4-FFF2-40B4-BE49-F238E27FC236}">
              <a16:creationId xmlns:a16="http://schemas.microsoft.com/office/drawing/2014/main" id="{EE860A9A-DD42-4650-A609-FBC22E6E79D4}"/>
            </a:ext>
          </a:extLst>
        </xdr:cNvPr>
        <xdr:cNvCxnSpPr/>
      </xdr:nvCxnSpPr>
      <xdr:spPr>
        <a:xfrm>
          <a:off x="168021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a:extLst>
            <a:ext uri="{FF2B5EF4-FFF2-40B4-BE49-F238E27FC236}">
              <a16:creationId xmlns:a16="http://schemas.microsoft.com/office/drawing/2014/main" id="{B2A9CB88-16D7-495B-9425-DF93F5BB455B}"/>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a:extLst>
            <a:ext uri="{FF2B5EF4-FFF2-40B4-BE49-F238E27FC236}">
              <a16:creationId xmlns:a16="http://schemas.microsoft.com/office/drawing/2014/main" id="{C3E19FB6-5109-49D6-A67D-2BCFA56FE920}"/>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a:extLst>
            <a:ext uri="{FF2B5EF4-FFF2-40B4-BE49-F238E27FC236}">
              <a16:creationId xmlns:a16="http://schemas.microsoft.com/office/drawing/2014/main" id="{343F593A-4813-49B0-A0A2-47569AAC41AB}"/>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a:extLst>
            <a:ext uri="{FF2B5EF4-FFF2-40B4-BE49-F238E27FC236}">
              <a16:creationId xmlns:a16="http://schemas.microsoft.com/office/drawing/2014/main" id="{EAF7B606-C137-4CA0-AB61-9FFEE46D9EE7}"/>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46" name="n_1mainValue【公民館】&#10;一人当たり面積">
          <a:extLst>
            <a:ext uri="{FF2B5EF4-FFF2-40B4-BE49-F238E27FC236}">
              <a16:creationId xmlns:a16="http://schemas.microsoft.com/office/drawing/2014/main" id="{E079CF3B-91D5-46E2-B5C4-82B620F7EF18}"/>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47" name="n_2mainValue【公民館】&#10;一人当たり面積">
          <a:extLst>
            <a:ext uri="{FF2B5EF4-FFF2-40B4-BE49-F238E27FC236}">
              <a16:creationId xmlns:a16="http://schemas.microsoft.com/office/drawing/2014/main" id="{47318413-D133-4A4D-94EB-45C64BDB1913}"/>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48" name="n_3mainValue【公民館】&#10;一人当たり面積">
          <a:extLst>
            <a:ext uri="{FF2B5EF4-FFF2-40B4-BE49-F238E27FC236}">
              <a16:creationId xmlns:a16="http://schemas.microsoft.com/office/drawing/2014/main" id="{F871185C-8EC8-43F7-89B4-466AB9563DCF}"/>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49" name="n_4mainValue【公民館】&#10;一人当たり面積">
          <a:extLst>
            <a:ext uri="{FF2B5EF4-FFF2-40B4-BE49-F238E27FC236}">
              <a16:creationId xmlns:a16="http://schemas.microsoft.com/office/drawing/2014/main" id="{59CE00C1-83C5-4E97-9060-A5CFC0DD4905}"/>
            </a:ext>
          </a:extLst>
        </xdr:cNvPr>
        <xdr:cNvSpPr txBox="1"/>
      </xdr:nvSpPr>
      <xdr:spPr>
        <a:xfrm>
          <a:off x="1659262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612E9293-66B8-4189-8E03-084C29F7BC2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F9D9482E-B4C9-42E7-8D84-137B1273151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76BF8188-9D90-41D7-8B05-0B3E46750DA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％を超えていることからも施設の老朽化が進んでいることが分かる。このため、学校、市営住宅においては、平成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年度）に個別長寿命化計画を策定し、その他の施設についても、「熊本市公共建築物長寿命化指針」に基づき、令和元年度（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対象施設の個別長寿命化計画を策定した。これらの計画等に基づき計画的な維持修繕に取り組むことで、財政負担の軽減や施設の長寿命化を図る。なお、公民館については、熊本地震で被災した建物の建て替えを行った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年度）の有形固定資産減価償却率が大きく下がっている。また、公営住宅については、災害公営住宅の供用開始により令和元年度（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762EA7-B689-4654-BF31-E1A9CE784B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411CF7-B25B-4C12-9A10-96AD3C5C8DC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496B7D-6DF4-45F1-BB90-B679FC1E7EB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043D35-1D13-487A-802F-19C0874BAB8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D52786-BF87-4AFF-A85E-926E91A8CC0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5DD5FB-487E-4D9C-9D95-10469B4DB7CF}"/>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2F9AEA-97E9-432C-895F-FF29D15CD73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D15CBB-5AFF-4D87-B2C0-B5A388227BA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56382A-06F5-4AB7-B4BB-9AB37E41107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A99775-3987-434E-AAA8-5BA13D8B4B5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4DFCCD-A9DB-4FF4-9CAA-FA2B0309B9F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8B680D-4465-46BA-9F27-B12E5D56C94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F9D7ED-5A6F-457C-9EBB-868FB7D2218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6F07D0-00C0-404E-B85D-817CC453F49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1415A9-4511-409C-9800-C70E1DA6917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918467-1203-4B9F-BBE2-A0C3EC6A0982}"/>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0FE59D-776C-4069-8E7A-9556C002980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B14D15-CD4E-46B0-B9DB-A83BD018ACB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8687BB-0417-4A9E-B8A9-32AFCC7E9EB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9F128C-25A9-4E95-8136-D56C3259F47E}"/>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EC5594-E3AB-4D2B-8D02-11471D70915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8DEA8B-DD6B-4D8C-A2D9-6ECD39221E7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B29849-8964-4A26-AAA9-F888318E4AB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CC4406-E07D-46D5-B1B0-4697A2D9C58B}"/>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FCDE97-408A-43D8-A03A-90C9BE8FEF4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4660BC-B135-4021-AD3F-3AFF1F5BBB9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7FBC1D-57DE-4664-BD7E-B0AA3DD67A6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C86FC5-AFD8-4D0C-A878-8C37734C37D4}"/>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BF0565-9FC8-45AC-9653-8C78946C350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558CF9-9F9C-4122-B66A-147F19EAB62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7E6E38-2776-4BE9-AEEC-B0ABFB51CCF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11FC05-414C-4EF5-95D3-3934F7D5379B}"/>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4D50E8-1E27-406F-ADFD-E301E7C3CEE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9E2FC2-7D06-4C7B-B8A6-5F9693247D0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0304E3-D3E2-414C-BD74-56B4449CCE2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E1675A9-1E24-4B73-AD0C-A6BE9039A64C}"/>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B09516-83A9-419D-8CBF-6F71B9675D9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CCF846-4FDF-48F3-B16E-9DEE383181A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E35102-AE3F-4BF3-8A77-80E46810A1F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743878-7347-4A34-987F-4D73C96EC0B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778351-0388-426E-83C2-2B2968C11E0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1A3CB7E-659F-4C74-91D3-0CC624EBA2CC}"/>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E8DAE8-D421-4FA7-BC19-67EB65D1613A}"/>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1602F46-2261-4C94-97A0-CEF6046C88CC}"/>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E451EC-90BE-464F-82E7-A80D10DBCD6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6B5B73-F6F0-42E4-9CF4-DA71E6CD092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DAF062A-9CB3-4BD5-B4EF-B39528B216D2}"/>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B3BCDEB-76AA-41F5-BCFE-8F4252F7E24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90D8845-B75A-4DAC-86D6-CDA4406C57EC}"/>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67B357-6D11-4AE8-A042-1D76A5541C85}"/>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CF78572-99C2-4FC3-AA88-BBD0E5AEBD3F}"/>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8970DF7-E9B7-474C-91F1-6B8DDF9DF19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C4E287-1D68-438F-874E-B4852D855FD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4E2CAFF6-6E0F-4C81-BB80-4F0575AB8241}"/>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A86B0AE-6016-46B2-9A23-C0CE6A5F779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F8552B0D-5CF7-4D2E-85FC-4DD656798C29}"/>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826AD987-6A2A-4E11-8D0C-11693319B68A}"/>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C7C0764F-6905-469E-853E-B728A6C4D81E}"/>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CA6B6F38-B289-4CD3-9177-4AFD089EFEC6}"/>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F9DE25C3-24AC-4078-9822-04BAE4FF336E}"/>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CE192395-DB19-4BEB-B499-DC52E758BFF0}"/>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E4FB87ED-5C78-4F93-9C53-6F6357CE8A5E}"/>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E7F823A3-7E0E-472A-ACA3-5923FBDCB1AC}"/>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60398D7-5B92-43A6-A5E6-D6A7C31657F3}"/>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BAD2E97E-D8F2-4ABD-B03C-4EB83A284D61}"/>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42C6E903-677F-4BF4-8384-B4D3A5E4BFD4}"/>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808BE91-C4F4-4865-BEFF-F329C7C8319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1DA41D-1F73-44E8-AE5F-64946B75672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92A342-7A62-4290-BBB7-78765759B07D}"/>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58A417-10F4-40A2-8FC6-E4CB7AC72C5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57F684-3CA0-4BBB-95C0-B8879D2C014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17780</xdr:rowOff>
    </xdr:from>
    <xdr:to>
      <xdr:col>24</xdr:col>
      <xdr:colOff>114300</xdr:colOff>
      <xdr:row>35</xdr:row>
      <xdr:rowOff>119380</xdr:rowOff>
    </xdr:to>
    <xdr:sp macro="" textlink="">
      <xdr:nvSpPr>
        <xdr:cNvPr id="73" name="楕円 72">
          <a:extLst>
            <a:ext uri="{FF2B5EF4-FFF2-40B4-BE49-F238E27FC236}">
              <a16:creationId xmlns:a16="http://schemas.microsoft.com/office/drawing/2014/main" id="{825B5571-2967-40B9-A1E5-31E982EBF1BB}"/>
            </a:ext>
          </a:extLst>
        </xdr:cNvPr>
        <xdr:cNvSpPr/>
      </xdr:nvSpPr>
      <xdr:spPr>
        <a:xfrm>
          <a:off x="4124325" y="56851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40657</xdr:rowOff>
    </xdr:from>
    <xdr:ext cx="405111" cy="259045"/>
    <xdr:sp macro="" textlink="">
      <xdr:nvSpPr>
        <xdr:cNvPr id="74" name="【図書館】&#10;有形固定資産減価償却率該当値テキスト">
          <a:extLst>
            <a:ext uri="{FF2B5EF4-FFF2-40B4-BE49-F238E27FC236}">
              <a16:creationId xmlns:a16="http://schemas.microsoft.com/office/drawing/2014/main" id="{515E7C5B-23D3-4B32-BAFA-C2385653D0E5}"/>
            </a:ext>
          </a:extLst>
        </xdr:cNvPr>
        <xdr:cNvSpPr txBox="1"/>
      </xdr:nvSpPr>
      <xdr:spPr>
        <a:xfrm>
          <a:off x="4219575"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5" name="楕円 74">
          <a:extLst>
            <a:ext uri="{FF2B5EF4-FFF2-40B4-BE49-F238E27FC236}">
              <a16:creationId xmlns:a16="http://schemas.microsoft.com/office/drawing/2014/main" id="{2768D95E-7356-44DB-B7AC-269FE6559EA0}"/>
            </a:ext>
          </a:extLst>
        </xdr:cNvPr>
        <xdr:cNvSpPr/>
      </xdr:nvSpPr>
      <xdr:spPr>
        <a:xfrm>
          <a:off x="3381375" y="5584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129540</xdr:rowOff>
    </xdr:from>
    <xdr:to>
      <xdr:col>24</xdr:col>
      <xdr:colOff>63500</xdr:colOff>
      <xdr:row>35</xdr:row>
      <xdr:rowOff>68580</xdr:rowOff>
    </xdr:to>
    <xdr:cxnSp macro="">
      <xdr:nvCxnSpPr>
        <xdr:cNvPr id="76" name="直線コネクタ 75">
          <a:extLst>
            <a:ext uri="{FF2B5EF4-FFF2-40B4-BE49-F238E27FC236}">
              <a16:creationId xmlns:a16="http://schemas.microsoft.com/office/drawing/2014/main" id="{CA1E897F-0AF6-47D4-A793-8BEDE01A92A0}"/>
            </a:ext>
          </a:extLst>
        </xdr:cNvPr>
        <xdr:cNvCxnSpPr/>
      </xdr:nvCxnSpPr>
      <xdr:spPr>
        <a:xfrm>
          <a:off x="3429000" y="5631815"/>
          <a:ext cx="752475"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147320</xdr:rowOff>
    </xdr:from>
    <xdr:to>
      <xdr:col>15</xdr:col>
      <xdr:colOff>101600</xdr:colOff>
      <xdr:row>34</xdr:row>
      <xdr:rowOff>77470</xdr:rowOff>
    </xdr:to>
    <xdr:sp macro="" textlink="">
      <xdr:nvSpPr>
        <xdr:cNvPr id="77" name="楕円 76">
          <a:extLst>
            <a:ext uri="{FF2B5EF4-FFF2-40B4-BE49-F238E27FC236}">
              <a16:creationId xmlns:a16="http://schemas.microsoft.com/office/drawing/2014/main" id="{B24F6FAC-6C8D-4176-9DB8-0C1EE5D39BB8}"/>
            </a:ext>
          </a:extLst>
        </xdr:cNvPr>
        <xdr:cNvSpPr/>
      </xdr:nvSpPr>
      <xdr:spPr>
        <a:xfrm>
          <a:off x="2571750" y="5487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26670</xdr:rowOff>
    </xdr:from>
    <xdr:to>
      <xdr:col>19</xdr:col>
      <xdr:colOff>177800</xdr:colOff>
      <xdr:row>34</xdr:row>
      <xdr:rowOff>129540</xdr:rowOff>
    </xdr:to>
    <xdr:cxnSp macro="">
      <xdr:nvCxnSpPr>
        <xdr:cNvPr id="78" name="直線コネクタ 77">
          <a:extLst>
            <a:ext uri="{FF2B5EF4-FFF2-40B4-BE49-F238E27FC236}">
              <a16:creationId xmlns:a16="http://schemas.microsoft.com/office/drawing/2014/main" id="{84A74FB7-3082-47AB-BDCA-196F4656C335}"/>
            </a:ext>
          </a:extLst>
        </xdr:cNvPr>
        <xdr:cNvCxnSpPr/>
      </xdr:nvCxnSpPr>
      <xdr:spPr>
        <a:xfrm>
          <a:off x="2619375" y="5535295"/>
          <a:ext cx="80962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40640</xdr:rowOff>
    </xdr:from>
    <xdr:to>
      <xdr:col>10</xdr:col>
      <xdr:colOff>165100</xdr:colOff>
      <xdr:row>33</xdr:row>
      <xdr:rowOff>142240</xdr:rowOff>
    </xdr:to>
    <xdr:sp macro="" textlink="">
      <xdr:nvSpPr>
        <xdr:cNvPr id="79" name="楕円 78">
          <a:extLst>
            <a:ext uri="{FF2B5EF4-FFF2-40B4-BE49-F238E27FC236}">
              <a16:creationId xmlns:a16="http://schemas.microsoft.com/office/drawing/2014/main" id="{B949F48D-E53F-484E-AA57-5671EA594A36}"/>
            </a:ext>
          </a:extLst>
        </xdr:cNvPr>
        <xdr:cNvSpPr/>
      </xdr:nvSpPr>
      <xdr:spPr>
        <a:xfrm>
          <a:off x="1781175" y="53841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91440</xdr:rowOff>
    </xdr:from>
    <xdr:to>
      <xdr:col>15</xdr:col>
      <xdr:colOff>50800</xdr:colOff>
      <xdr:row>34</xdr:row>
      <xdr:rowOff>26670</xdr:rowOff>
    </xdr:to>
    <xdr:cxnSp macro="">
      <xdr:nvCxnSpPr>
        <xdr:cNvPr id="80" name="直線コネクタ 79">
          <a:extLst>
            <a:ext uri="{FF2B5EF4-FFF2-40B4-BE49-F238E27FC236}">
              <a16:creationId xmlns:a16="http://schemas.microsoft.com/office/drawing/2014/main" id="{E9F73A3B-BDE2-48E4-9710-87CF2DEC72FF}"/>
            </a:ext>
          </a:extLst>
        </xdr:cNvPr>
        <xdr:cNvCxnSpPr/>
      </xdr:nvCxnSpPr>
      <xdr:spPr>
        <a:xfrm>
          <a:off x="1828800" y="5431790"/>
          <a:ext cx="790575"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90170</xdr:rowOff>
    </xdr:from>
    <xdr:to>
      <xdr:col>6</xdr:col>
      <xdr:colOff>38100</xdr:colOff>
      <xdr:row>33</xdr:row>
      <xdr:rowOff>20320</xdr:rowOff>
    </xdr:to>
    <xdr:sp macro="" textlink="">
      <xdr:nvSpPr>
        <xdr:cNvPr id="81" name="楕円 80">
          <a:extLst>
            <a:ext uri="{FF2B5EF4-FFF2-40B4-BE49-F238E27FC236}">
              <a16:creationId xmlns:a16="http://schemas.microsoft.com/office/drawing/2014/main" id="{848BE0A5-ED59-4AA5-9FF8-3693DC0818D8}"/>
            </a:ext>
          </a:extLst>
        </xdr:cNvPr>
        <xdr:cNvSpPr/>
      </xdr:nvSpPr>
      <xdr:spPr>
        <a:xfrm>
          <a:off x="981075" y="5268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140970</xdr:rowOff>
    </xdr:from>
    <xdr:to>
      <xdr:col>10</xdr:col>
      <xdr:colOff>114300</xdr:colOff>
      <xdr:row>33</xdr:row>
      <xdr:rowOff>91440</xdr:rowOff>
    </xdr:to>
    <xdr:cxnSp macro="">
      <xdr:nvCxnSpPr>
        <xdr:cNvPr id="82" name="直線コネクタ 81">
          <a:extLst>
            <a:ext uri="{FF2B5EF4-FFF2-40B4-BE49-F238E27FC236}">
              <a16:creationId xmlns:a16="http://schemas.microsoft.com/office/drawing/2014/main" id="{772C62BA-3DCF-4374-8D81-05603A75F63D}"/>
            </a:ext>
          </a:extLst>
        </xdr:cNvPr>
        <xdr:cNvCxnSpPr/>
      </xdr:nvCxnSpPr>
      <xdr:spPr>
        <a:xfrm>
          <a:off x="1028700" y="5325745"/>
          <a:ext cx="8001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27497947-877F-46F6-9771-05C653C5A53F}"/>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2F87C470-2702-47D5-8B56-25AD7CF27D8F}"/>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4D30018F-FA12-491A-AD57-F53EB16C8681}"/>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930D044F-4EDA-49ED-B4AB-2E57FBFF0251}"/>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87" name="n_1mainValue【図書館】&#10;有形固定資産減価償却率">
          <a:extLst>
            <a:ext uri="{FF2B5EF4-FFF2-40B4-BE49-F238E27FC236}">
              <a16:creationId xmlns:a16="http://schemas.microsoft.com/office/drawing/2014/main" id="{2894E5C4-0C8F-4CB5-A2F3-99863348E9EF}"/>
            </a:ext>
          </a:extLst>
        </xdr:cNvPr>
        <xdr:cNvSpPr txBox="1"/>
      </xdr:nvSpPr>
      <xdr:spPr>
        <a:xfrm>
          <a:off x="3239144"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93997</xdr:rowOff>
    </xdr:from>
    <xdr:ext cx="405111" cy="259045"/>
    <xdr:sp macro="" textlink="">
      <xdr:nvSpPr>
        <xdr:cNvPr id="88" name="n_2mainValue【図書館】&#10;有形固定資産減価償却率">
          <a:extLst>
            <a:ext uri="{FF2B5EF4-FFF2-40B4-BE49-F238E27FC236}">
              <a16:creationId xmlns:a16="http://schemas.microsoft.com/office/drawing/2014/main" id="{8D027A27-BCF0-43FB-A0D7-F42D2B4B79DE}"/>
            </a:ext>
          </a:extLst>
        </xdr:cNvPr>
        <xdr:cNvSpPr txBox="1"/>
      </xdr:nvSpPr>
      <xdr:spPr>
        <a:xfrm>
          <a:off x="2439044" y="52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158767</xdr:rowOff>
    </xdr:from>
    <xdr:ext cx="405111" cy="259045"/>
    <xdr:sp macro="" textlink="">
      <xdr:nvSpPr>
        <xdr:cNvPr id="89" name="n_3mainValue【図書館】&#10;有形固定資産減価償却率">
          <a:extLst>
            <a:ext uri="{FF2B5EF4-FFF2-40B4-BE49-F238E27FC236}">
              <a16:creationId xmlns:a16="http://schemas.microsoft.com/office/drawing/2014/main" id="{4392DD55-7AE8-45A5-B682-4A83C9A4A006}"/>
            </a:ext>
          </a:extLst>
        </xdr:cNvPr>
        <xdr:cNvSpPr txBox="1"/>
      </xdr:nvSpPr>
      <xdr:spPr>
        <a:xfrm>
          <a:off x="1648469"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36847</xdr:rowOff>
    </xdr:from>
    <xdr:ext cx="405111" cy="259045"/>
    <xdr:sp macro="" textlink="">
      <xdr:nvSpPr>
        <xdr:cNvPr id="90" name="n_4mainValue【図書館】&#10;有形固定資産減価償却率">
          <a:extLst>
            <a:ext uri="{FF2B5EF4-FFF2-40B4-BE49-F238E27FC236}">
              <a16:creationId xmlns:a16="http://schemas.microsoft.com/office/drawing/2014/main" id="{71CE068F-CF5E-4989-A7DE-578420F35C27}"/>
            </a:ext>
          </a:extLst>
        </xdr:cNvPr>
        <xdr:cNvSpPr txBox="1"/>
      </xdr:nvSpPr>
      <xdr:spPr>
        <a:xfrm>
          <a:off x="848369" y="50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80650BB-63F1-481F-A8DB-0803F432D1C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820D81F-07A1-4DFE-AB6E-C195FE34C76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7080FD9-6FA7-44D6-99ED-EED756F210D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DF275F2-5C98-41F4-9A62-894D9A42BE2A}"/>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A6937A-E237-464A-802A-AD3F57F8251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4F485B7-69F1-4C43-98BC-BA9148CEC7E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CA5E61F-B9EE-4285-942E-6A77686EB61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889F50D-72AC-4CF4-9DAA-7EA35E1B404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B278E79-2F11-46A0-A73E-7F76933ADCA1}"/>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F6F0213-3533-41FE-94A4-6943FCE09C06}"/>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621B82A8-60D9-425F-AB07-1A0B94E5FA3B}"/>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00CB639-545D-4608-B253-3E9839FF84A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2A1B5A7-985A-4CA5-A4DC-92092523E38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18F3876-0604-4AC2-B8AF-DC5E31D4008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3236F5A-4BB2-404D-A3D0-C3198F30566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3E3902-7351-4B9E-A1C1-CEE070E5615C}"/>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30E132D-AE2E-4748-B432-583BA07A4E9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EE81D65-EDC1-4A5C-99C6-E9714409708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FBC9775-38B8-4BAA-A3E5-38EB5CFBF824}"/>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99525C8-380E-4E83-99DE-223C591D881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7C152E8-D962-4A3B-BD4E-E7FF76D266F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F719BD8-CF68-4EF6-8E06-0B97062281D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5E63D99-8CD1-4882-AF91-D9B2D6F251A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1B0C20E-B507-4DCA-81CE-D81B769035A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97D9DDCA-642E-42AA-9E07-7CEF6604C0CE}"/>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AFE71E15-23AA-4A40-BEA8-A5EF07C770C2}"/>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45B29F06-20D3-44CE-BAB2-FF853B2E772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BCA88855-6CB8-482E-B77A-592DEFFC43D2}"/>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AD4C9FCA-4AFA-4AA6-80EA-CD9C607E1625}"/>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563D7C5F-B018-4F6D-A2D6-0F44DBEC66BE}"/>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3CF34605-2510-40FD-B561-D170DA81A73F}"/>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1C330A87-59CA-4CF2-AA75-0FD37156B5B9}"/>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91AD4806-5ACD-416C-AE57-6B336FA9E57E}"/>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B12E0D94-1018-47DE-A1B9-BEA1CFA81E5A}"/>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85240C7A-89B3-48BE-A7FE-844B231DBEDA}"/>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90C9D4-51B6-42F7-9068-7DE4CA6A6F5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DA3DD9-BEEA-402F-BCFB-5109104EEC7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8AC9E11-2E59-4E4B-AF30-0191E7A4D07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431E3BA-6B31-4711-BBBF-4CA22145211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CE99C0B-2C03-4538-8B99-026013F9319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2D607747-A5FD-44DF-8299-F4F8EE36C138}"/>
            </a:ext>
          </a:extLst>
        </xdr:cNvPr>
        <xdr:cNvSpPr/>
      </xdr:nvSpPr>
      <xdr:spPr>
        <a:xfrm>
          <a:off x="9401175" y="65817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69C22745-C283-4336-BC5C-975921C0E2EE}"/>
            </a:ext>
          </a:extLst>
        </xdr:cNvPr>
        <xdr:cNvSpPr txBox="1"/>
      </xdr:nvSpPr>
      <xdr:spPr>
        <a:xfrm>
          <a:off x="9467850"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3" name="楕円 132">
          <a:extLst>
            <a:ext uri="{FF2B5EF4-FFF2-40B4-BE49-F238E27FC236}">
              <a16:creationId xmlns:a16="http://schemas.microsoft.com/office/drawing/2014/main" id="{FC1ED15B-080B-4F32-B63F-8164A1C18E8F}"/>
            </a:ext>
          </a:extLst>
        </xdr:cNvPr>
        <xdr:cNvSpPr/>
      </xdr:nvSpPr>
      <xdr:spPr>
        <a:xfrm>
          <a:off x="86391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4" name="直線コネクタ 133">
          <a:extLst>
            <a:ext uri="{FF2B5EF4-FFF2-40B4-BE49-F238E27FC236}">
              <a16:creationId xmlns:a16="http://schemas.microsoft.com/office/drawing/2014/main" id="{DD85BFDE-5E4D-4BD4-90E4-5E8D959ACFF0}"/>
            </a:ext>
          </a:extLst>
        </xdr:cNvPr>
        <xdr:cNvCxnSpPr/>
      </xdr:nvCxnSpPr>
      <xdr:spPr>
        <a:xfrm>
          <a:off x="8686800" y="662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5" name="楕円 134">
          <a:extLst>
            <a:ext uri="{FF2B5EF4-FFF2-40B4-BE49-F238E27FC236}">
              <a16:creationId xmlns:a16="http://schemas.microsoft.com/office/drawing/2014/main" id="{4847EA9B-A0C1-4B1F-8B67-0A87D6643017}"/>
            </a:ext>
          </a:extLst>
        </xdr:cNvPr>
        <xdr:cNvSpPr/>
      </xdr:nvSpPr>
      <xdr:spPr>
        <a:xfrm>
          <a:off x="7839075" y="6581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6" name="直線コネクタ 135">
          <a:extLst>
            <a:ext uri="{FF2B5EF4-FFF2-40B4-BE49-F238E27FC236}">
              <a16:creationId xmlns:a16="http://schemas.microsoft.com/office/drawing/2014/main" id="{73B4A17E-135D-4A44-AAE5-AD15E31DB613}"/>
            </a:ext>
          </a:extLst>
        </xdr:cNvPr>
        <xdr:cNvCxnSpPr/>
      </xdr:nvCxnSpPr>
      <xdr:spPr>
        <a:xfrm>
          <a:off x="7886700" y="662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7" name="楕円 136">
          <a:extLst>
            <a:ext uri="{FF2B5EF4-FFF2-40B4-BE49-F238E27FC236}">
              <a16:creationId xmlns:a16="http://schemas.microsoft.com/office/drawing/2014/main" id="{EF0604A7-D93A-45CB-AE90-FD76859D12A8}"/>
            </a:ext>
          </a:extLst>
        </xdr:cNvPr>
        <xdr:cNvSpPr/>
      </xdr:nvSpPr>
      <xdr:spPr>
        <a:xfrm>
          <a:off x="7029450" y="6581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38" name="直線コネクタ 137">
          <a:extLst>
            <a:ext uri="{FF2B5EF4-FFF2-40B4-BE49-F238E27FC236}">
              <a16:creationId xmlns:a16="http://schemas.microsoft.com/office/drawing/2014/main" id="{5C4C2891-E9B2-48FA-BEF4-70741906C511}"/>
            </a:ext>
          </a:extLst>
        </xdr:cNvPr>
        <xdr:cNvCxnSpPr/>
      </xdr:nvCxnSpPr>
      <xdr:spPr>
        <a:xfrm>
          <a:off x="7077075" y="6629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a:extLst>
            <a:ext uri="{FF2B5EF4-FFF2-40B4-BE49-F238E27FC236}">
              <a16:creationId xmlns:a16="http://schemas.microsoft.com/office/drawing/2014/main" id="{75CCC266-F419-4EE9-A3F7-7894CB769EFE}"/>
            </a:ext>
          </a:extLst>
        </xdr:cNvPr>
        <xdr:cNvSpPr/>
      </xdr:nvSpPr>
      <xdr:spPr>
        <a:xfrm>
          <a:off x="6238875" y="6581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0" name="直線コネクタ 139">
          <a:extLst>
            <a:ext uri="{FF2B5EF4-FFF2-40B4-BE49-F238E27FC236}">
              <a16:creationId xmlns:a16="http://schemas.microsoft.com/office/drawing/2014/main" id="{9205D609-6510-4B16-9B71-AEDB723901A8}"/>
            </a:ext>
          </a:extLst>
        </xdr:cNvPr>
        <xdr:cNvCxnSpPr/>
      </xdr:nvCxnSpPr>
      <xdr:spPr>
        <a:xfrm>
          <a:off x="6286500" y="6629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2FB07741-FAA1-4C7A-A46B-54B7DE7B10D9}"/>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482063B3-C2ED-4763-8EBF-BCBADC9A7053}"/>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199FC6C6-82FD-40B5-AB11-3E60C939C1E2}"/>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E9AEA827-1689-492E-8F05-1118518177F4}"/>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5" name="n_1mainValue【図書館】&#10;一人当たり面積">
          <a:extLst>
            <a:ext uri="{FF2B5EF4-FFF2-40B4-BE49-F238E27FC236}">
              <a16:creationId xmlns:a16="http://schemas.microsoft.com/office/drawing/2014/main" id="{C3E72B9A-73EC-4026-BE18-8B2116901A32}"/>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6" name="n_2mainValue【図書館】&#10;一人当たり面積">
          <a:extLst>
            <a:ext uri="{FF2B5EF4-FFF2-40B4-BE49-F238E27FC236}">
              <a16:creationId xmlns:a16="http://schemas.microsoft.com/office/drawing/2014/main" id="{BCDBE87E-3979-4071-8AB0-A72375B734FF}"/>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7" name="n_3mainValue【図書館】&#10;一人当たり面積">
          <a:extLst>
            <a:ext uri="{FF2B5EF4-FFF2-40B4-BE49-F238E27FC236}">
              <a16:creationId xmlns:a16="http://schemas.microsoft.com/office/drawing/2014/main" id="{2D29EE00-C902-4583-8372-FBF2C5B3865D}"/>
            </a:ext>
          </a:extLst>
        </xdr:cNvPr>
        <xdr:cNvSpPr txBox="1"/>
      </xdr:nvSpPr>
      <xdr:spPr>
        <a:xfrm>
          <a:off x="68676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a:extLst>
            <a:ext uri="{FF2B5EF4-FFF2-40B4-BE49-F238E27FC236}">
              <a16:creationId xmlns:a16="http://schemas.microsoft.com/office/drawing/2014/main" id="{3A33179F-8AB0-48C1-98DC-776E467E05B3}"/>
            </a:ext>
          </a:extLst>
        </xdr:cNvPr>
        <xdr:cNvSpPr txBox="1"/>
      </xdr:nvSpPr>
      <xdr:spPr>
        <a:xfrm>
          <a:off x="6067502"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9C2E35F-90EA-4A75-93D9-7B4D305656CA}"/>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D21CF4C-214A-4B2D-94A2-59E21E12E31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884A28-6FBE-45CD-ABDA-730250EBBE12}"/>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F6A6094-120B-482F-9ECB-3AD7FBF2170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DB0964F-DB84-49EE-AF99-EC12AF37E850}"/>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A455DFD-A2B0-4DC7-9A90-E935D845D5ED}"/>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E6004E1-7A94-46A4-B9A1-8AB107AC227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D757AB3-3209-4996-BAE0-818E7E1ECA2B}"/>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999DB71-1B54-4372-8516-29EC36D018B8}"/>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A044F28-7922-43CD-BD81-0B2AB3A4F3C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3874EEA2-1DB7-44F1-AE36-DBFAA1E94CF5}"/>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BAFBE751-F1E7-4A1D-997B-16AE81291302}"/>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89A8A5B7-FE31-415B-BA59-F28D82761C78}"/>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BB8ADAD0-A8BD-42F2-A525-0BD76F14215E}"/>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53525029-DF16-4E14-BEFD-7756A82EE6BF}"/>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48FDB91F-A45D-4D95-9F02-3C53C87DFB9D}"/>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6A445207-E61D-4E01-99A7-629832828CF8}"/>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15003477-B084-4BC0-AF5A-18C4FBAAF30C}"/>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53B2A9F3-4012-4FB3-94FF-E10D6DBD3BED}"/>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23D5C38-19C7-4A2A-9174-E668AF6980D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B0AC2C43-3E64-4C43-8A68-8DFFDC2B4A80}"/>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8DE6DD6-CA04-41AE-B1D9-79CF37B0CAA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70228BC9-B14C-4B12-BB49-6B69CC487095}"/>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969BE5F-45CE-4ABB-BB8A-3F9AD0336EA0}"/>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9C81E4B9-D1D1-464B-AE22-3B529E6497FB}"/>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BB129F2-7622-43CA-A384-238608940DB3}"/>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33242CBA-0765-46F9-9749-3333DF38740C}"/>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ADD149B-5015-4120-A5E8-3A92E4089375}"/>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3F913D18-B1AC-4608-8DA9-7077271643D4}"/>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90D1B6AD-07C0-49FB-B076-F4520BF2B675}"/>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CD53613D-8045-41F4-B01B-486BB41EBD77}"/>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71D66462-E5F8-4B32-98AF-EBCEEBEA3C80}"/>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3A098E7B-D212-4772-8DE7-AFD7FDEC265D}"/>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18BAB5A-9ABE-41D6-B8A6-AD7DD2EE909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197C921-C9DD-4E16-895C-0957AE81D21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656D1D-D095-4EF8-8E3F-485F67F9E1B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C9541F3-503D-4C3B-BA43-5E82C8E5D82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0A613A9-2B78-4397-82CB-9DEB96387D1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138938</xdr:rowOff>
    </xdr:from>
    <xdr:to>
      <xdr:col>24</xdr:col>
      <xdr:colOff>114300</xdr:colOff>
      <xdr:row>60</xdr:row>
      <xdr:rowOff>69088</xdr:rowOff>
    </xdr:to>
    <xdr:sp macro="" textlink="">
      <xdr:nvSpPr>
        <xdr:cNvPr id="187" name="楕円 186">
          <a:extLst>
            <a:ext uri="{FF2B5EF4-FFF2-40B4-BE49-F238E27FC236}">
              <a16:creationId xmlns:a16="http://schemas.microsoft.com/office/drawing/2014/main" id="{0B800351-07EA-4015-B2AF-D7693C89F81C}"/>
            </a:ext>
          </a:extLst>
        </xdr:cNvPr>
        <xdr:cNvSpPr/>
      </xdr:nvSpPr>
      <xdr:spPr>
        <a:xfrm>
          <a:off x="4124325" y="96956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117365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7742E90-0D05-418D-8D7C-0AEFB57411D9}"/>
            </a:ext>
          </a:extLst>
        </xdr:cNvPr>
        <xdr:cNvSpPr txBox="1"/>
      </xdr:nvSpPr>
      <xdr:spPr>
        <a:xfrm>
          <a:off x="4219575" y="967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56642</xdr:rowOff>
    </xdr:from>
    <xdr:to>
      <xdr:col>20</xdr:col>
      <xdr:colOff>38100</xdr:colOff>
      <xdr:row>59</xdr:row>
      <xdr:rowOff>158242</xdr:rowOff>
    </xdr:to>
    <xdr:sp macro="" textlink="">
      <xdr:nvSpPr>
        <xdr:cNvPr id="189" name="楕円 188">
          <a:extLst>
            <a:ext uri="{FF2B5EF4-FFF2-40B4-BE49-F238E27FC236}">
              <a16:creationId xmlns:a16="http://schemas.microsoft.com/office/drawing/2014/main" id="{F5C4A9E7-EEDA-4F88-8391-078A01CF01B2}"/>
            </a:ext>
          </a:extLst>
        </xdr:cNvPr>
        <xdr:cNvSpPr/>
      </xdr:nvSpPr>
      <xdr:spPr>
        <a:xfrm>
          <a:off x="3381375" y="96102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107442</xdr:rowOff>
    </xdr:from>
    <xdr:to>
      <xdr:col>24</xdr:col>
      <xdr:colOff>63500</xdr:colOff>
      <xdr:row>60</xdr:row>
      <xdr:rowOff>18288</xdr:rowOff>
    </xdr:to>
    <xdr:cxnSp macro="">
      <xdr:nvCxnSpPr>
        <xdr:cNvPr id="190" name="直線コネクタ 189">
          <a:extLst>
            <a:ext uri="{FF2B5EF4-FFF2-40B4-BE49-F238E27FC236}">
              <a16:creationId xmlns:a16="http://schemas.microsoft.com/office/drawing/2014/main" id="{F045B865-1878-4DB7-89B5-0DC225243325}"/>
            </a:ext>
          </a:extLst>
        </xdr:cNvPr>
        <xdr:cNvCxnSpPr/>
      </xdr:nvCxnSpPr>
      <xdr:spPr>
        <a:xfrm>
          <a:off x="3429000" y="9657842"/>
          <a:ext cx="7524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1" name="楕円 190">
          <a:extLst>
            <a:ext uri="{FF2B5EF4-FFF2-40B4-BE49-F238E27FC236}">
              <a16:creationId xmlns:a16="http://schemas.microsoft.com/office/drawing/2014/main" id="{CEE24DAC-B797-4FEA-B207-0C6A110B7029}"/>
            </a:ext>
          </a:extLst>
        </xdr:cNvPr>
        <xdr:cNvSpPr/>
      </xdr:nvSpPr>
      <xdr:spPr>
        <a:xfrm>
          <a:off x="2571750" y="9693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107442</xdr:rowOff>
    </xdr:from>
    <xdr:to>
      <xdr:col>19</xdr:col>
      <xdr:colOff>177800</xdr:colOff>
      <xdr:row>60</xdr:row>
      <xdr:rowOff>22860</xdr:rowOff>
    </xdr:to>
    <xdr:cxnSp macro="">
      <xdr:nvCxnSpPr>
        <xdr:cNvPr id="192" name="直線コネクタ 191">
          <a:extLst>
            <a:ext uri="{FF2B5EF4-FFF2-40B4-BE49-F238E27FC236}">
              <a16:creationId xmlns:a16="http://schemas.microsoft.com/office/drawing/2014/main" id="{E2BE1CC4-477A-4BE1-8C0F-C67E86CE6E85}"/>
            </a:ext>
          </a:extLst>
        </xdr:cNvPr>
        <xdr:cNvCxnSpPr/>
      </xdr:nvCxnSpPr>
      <xdr:spPr>
        <a:xfrm flipV="1">
          <a:off x="2619375" y="9657842"/>
          <a:ext cx="80962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3" name="楕円 192">
          <a:extLst>
            <a:ext uri="{FF2B5EF4-FFF2-40B4-BE49-F238E27FC236}">
              <a16:creationId xmlns:a16="http://schemas.microsoft.com/office/drawing/2014/main" id="{E6F449AB-8949-44FE-B26D-8C60A7A9558F}"/>
            </a:ext>
          </a:extLst>
        </xdr:cNvPr>
        <xdr:cNvSpPr/>
      </xdr:nvSpPr>
      <xdr:spPr>
        <a:xfrm>
          <a:off x="1781175" y="96513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22860</xdr:rowOff>
    </xdr:to>
    <xdr:cxnSp macro="">
      <xdr:nvCxnSpPr>
        <xdr:cNvPr id="194" name="直線コネクタ 193">
          <a:extLst>
            <a:ext uri="{FF2B5EF4-FFF2-40B4-BE49-F238E27FC236}">
              <a16:creationId xmlns:a16="http://schemas.microsoft.com/office/drawing/2014/main" id="{C202F135-A93C-4807-814B-738D57D96B8D}"/>
            </a:ext>
          </a:extLst>
        </xdr:cNvPr>
        <xdr:cNvCxnSpPr/>
      </xdr:nvCxnSpPr>
      <xdr:spPr>
        <a:xfrm>
          <a:off x="1828800" y="9698990"/>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33782</xdr:rowOff>
    </xdr:from>
    <xdr:to>
      <xdr:col>6</xdr:col>
      <xdr:colOff>38100</xdr:colOff>
      <xdr:row>59</xdr:row>
      <xdr:rowOff>135382</xdr:rowOff>
    </xdr:to>
    <xdr:sp macro="" textlink="">
      <xdr:nvSpPr>
        <xdr:cNvPr id="195" name="楕円 194">
          <a:extLst>
            <a:ext uri="{FF2B5EF4-FFF2-40B4-BE49-F238E27FC236}">
              <a16:creationId xmlns:a16="http://schemas.microsoft.com/office/drawing/2014/main" id="{9FF161E4-FC24-49B2-8BBD-DE5BCDA59E53}"/>
            </a:ext>
          </a:extLst>
        </xdr:cNvPr>
        <xdr:cNvSpPr/>
      </xdr:nvSpPr>
      <xdr:spPr>
        <a:xfrm>
          <a:off x="981075" y="95841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84582</xdr:rowOff>
    </xdr:from>
    <xdr:to>
      <xdr:col>10</xdr:col>
      <xdr:colOff>114300</xdr:colOff>
      <xdr:row>59</xdr:row>
      <xdr:rowOff>148590</xdr:rowOff>
    </xdr:to>
    <xdr:cxnSp macro="">
      <xdr:nvCxnSpPr>
        <xdr:cNvPr id="196" name="直線コネクタ 195">
          <a:extLst>
            <a:ext uri="{FF2B5EF4-FFF2-40B4-BE49-F238E27FC236}">
              <a16:creationId xmlns:a16="http://schemas.microsoft.com/office/drawing/2014/main" id="{35DE41AE-F6C7-4D9F-9DC3-A3B4D2BF4A37}"/>
            </a:ext>
          </a:extLst>
        </xdr:cNvPr>
        <xdr:cNvCxnSpPr/>
      </xdr:nvCxnSpPr>
      <xdr:spPr>
        <a:xfrm>
          <a:off x="1028700" y="9641332"/>
          <a:ext cx="8001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92D3BA4A-B9A1-41AD-94EF-BFC1726B4198}"/>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6C10589F-380E-4AB9-9D31-0B534D2DEC5C}"/>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B04BCDBA-25A2-4830-8A2D-BA9659C27707}"/>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0B1FBD88-C6BF-4420-9A5B-9E77A7BD28A1}"/>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149369</xdr:rowOff>
    </xdr:from>
    <xdr:ext cx="405111" cy="259045"/>
    <xdr:sp macro="" textlink="">
      <xdr:nvSpPr>
        <xdr:cNvPr id="201" name="n_1mainValue【体育館・プール】&#10;有形固定資産減価償却率">
          <a:extLst>
            <a:ext uri="{FF2B5EF4-FFF2-40B4-BE49-F238E27FC236}">
              <a16:creationId xmlns:a16="http://schemas.microsoft.com/office/drawing/2014/main" id="{CBE4AF08-95ED-4FD7-AA3A-AA27FF6F1F91}"/>
            </a:ext>
          </a:extLst>
        </xdr:cNvPr>
        <xdr:cNvSpPr txBox="1"/>
      </xdr:nvSpPr>
      <xdr:spPr>
        <a:xfrm>
          <a:off x="3239144" y="970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2" name="n_2mainValue【体育館・プール】&#10;有形固定資産減価償却率">
          <a:extLst>
            <a:ext uri="{FF2B5EF4-FFF2-40B4-BE49-F238E27FC236}">
              <a16:creationId xmlns:a16="http://schemas.microsoft.com/office/drawing/2014/main" id="{4B657C24-A16A-44B5-A7C8-E0CAD8612195}"/>
            </a:ext>
          </a:extLst>
        </xdr:cNvPr>
        <xdr:cNvSpPr txBox="1"/>
      </xdr:nvSpPr>
      <xdr:spPr>
        <a:xfrm>
          <a:off x="24390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19067</xdr:rowOff>
    </xdr:from>
    <xdr:ext cx="405111" cy="259045"/>
    <xdr:sp macro="" textlink="">
      <xdr:nvSpPr>
        <xdr:cNvPr id="203" name="n_3mainValue【体育館・プール】&#10;有形固定資産減価償却率">
          <a:extLst>
            <a:ext uri="{FF2B5EF4-FFF2-40B4-BE49-F238E27FC236}">
              <a16:creationId xmlns:a16="http://schemas.microsoft.com/office/drawing/2014/main" id="{1F009082-8C29-48E3-BAF8-1983C85EFF68}"/>
            </a:ext>
          </a:extLst>
        </xdr:cNvPr>
        <xdr:cNvSpPr txBox="1"/>
      </xdr:nvSpPr>
      <xdr:spPr>
        <a:xfrm>
          <a:off x="1648469"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126509</xdr:rowOff>
    </xdr:from>
    <xdr:ext cx="405111" cy="259045"/>
    <xdr:sp macro="" textlink="">
      <xdr:nvSpPr>
        <xdr:cNvPr id="204" name="n_4mainValue【体育館・プール】&#10;有形固定資産減価償却率">
          <a:extLst>
            <a:ext uri="{FF2B5EF4-FFF2-40B4-BE49-F238E27FC236}">
              <a16:creationId xmlns:a16="http://schemas.microsoft.com/office/drawing/2014/main" id="{91DF32EE-3179-4F6A-9B69-427FA3A81E4B}"/>
            </a:ext>
          </a:extLst>
        </xdr:cNvPr>
        <xdr:cNvSpPr txBox="1"/>
      </xdr:nvSpPr>
      <xdr:spPr>
        <a:xfrm>
          <a:off x="848369"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1204C05-7CE7-47CA-B608-CF7485B2AE6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9194EFC-B7DA-4639-B807-221FDAE7428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6F61F87-F9EB-4E24-B696-181357444FA6}"/>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310DDC5-6C29-46FF-AB50-80D7973D8D2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7F6D51C-EE2D-41C2-AF71-4781D66F1397}"/>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0F0480E-88B8-4234-A884-73027684404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85C2C65-0D74-4847-9250-70535937FD2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E765AA6-71AB-428B-A824-EFC81206448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813920E-EC37-4BA0-8EEF-3C250092E27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A88FA80-8540-428C-ADEB-8FA6D901C60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18056084-4B6E-4435-913E-3AECB4E98B68}"/>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E658D95-0287-40AF-A2AF-7B470E168CE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D6AC2E4C-4A08-4DEE-8730-435ED50FE74B}"/>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C28EDF20-2B18-4630-BA83-10C134F5D97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527725EC-1F3C-49EB-889B-855D25811384}"/>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10C2E5F-3ABB-4B35-BF8E-0EAD5CE3AA65}"/>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460D50D5-560E-4620-85FC-5DA955C26F50}"/>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73A322F-F469-434F-9113-4BA2BCA199A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644F7DDD-9D64-4B58-9ACF-A34CD1330A1F}"/>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D792C77-F4A0-4195-BE05-F602800D95D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4A1B7A6-2622-4E8F-A299-5A7C42BEA23B}"/>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A40DF6E-BBEC-48F9-9F8E-A78CE09145C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11025F7F-076B-43E9-B073-860668DCC5D2}"/>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9C90BB60-21AE-4EDA-BD4C-B5D92187781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B8EBCA1D-F2A5-4F04-B977-80FC8F1C5AC6}"/>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04FCC5FE-BB05-48CA-A7F5-D7B1F22993AB}"/>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493D6D2B-72CD-469C-B848-AA621958FA02}"/>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36B4360A-19EF-47D2-B45D-411E8D216360}"/>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D2E04B28-B354-4937-BC6D-286DB0ECD8C2}"/>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5C3DE527-E004-48E7-9A32-B8B47AB0955A}"/>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623B090B-3632-483C-B6D3-1B8B1E7590CA}"/>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2C12424E-431C-4D21-90D1-AECEDA03CEB5}"/>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F57377C5-00F2-4A77-8EFB-3D23C36DD306}"/>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7B3EE31A-AD75-48F3-8EC1-FD2BDA185099}"/>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791A61E4-FAA3-4C45-BC81-FB1D4C92060A}"/>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59A2017-A583-421C-B65F-60DDF103EDA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A5FC98C-CC1C-445B-8056-1080345F6D9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D069C48-DD84-4143-9FE0-FC78A5786D5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2CF0A5-F5FE-446E-919B-B8970163D3F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9A76323-138C-4D09-95ED-38CB4B2F8AD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152400</xdr:rowOff>
    </xdr:from>
    <xdr:to>
      <xdr:col>55</xdr:col>
      <xdr:colOff>50800</xdr:colOff>
      <xdr:row>63</xdr:row>
      <xdr:rowOff>82550</xdr:rowOff>
    </xdr:to>
    <xdr:sp macro="" textlink="">
      <xdr:nvSpPr>
        <xdr:cNvPr id="245" name="楕円 244">
          <a:extLst>
            <a:ext uri="{FF2B5EF4-FFF2-40B4-BE49-F238E27FC236}">
              <a16:creationId xmlns:a16="http://schemas.microsoft.com/office/drawing/2014/main" id="{8A17A140-A9D2-4ECB-97C4-7F761D778E73}"/>
            </a:ext>
          </a:extLst>
        </xdr:cNvPr>
        <xdr:cNvSpPr/>
      </xdr:nvSpPr>
      <xdr:spPr>
        <a:xfrm>
          <a:off x="9401175" y="10191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46" name="【体育館・プール】&#10;一人当たり面積該当値テキスト">
          <a:extLst>
            <a:ext uri="{FF2B5EF4-FFF2-40B4-BE49-F238E27FC236}">
              <a16:creationId xmlns:a16="http://schemas.microsoft.com/office/drawing/2014/main" id="{3CFD2354-F118-4BA6-B9A4-0E0215015AEB}"/>
            </a:ext>
          </a:extLst>
        </xdr:cNvPr>
        <xdr:cNvSpPr txBox="1"/>
      </xdr:nvSpPr>
      <xdr:spPr>
        <a:xfrm>
          <a:off x="9467850"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47" name="楕円 246">
          <a:extLst>
            <a:ext uri="{FF2B5EF4-FFF2-40B4-BE49-F238E27FC236}">
              <a16:creationId xmlns:a16="http://schemas.microsoft.com/office/drawing/2014/main" id="{AE136602-EABC-4766-AC3D-763FDFA0B731}"/>
            </a:ext>
          </a:extLst>
        </xdr:cNvPr>
        <xdr:cNvSpPr/>
      </xdr:nvSpPr>
      <xdr:spPr>
        <a:xfrm>
          <a:off x="8639175" y="10191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31750</xdr:rowOff>
    </xdr:from>
    <xdr:to>
      <xdr:col>55</xdr:col>
      <xdr:colOff>0</xdr:colOff>
      <xdr:row>63</xdr:row>
      <xdr:rowOff>31750</xdr:rowOff>
    </xdr:to>
    <xdr:cxnSp macro="">
      <xdr:nvCxnSpPr>
        <xdr:cNvPr id="248" name="直線コネクタ 247">
          <a:extLst>
            <a:ext uri="{FF2B5EF4-FFF2-40B4-BE49-F238E27FC236}">
              <a16:creationId xmlns:a16="http://schemas.microsoft.com/office/drawing/2014/main" id="{ECB88D99-E343-4487-A03B-65EB7127BD49}"/>
            </a:ext>
          </a:extLst>
        </xdr:cNvPr>
        <xdr:cNvCxnSpPr/>
      </xdr:nvCxnSpPr>
      <xdr:spPr>
        <a:xfrm>
          <a:off x="8686800" y="10229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49" name="楕円 248">
          <a:extLst>
            <a:ext uri="{FF2B5EF4-FFF2-40B4-BE49-F238E27FC236}">
              <a16:creationId xmlns:a16="http://schemas.microsoft.com/office/drawing/2014/main" id="{7E69F8A0-CABF-44F5-BA22-2F835B2DDB8E}"/>
            </a:ext>
          </a:extLst>
        </xdr:cNvPr>
        <xdr:cNvSpPr/>
      </xdr:nvSpPr>
      <xdr:spPr>
        <a:xfrm>
          <a:off x="7839075" y="1024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95250</xdr:rowOff>
    </xdr:to>
    <xdr:cxnSp macro="">
      <xdr:nvCxnSpPr>
        <xdr:cNvPr id="250" name="直線コネクタ 249">
          <a:extLst>
            <a:ext uri="{FF2B5EF4-FFF2-40B4-BE49-F238E27FC236}">
              <a16:creationId xmlns:a16="http://schemas.microsoft.com/office/drawing/2014/main" id="{B3DB56B1-1E92-48D2-A7E4-166FB13C30E4}"/>
            </a:ext>
          </a:extLst>
        </xdr:cNvPr>
        <xdr:cNvCxnSpPr/>
      </xdr:nvCxnSpPr>
      <xdr:spPr>
        <a:xfrm flipV="1">
          <a:off x="7886700" y="1022985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1" name="楕円 250">
          <a:extLst>
            <a:ext uri="{FF2B5EF4-FFF2-40B4-BE49-F238E27FC236}">
              <a16:creationId xmlns:a16="http://schemas.microsoft.com/office/drawing/2014/main" id="{3A41EADE-3605-48B4-8D2C-5C3E41DC23E1}"/>
            </a:ext>
          </a:extLst>
        </xdr:cNvPr>
        <xdr:cNvSpPr/>
      </xdr:nvSpPr>
      <xdr:spPr>
        <a:xfrm>
          <a:off x="7029450" y="10248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177800</xdr:colOff>
      <xdr:row>63</xdr:row>
      <xdr:rowOff>95250</xdr:rowOff>
    </xdr:to>
    <xdr:cxnSp macro="">
      <xdr:nvCxnSpPr>
        <xdr:cNvPr id="252" name="直線コネクタ 251">
          <a:extLst>
            <a:ext uri="{FF2B5EF4-FFF2-40B4-BE49-F238E27FC236}">
              <a16:creationId xmlns:a16="http://schemas.microsoft.com/office/drawing/2014/main" id="{83DA7611-6F5D-497C-A6C9-C7EB28669440}"/>
            </a:ext>
          </a:extLst>
        </xdr:cNvPr>
        <xdr:cNvCxnSpPr/>
      </xdr:nvCxnSpPr>
      <xdr:spPr>
        <a:xfrm>
          <a:off x="7077075" y="10296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3" name="楕円 252">
          <a:extLst>
            <a:ext uri="{FF2B5EF4-FFF2-40B4-BE49-F238E27FC236}">
              <a16:creationId xmlns:a16="http://schemas.microsoft.com/office/drawing/2014/main" id="{C923D6DA-17C4-4BD4-8FDE-586F24A000CD}"/>
            </a:ext>
          </a:extLst>
        </xdr:cNvPr>
        <xdr:cNvSpPr/>
      </xdr:nvSpPr>
      <xdr:spPr>
        <a:xfrm>
          <a:off x="6238875" y="10248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95250</xdr:rowOff>
    </xdr:to>
    <xdr:cxnSp macro="">
      <xdr:nvCxnSpPr>
        <xdr:cNvPr id="254" name="直線コネクタ 253">
          <a:extLst>
            <a:ext uri="{FF2B5EF4-FFF2-40B4-BE49-F238E27FC236}">
              <a16:creationId xmlns:a16="http://schemas.microsoft.com/office/drawing/2014/main" id="{8650A505-8213-4EE9-8EAE-CC14550BDF28}"/>
            </a:ext>
          </a:extLst>
        </xdr:cNvPr>
        <xdr:cNvCxnSpPr/>
      </xdr:nvCxnSpPr>
      <xdr:spPr>
        <a:xfrm>
          <a:off x="6286500" y="1029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D7C048A2-7E99-4AB0-8A7E-7751412BC1E6}"/>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C65FA4AB-796A-46DF-8004-A57AC1026B16}"/>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8127D327-6422-4D3A-9A51-0797E602E698}"/>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0B03AB83-0701-491C-8020-6ABB7DC39973}"/>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73677</xdr:rowOff>
    </xdr:from>
    <xdr:ext cx="469744" cy="259045"/>
    <xdr:sp macro="" textlink="">
      <xdr:nvSpPr>
        <xdr:cNvPr id="259" name="n_1mainValue【体育館・プール】&#10;一人当たり面積">
          <a:extLst>
            <a:ext uri="{FF2B5EF4-FFF2-40B4-BE49-F238E27FC236}">
              <a16:creationId xmlns:a16="http://schemas.microsoft.com/office/drawing/2014/main" id="{5EC073DF-693B-4F01-B93D-7A354857B3CF}"/>
            </a:ext>
          </a:extLst>
        </xdr:cNvPr>
        <xdr:cNvSpPr txBox="1"/>
      </xdr:nvSpPr>
      <xdr:spPr>
        <a:xfrm>
          <a:off x="8458277" y="102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0" name="n_2mainValue【体育館・プール】&#10;一人当たり面積">
          <a:extLst>
            <a:ext uri="{FF2B5EF4-FFF2-40B4-BE49-F238E27FC236}">
              <a16:creationId xmlns:a16="http://schemas.microsoft.com/office/drawing/2014/main" id="{9E96B401-C52F-4A3B-BD9C-D00803256164}"/>
            </a:ext>
          </a:extLst>
        </xdr:cNvPr>
        <xdr:cNvSpPr txBox="1"/>
      </xdr:nvSpPr>
      <xdr:spPr>
        <a:xfrm>
          <a:off x="76772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1" name="n_3mainValue【体育館・プール】&#10;一人当たり面積">
          <a:extLst>
            <a:ext uri="{FF2B5EF4-FFF2-40B4-BE49-F238E27FC236}">
              <a16:creationId xmlns:a16="http://schemas.microsoft.com/office/drawing/2014/main" id="{E7C66F48-A94D-41DB-9928-50CD8CBC354D}"/>
            </a:ext>
          </a:extLst>
        </xdr:cNvPr>
        <xdr:cNvSpPr txBox="1"/>
      </xdr:nvSpPr>
      <xdr:spPr>
        <a:xfrm>
          <a:off x="68676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2" name="n_4mainValue【体育館・プール】&#10;一人当たり面積">
          <a:extLst>
            <a:ext uri="{FF2B5EF4-FFF2-40B4-BE49-F238E27FC236}">
              <a16:creationId xmlns:a16="http://schemas.microsoft.com/office/drawing/2014/main" id="{F6B3C053-9754-4557-A448-7487FA15E656}"/>
            </a:ext>
          </a:extLst>
        </xdr:cNvPr>
        <xdr:cNvSpPr txBox="1"/>
      </xdr:nvSpPr>
      <xdr:spPr>
        <a:xfrm>
          <a:off x="6067502"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48D5CDD8-0143-4520-B455-F2EF06101C85}"/>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1C792D4-9774-4E18-8C56-E4F2DA8C49F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C6FD1FA-6881-4DA0-9333-33467605AEB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7A41191-C2A2-4112-857C-A49379B89D09}"/>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90DC12A-6045-4EAE-9506-96DA6E7E29FE}"/>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D1FEB513-A991-41B8-9B63-3B0BED55CF6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2D9718D-E8A5-46FC-94E6-F7D0548A5DD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4E5E8F3D-0801-40B1-9BB6-2AF4700EC68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4781EC4-4487-4FCA-9CBE-2C94D6EBD63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AB44BEA-2A6A-46B1-A832-F43E7EEC294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3216BB54-E56C-4054-9233-D8668F9BD40B}"/>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D61347D-542B-47F9-93F0-929A328F4A4F}"/>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9A940F0E-0C74-4905-A9EE-3ADFD4D2A2E8}"/>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0790E87-AD76-40D8-86FF-AE75062CCB9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DC72764-0739-42D8-865F-00A066C59B7E}"/>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3CEFC15-04CB-43B4-B8D1-01CE8277544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C185B3C-483D-4AD7-8FD7-6E26C65DDE2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EAD17D5-8059-4DE0-BEA4-346E91205D76}"/>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C2F17C2-73D1-465F-A08F-6F04548DFE8C}"/>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F7A04F2-6C9A-459C-A58D-552C52954B6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0403364-F250-41A6-BEAA-EB55ADC60D72}"/>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0EC8233-00BF-4928-873D-F49F56FE5DD6}"/>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5B3B2C10-7A08-47BD-A281-116B17F2A92D}"/>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7C4DF37-8961-4576-B5DF-C987BA4EF56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AE49B6DF-19D6-4688-8B0D-E17AF5CF1FC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48C1CFF-DF6A-40B4-BDF2-600194CFCB4A}"/>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1AF3E57E-294D-448C-912C-1101B909E013}"/>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1CCAB6AE-F359-489E-AFE7-3050319CF2A9}"/>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4A45D68E-F865-49EC-8221-9BFAE68C3C13}"/>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41F89458-1F71-4F23-8C04-1FDCA1742112}"/>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B660F014-5FE7-4F33-A63C-A3A269736DAB}"/>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4DD019B-8E0E-45D9-BF8E-99A6E9D249F1}"/>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1E4C0B60-4811-479B-92F5-6E2D99F65819}"/>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3FA7F3D9-F94E-49CD-8C9B-251AC7F5D80F}"/>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A3ABC530-9A97-41B8-ADAC-35B3412A04EF}"/>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E6D5F289-7D83-45AF-8BDE-5C05A7964643}"/>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7ED62827-D272-46AD-A566-1E980F32DE47}"/>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B3630F5-1BEC-421F-AEE0-4DCA7C62617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BED567-74B1-4140-A56A-086FE0EB56E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2FBBE64-09F5-4D03-AFD9-1E14C896C3C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263CF6C-F596-4577-A5FC-996967B3818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93D4B46-3EA1-48B8-A3F5-C7AD7CE45D1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5" name="楕円 304">
          <a:extLst>
            <a:ext uri="{FF2B5EF4-FFF2-40B4-BE49-F238E27FC236}">
              <a16:creationId xmlns:a16="http://schemas.microsoft.com/office/drawing/2014/main" id="{0DD5BD57-DCF7-4287-B511-42A44F1B1568}"/>
            </a:ext>
          </a:extLst>
        </xdr:cNvPr>
        <xdr:cNvSpPr/>
      </xdr:nvSpPr>
      <xdr:spPr>
        <a:xfrm>
          <a:off x="4124325" y="136575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0388E88-3B1D-4CE6-B6FD-39CD61C906A7}"/>
            </a:ext>
          </a:extLst>
        </xdr:cNvPr>
        <xdr:cNvSpPr txBox="1"/>
      </xdr:nvSpPr>
      <xdr:spPr>
        <a:xfrm>
          <a:off x="4219575"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23223</xdr:rowOff>
    </xdr:from>
    <xdr:to>
      <xdr:col>20</xdr:col>
      <xdr:colOff>38100</xdr:colOff>
      <xdr:row>86</xdr:row>
      <xdr:rowOff>124823</xdr:rowOff>
    </xdr:to>
    <xdr:sp macro="" textlink="">
      <xdr:nvSpPr>
        <xdr:cNvPr id="307" name="楕円 306">
          <a:extLst>
            <a:ext uri="{FF2B5EF4-FFF2-40B4-BE49-F238E27FC236}">
              <a16:creationId xmlns:a16="http://schemas.microsoft.com/office/drawing/2014/main" id="{3949DDA5-9D2F-4D6C-BBF2-1E948948A2F1}"/>
            </a:ext>
          </a:extLst>
        </xdr:cNvPr>
        <xdr:cNvSpPr/>
      </xdr:nvSpPr>
      <xdr:spPr>
        <a:xfrm>
          <a:off x="3381375" y="139519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86</xdr:row>
      <xdr:rowOff>74023</xdr:rowOff>
    </xdr:to>
    <xdr:cxnSp macro="">
      <xdr:nvCxnSpPr>
        <xdr:cNvPr id="308" name="直線コネクタ 307">
          <a:extLst>
            <a:ext uri="{FF2B5EF4-FFF2-40B4-BE49-F238E27FC236}">
              <a16:creationId xmlns:a16="http://schemas.microsoft.com/office/drawing/2014/main" id="{5D0DCC7D-B568-4B29-9BA1-CE5F49673D41}"/>
            </a:ext>
          </a:extLst>
        </xdr:cNvPr>
        <xdr:cNvCxnSpPr/>
      </xdr:nvCxnSpPr>
      <xdr:spPr>
        <a:xfrm flipV="1">
          <a:off x="3429000" y="13705205"/>
          <a:ext cx="752475"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309" name="楕円 308">
          <a:extLst>
            <a:ext uri="{FF2B5EF4-FFF2-40B4-BE49-F238E27FC236}">
              <a16:creationId xmlns:a16="http://schemas.microsoft.com/office/drawing/2014/main" id="{7B3CFDD1-A384-40B0-803B-D098FEECFB88}"/>
            </a:ext>
          </a:extLst>
        </xdr:cNvPr>
        <xdr:cNvSpPr/>
      </xdr:nvSpPr>
      <xdr:spPr>
        <a:xfrm>
          <a:off x="2571750" y="139257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74023</xdr:rowOff>
    </xdr:to>
    <xdr:cxnSp macro="">
      <xdr:nvCxnSpPr>
        <xdr:cNvPr id="310" name="直線コネクタ 309">
          <a:extLst>
            <a:ext uri="{FF2B5EF4-FFF2-40B4-BE49-F238E27FC236}">
              <a16:creationId xmlns:a16="http://schemas.microsoft.com/office/drawing/2014/main" id="{7E8700A3-7150-4AA8-913D-5ED49C2AD0C9}"/>
            </a:ext>
          </a:extLst>
        </xdr:cNvPr>
        <xdr:cNvCxnSpPr/>
      </xdr:nvCxnSpPr>
      <xdr:spPr>
        <a:xfrm>
          <a:off x="2619375" y="13973356"/>
          <a:ext cx="80962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126093</xdr:rowOff>
    </xdr:from>
    <xdr:to>
      <xdr:col>10</xdr:col>
      <xdr:colOff>165100</xdr:colOff>
      <xdr:row>86</xdr:row>
      <xdr:rowOff>56243</xdr:rowOff>
    </xdr:to>
    <xdr:sp macro="" textlink="">
      <xdr:nvSpPr>
        <xdr:cNvPr id="311" name="楕円 310">
          <a:extLst>
            <a:ext uri="{FF2B5EF4-FFF2-40B4-BE49-F238E27FC236}">
              <a16:creationId xmlns:a16="http://schemas.microsoft.com/office/drawing/2014/main" id="{851D2EE5-AF53-4A01-A293-6940167F4C14}"/>
            </a:ext>
          </a:extLst>
        </xdr:cNvPr>
        <xdr:cNvSpPr/>
      </xdr:nvSpPr>
      <xdr:spPr>
        <a:xfrm>
          <a:off x="1781175" y="138865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5443</xdr:rowOff>
    </xdr:from>
    <xdr:to>
      <xdr:col>15</xdr:col>
      <xdr:colOff>50800</xdr:colOff>
      <xdr:row>86</xdr:row>
      <xdr:rowOff>44631</xdr:rowOff>
    </xdr:to>
    <xdr:cxnSp macro="">
      <xdr:nvCxnSpPr>
        <xdr:cNvPr id="312" name="直線コネクタ 311">
          <a:extLst>
            <a:ext uri="{FF2B5EF4-FFF2-40B4-BE49-F238E27FC236}">
              <a16:creationId xmlns:a16="http://schemas.microsoft.com/office/drawing/2014/main" id="{37E8EA9E-3041-44B2-BD9A-04EEA7CAF581}"/>
            </a:ext>
          </a:extLst>
        </xdr:cNvPr>
        <xdr:cNvCxnSpPr/>
      </xdr:nvCxnSpPr>
      <xdr:spPr>
        <a:xfrm>
          <a:off x="1828800" y="13934168"/>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64044</xdr:rowOff>
    </xdr:from>
    <xdr:to>
      <xdr:col>6</xdr:col>
      <xdr:colOff>38100</xdr:colOff>
      <xdr:row>85</xdr:row>
      <xdr:rowOff>165644</xdr:rowOff>
    </xdr:to>
    <xdr:sp macro="" textlink="">
      <xdr:nvSpPr>
        <xdr:cNvPr id="313" name="楕円 312">
          <a:extLst>
            <a:ext uri="{FF2B5EF4-FFF2-40B4-BE49-F238E27FC236}">
              <a16:creationId xmlns:a16="http://schemas.microsoft.com/office/drawing/2014/main" id="{93CA3529-67AE-4D77-AD42-2EBCDCDF1FE6}"/>
            </a:ext>
          </a:extLst>
        </xdr:cNvPr>
        <xdr:cNvSpPr/>
      </xdr:nvSpPr>
      <xdr:spPr>
        <a:xfrm>
          <a:off x="981075" y="138308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114844</xdr:rowOff>
    </xdr:from>
    <xdr:to>
      <xdr:col>10</xdr:col>
      <xdr:colOff>114300</xdr:colOff>
      <xdr:row>86</xdr:row>
      <xdr:rowOff>5443</xdr:rowOff>
    </xdr:to>
    <xdr:cxnSp macro="">
      <xdr:nvCxnSpPr>
        <xdr:cNvPr id="314" name="直線コネクタ 313">
          <a:extLst>
            <a:ext uri="{FF2B5EF4-FFF2-40B4-BE49-F238E27FC236}">
              <a16:creationId xmlns:a16="http://schemas.microsoft.com/office/drawing/2014/main" id="{5F203625-2F0D-4DE2-881B-EB1D712F1C99}"/>
            </a:ext>
          </a:extLst>
        </xdr:cNvPr>
        <xdr:cNvCxnSpPr/>
      </xdr:nvCxnSpPr>
      <xdr:spPr>
        <a:xfrm>
          <a:off x="1028700" y="13878469"/>
          <a:ext cx="8001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F812156B-877B-4049-865D-780B63327F86}"/>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E3AF544A-C189-43FA-ADC7-315344E23BA2}"/>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id="{1FAE4183-8637-4DE3-B5CF-A53B044D9323}"/>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D32C059B-3B1D-4B1D-8AC8-E544DC598D3A}"/>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115950</xdr:rowOff>
    </xdr:from>
    <xdr:ext cx="405111" cy="259045"/>
    <xdr:sp macro="" textlink="">
      <xdr:nvSpPr>
        <xdr:cNvPr id="319" name="n_1mainValue【福祉施設】&#10;有形固定資産減価償却率">
          <a:extLst>
            <a:ext uri="{FF2B5EF4-FFF2-40B4-BE49-F238E27FC236}">
              <a16:creationId xmlns:a16="http://schemas.microsoft.com/office/drawing/2014/main" id="{80E478DD-1B74-491B-B977-8351F8A96BC6}"/>
            </a:ext>
          </a:extLst>
        </xdr:cNvPr>
        <xdr:cNvSpPr txBox="1"/>
      </xdr:nvSpPr>
      <xdr:spPr>
        <a:xfrm>
          <a:off x="3239144" y="14041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320" name="n_2mainValue【福祉施設】&#10;有形固定資産減価償却率">
          <a:extLst>
            <a:ext uri="{FF2B5EF4-FFF2-40B4-BE49-F238E27FC236}">
              <a16:creationId xmlns:a16="http://schemas.microsoft.com/office/drawing/2014/main" id="{E23E02C3-B638-44A2-84C5-10A8061B0B7A}"/>
            </a:ext>
          </a:extLst>
        </xdr:cNvPr>
        <xdr:cNvSpPr txBox="1"/>
      </xdr:nvSpPr>
      <xdr:spPr>
        <a:xfrm>
          <a:off x="2439044" y="1400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47370</xdr:rowOff>
    </xdr:from>
    <xdr:ext cx="405111" cy="259045"/>
    <xdr:sp macro="" textlink="">
      <xdr:nvSpPr>
        <xdr:cNvPr id="321" name="n_3mainValue【福祉施設】&#10;有形固定資産減価償却率">
          <a:extLst>
            <a:ext uri="{FF2B5EF4-FFF2-40B4-BE49-F238E27FC236}">
              <a16:creationId xmlns:a16="http://schemas.microsoft.com/office/drawing/2014/main" id="{47BB4529-1F42-499C-AF31-F75FACBE4A22}"/>
            </a:ext>
          </a:extLst>
        </xdr:cNvPr>
        <xdr:cNvSpPr txBox="1"/>
      </xdr:nvSpPr>
      <xdr:spPr>
        <a:xfrm>
          <a:off x="1648469" y="1397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156771</xdr:rowOff>
    </xdr:from>
    <xdr:ext cx="405111" cy="259045"/>
    <xdr:sp macro="" textlink="">
      <xdr:nvSpPr>
        <xdr:cNvPr id="322" name="n_4mainValue【福祉施設】&#10;有形固定資産減価償却率">
          <a:extLst>
            <a:ext uri="{FF2B5EF4-FFF2-40B4-BE49-F238E27FC236}">
              <a16:creationId xmlns:a16="http://schemas.microsoft.com/office/drawing/2014/main" id="{CE0D53D3-221B-497A-922D-6C9D99654449}"/>
            </a:ext>
          </a:extLst>
        </xdr:cNvPr>
        <xdr:cNvSpPr txBox="1"/>
      </xdr:nvSpPr>
      <xdr:spPr>
        <a:xfrm>
          <a:off x="848369" y="1392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A027DE8-53C7-4406-A182-7AB7B006716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C416D13-D739-4B76-B7E6-8C377BF5E9B7}"/>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63BE3F6E-099B-4EF1-AC31-0B5A0934C1BB}"/>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927B87E-2590-4662-8FF5-2FF87934CA91}"/>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2E019D1-2797-4BDA-AD6D-D47DCB7C84A3}"/>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52A530A-05D3-4C94-8750-DF9424DD258D}"/>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D65E5CA-09B5-44EE-9613-64739795462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723ACE5-6327-421F-ADC8-BF13A01C65F4}"/>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C2FAA58-0209-4212-B161-C3FBC5B63E4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8D55149-038D-4711-A802-8CDC21758BC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5E0D2370-D2FA-463C-A460-C934A98DB64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CB71F18E-3E5F-4B0D-9E62-FD2BB06AAD03}"/>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CDDAB8C3-AB5B-4B19-B532-6BE126450DB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99311EAE-9C17-4D5B-AE8E-53E45092379E}"/>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2362AE21-49FD-4D4D-8CCE-C79C2F263C9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5F9AFCD-DA16-4975-8F27-0EE14F368F16}"/>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7EED2FEB-19B1-451D-A05B-59FB23415C6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EB8B2949-187A-4A1E-AB64-0F6C02ABF26B}"/>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F15BDE08-E0F2-4CDB-AA22-0ADE701C7F77}"/>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E68EE850-7290-4E16-9EE2-BC96809EAD2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0D98CC5-CC35-42F0-89EA-C17C08B56C23}"/>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29456B93-4F37-4FB2-BED7-179318E28EC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91406404-5096-46AE-B97B-0F036A9473F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363FD99-8253-444C-822F-2A7DD55971F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0020CA9-10C6-484F-BB14-8FB81E02540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B81E8E07-D334-4FE5-8A0D-663BF15E0A07}"/>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B387A07E-0593-4611-A6AF-D76ACAAB1F55}"/>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1A3FA5F3-DD8B-471F-85C8-9BCC9B410DA1}"/>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9B4A1E85-89F8-408C-82C0-F7DCB3A22F22}"/>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D9A54D28-492A-4A43-84CC-0934DF797D55}"/>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id="{5871AC83-DFD2-4B3A-919A-CD36184E890E}"/>
            </a:ext>
          </a:extLst>
        </xdr:cNvPr>
        <xdr:cNvSpPr txBox="1"/>
      </xdr:nvSpPr>
      <xdr:spPr>
        <a:xfrm>
          <a:off x="9467850"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ECA1551F-99C1-4AAA-9500-59ED76E100FC}"/>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B1767AD4-8A69-4746-A28F-08A1B0E3A144}"/>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CC632C30-7F54-43BC-AA75-13E51B3F5866}"/>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A35D061F-A615-408E-9118-4F717664A64C}"/>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59B04CA4-1EED-4BBE-9F04-8C93415893C6}"/>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D197DEC-649A-4CF5-80CA-F2D4FFED4CC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DD4CB2-62BC-44BA-BA4B-E39F179E225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01ED3DE-FED2-4FDE-89DB-1207E8115A24}"/>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64479AD-BAD5-48DC-9509-944A2D3C4D7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C5A8688-A081-42C9-B204-4B7F9167DDB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4" name="楕円 363">
          <a:extLst>
            <a:ext uri="{FF2B5EF4-FFF2-40B4-BE49-F238E27FC236}">
              <a16:creationId xmlns:a16="http://schemas.microsoft.com/office/drawing/2014/main" id="{6EF91506-2040-46DC-871B-C966115174AB}"/>
            </a:ext>
          </a:extLst>
        </xdr:cNvPr>
        <xdr:cNvSpPr/>
      </xdr:nvSpPr>
      <xdr:spPr>
        <a:xfrm>
          <a:off x="9401175" y="138570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65" name="【福祉施設】&#10;一人当たり面積該当値テキスト">
          <a:extLst>
            <a:ext uri="{FF2B5EF4-FFF2-40B4-BE49-F238E27FC236}">
              <a16:creationId xmlns:a16="http://schemas.microsoft.com/office/drawing/2014/main" id="{95ED8497-B35C-42E1-82AE-40ED08C9726E}"/>
            </a:ext>
          </a:extLst>
        </xdr:cNvPr>
        <xdr:cNvSpPr txBox="1"/>
      </xdr:nvSpPr>
      <xdr:spPr>
        <a:xfrm>
          <a:off x="9467850" y="137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66" name="楕円 365">
          <a:extLst>
            <a:ext uri="{FF2B5EF4-FFF2-40B4-BE49-F238E27FC236}">
              <a16:creationId xmlns:a16="http://schemas.microsoft.com/office/drawing/2014/main" id="{9A594893-4AA8-47F5-88B8-AACD8639CCBE}"/>
            </a:ext>
          </a:extLst>
        </xdr:cNvPr>
        <xdr:cNvSpPr/>
      </xdr:nvSpPr>
      <xdr:spPr>
        <a:xfrm>
          <a:off x="86391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144236</xdr:rowOff>
    </xdr:to>
    <xdr:cxnSp macro="">
      <xdr:nvCxnSpPr>
        <xdr:cNvPr id="367" name="直線コネクタ 366">
          <a:extLst>
            <a:ext uri="{FF2B5EF4-FFF2-40B4-BE49-F238E27FC236}">
              <a16:creationId xmlns:a16="http://schemas.microsoft.com/office/drawing/2014/main" id="{7390AA59-2603-42E3-B01D-27E283C8EAB4}"/>
            </a:ext>
          </a:extLst>
        </xdr:cNvPr>
        <xdr:cNvCxnSpPr/>
      </xdr:nvCxnSpPr>
      <xdr:spPr>
        <a:xfrm>
          <a:off x="8686800" y="13858875"/>
          <a:ext cx="74295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68" name="楕円 367">
          <a:extLst>
            <a:ext uri="{FF2B5EF4-FFF2-40B4-BE49-F238E27FC236}">
              <a16:creationId xmlns:a16="http://schemas.microsoft.com/office/drawing/2014/main" id="{C5EF48B7-D382-4296-85CC-C66FD3BE20A5}"/>
            </a:ext>
          </a:extLst>
        </xdr:cNvPr>
        <xdr:cNvSpPr/>
      </xdr:nvSpPr>
      <xdr:spPr>
        <a:xfrm>
          <a:off x="78390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69" name="直線コネクタ 368">
          <a:extLst>
            <a:ext uri="{FF2B5EF4-FFF2-40B4-BE49-F238E27FC236}">
              <a16:creationId xmlns:a16="http://schemas.microsoft.com/office/drawing/2014/main" id="{D8CEBCFD-6F25-4D2A-8D5E-0A8440462450}"/>
            </a:ext>
          </a:extLst>
        </xdr:cNvPr>
        <xdr:cNvCxnSpPr/>
      </xdr:nvCxnSpPr>
      <xdr:spPr>
        <a:xfrm>
          <a:off x="7886700" y="1385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0" name="楕円 369">
          <a:extLst>
            <a:ext uri="{FF2B5EF4-FFF2-40B4-BE49-F238E27FC236}">
              <a16:creationId xmlns:a16="http://schemas.microsoft.com/office/drawing/2014/main" id="{9FC2A457-247F-462A-8C6C-F6C36274C1D9}"/>
            </a:ext>
          </a:extLst>
        </xdr:cNvPr>
        <xdr:cNvSpPr/>
      </xdr:nvSpPr>
      <xdr:spPr>
        <a:xfrm>
          <a:off x="7029450" y="13811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71" name="直線コネクタ 370">
          <a:extLst>
            <a:ext uri="{FF2B5EF4-FFF2-40B4-BE49-F238E27FC236}">
              <a16:creationId xmlns:a16="http://schemas.microsoft.com/office/drawing/2014/main" id="{11BE0414-29C9-4DDD-8784-616DB7D334CF}"/>
            </a:ext>
          </a:extLst>
        </xdr:cNvPr>
        <xdr:cNvCxnSpPr/>
      </xdr:nvCxnSpPr>
      <xdr:spPr>
        <a:xfrm>
          <a:off x="7077075" y="1385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72" name="楕円 371">
          <a:extLst>
            <a:ext uri="{FF2B5EF4-FFF2-40B4-BE49-F238E27FC236}">
              <a16:creationId xmlns:a16="http://schemas.microsoft.com/office/drawing/2014/main" id="{9E586EC8-F61B-4630-BB88-53FAEDA1873B}"/>
            </a:ext>
          </a:extLst>
        </xdr:cNvPr>
        <xdr:cNvSpPr/>
      </xdr:nvSpPr>
      <xdr:spPr>
        <a:xfrm>
          <a:off x="6238875" y="137949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78921</xdr:rowOff>
    </xdr:from>
    <xdr:to>
      <xdr:col>41</xdr:col>
      <xdr:colOff>50800</xdr:colOff>
      <xdr:row>85</xdr:row>
      <xdr:rowOff>95250</xdr:rowOff>
    </xdr:to>
    <xdr:cxnSp macro="">
      <xdr:nvCxnSpPr>
        <xdr:cNvPr id="373" name="直線コネクタ 372">
          <a:extLst>
            <a:ext uri="{FF2B5EF4-FFF2-40B4-BE49-F238E27FC236}">
              <a16:creationId xmlns:a16="http://schemas.microsoft.com/office/drawing/2014/main" id="{6B9647B5-E683-4B71-BCC9-7D1F9C045184}"/>
            </a:ext>
          </a:extLst>
        </xdr:cNvPr>
        <xdr:cNvCxnSpPr/>
      </xdr:nvCxnSpPr>
      <xdr:spPr>
        <a:xfrm>
          <a:off x="6286500" y="13842546"/>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id="{7A471198-C0E8-4CE5-89A1-D98A2C3EC21F}"/>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52A821EE-6BB6-4E22-9E67-8FE1B1B48A4C}"/>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F3836D57-A7D6-450E-B493-1D019DFF7FEA}"/>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78DEFBE4-23B3-4342-88DD-7ACB8368DA77}"/>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78" name="n_1mainValue【福祉施設】&#10;一人当たり面積">
          <a:extLst>
            <a:ext uri="{FF2B5EF4-FFF2-40B4-BE49-F238E27FC236}">
              <a16:creationId xmlns:a16="http://schemas.microsoft.com/office/drawing/2014/main" id="{B951C8D0-8478-4204-89EA-AB29A7A40FE9}"/>
            </a:ext>
          </a:extLst>
        </xdr:cNvPr>
        <xdr:cNvSpPr txBox="1"/>
      </xdr:nvSpPr>
      <xdr:spPr>
        <a:xfrm>
          <a:off x="845827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79" name="n_2mainValue【福祉施設】&#10;一人当たり面積">
          <a:extLst>
            <a:ext uri="{FF2B5EF4-FFF2-40B4-BE49-F238E27FC236}">
              <a16:creationId xmlns:a16="http://schemas.microsoft.com/office/drawing/2014/main" id="{2061355B-0763-4E6D-B37A-2389FF1F2303}"/>
            </a:ext>
          </a:extLst>
        </xdr:cNvPr>
        <xdr:cNvSpPr txBox="1"/>
      </xdr:nvSpPr>
      <xdr:spPr>
        <a:xfrm>
          <a:off x="76772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0" name="n_3mainValue【福祉施設】&#10;一人当たり面積">
          <a:extLst>
            <a:ext uri="{FF2B5EF4-FFF2-40B4-BE49-F238E27FC236}">
              <a16:creationId xmlns:a16="http://schemas.microsoft.com/office/drawing/2014/main" id="{43E1CA61-CFD5-4DFB-8CA0-951856651C04}"/>
            </a:ext>
          </a:extLst>
        </xdr:cNvPr>
        <xdr:cNvSpPr txBox="1"/>
      </xdr:nvSpPr>
      <xdr:spPr>
        <a:xfrm>
          <a:off x="68676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81" name="n_4mainValue【福祉施設】&#10;一人当たり面積">
          <a:extLst>
            <a:ext uri="{FF2B5EF4-FFF2-40B4-BE49-F238E27FC236}">
              <a16:creationId xmlns:a16="http://schemas.microsoft.com/office/drawing/2014/main" id="{61DB834D-99FB-4F87-85F3-D13E48F151C5}"/>
            </a:ext>
          </a:extLst>
        </xdr:cNvPr>
        <xdr:cNvSpPr txBox="1"/>
      </xdr:nvSpPr>
      <xdr:spPr>
        <a:xfrm>
          <a:off x="6067502" y="1388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7276836-6EBD-4198-88E5-4A5D3A5ED12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F7A1A266-D759-4F80-9C6D-D360644B1BC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743B91A-17DA-4EC0-9A4C-253E01303329}"/>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AC00931B-720E-4AC6-BB05-BF9E38FB0FF8}"/>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AC3C62C-8A84-4503-89BD-375B1B3DE0E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98F9623-BA9A-446E-A837-668BF95177CA}"/>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1502ADDF-9CEB-47B4-AA51-89657E6395E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CA69891-7711-4065-8356-3D96F814F3B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A1CDAC6-287A-497B-89D0-D717F9DF7FAE}"/>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1C47935D-BDBF-4D55-B843-B756E702646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8E9EBA19-EDC7-4D25-8A9A-19C9FA4340A6}"/>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B4881E1-311A-490F-A8AC-7B1E1B9444FC}"/>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17566DB6-1D17-41E0-BFBF-3ACAF29973A6}"/>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341554B5-31B9-4971-827A-807884F080B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7E72A20F-F007-429F-B5CF-D2AD7E19194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892D617-D593-408E-8F44-D56E7B442EF5}"/>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77138DB-3A4A-44CC-B275-0BE581471A8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EE29665-9B04-4BC4-B53D-ED641A73CF8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84D860C7-CE3C-4B77-9E48-401836F6F63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24A6EC0E-6593-476C-8E92-2C77702E0E69}"/>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80A92803-279D-4D49-A6FA-FFDA405EA1F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08F04EF-3CE2-45E7-AFDA-86C0DDB7FB5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4341E3D1-7C1A-4669-99BF-BB98E4742436}"/>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B96752C9-4C54-4303-85B0-D13A560D5F4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A1A57C70-DAEC-41BC-8CDF-CC537CF28921}"/>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1479D000-61E7-4C52-B44E-C097440A28D2}"/>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DD62C887-4116-42DB-AE93-B9E7BA361F8D}"/>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7359AA8-C84B-4DDB-9660-05514B82DB6D}"/>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E5293ACE-CFBF-4556-8B05-E460A8859D77}"/>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EF96308-B9EC-434E-9268-C17C412CB342}"/>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1333E5AC-5240-456A-A2F4-B76167B64613}"/>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8D4A1965-D518-46C5-9E87-94DCC7E1BC1C}"/>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D3705726-1B41-4E0F-85F9-4D17504A45F8}"/>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864132DE-4B99-451B-8BA3-C0A658640346}"/>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7304373C-EB7D-42B2-985E-45A700BE5E14}"/>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738944-3CBD-4397-BC6D-C6C3910BEEE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A12A068-9742-470F-9F5A-DBC065F4F4B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7F32A87-C073-4062-9F03-3D4262C2487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61C7BF3-D9F5-4F89-ACE0-ABD1F66EAA47}"/>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FAF77BD-D58E-4109-B352-60C7318579C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78739</xdr:rowOff>
    </xdr:from>
    <xdr:to>
      <xdr:col>24</xdr:col>
      <xdr:colOff>114300</xdr:colOff>
      <xdr:row>109</xdr:row>
      <xdr:rowOff>8889</xdr:rowOff>
    </xdr:to>
    <xdr:sp macro="" textlink="">
      <xdr:nvSpPr>
        <xdr:cNvPr id="422" name="楕円 421">
          <a:extLst>
            <a:ext uri="{FF2B5EF4-FFF2-40B4-BE49-F238E27FC236}">
              <a16:creationId xmlns:a16="http://schemas.microsoft.com/office/drawing/2014/main" id="{B950E98D-A1B7-4C59-9F81-980463C5198E}"/>
            </a:ext>
          </a:extLst>
        </xdr:cNvPr>
        <xdr:cNvSpPr/>
      </xdr:nvSpPr>
      <xdr:spPr>
        <a:xfrm>
          <a:off x="4124325" y="17566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165116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EFBACCD-421E-4FAF-B04B-AF2D87842435}"/>
            </a:ext>
          </a:extLst>
        </xdr:cNvPr>
        <xdr:cNvSpPr txBox="1"/>
      </xdr:nvSpPr>
      <xdr:spPr>
        <a:xfrm>
          <a:off x="4219575" y="1748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76836</xdr:rowOff>
    </xdr:from>
    <xdr:to>
      <xdr:col>20</xdr:col>
      <xdr:colOff>38100</xdr:colOff>
      <xdr:row>109</xdr:row>
      <xdr:rowOff>6986</xdr:rowOff>
    </xdr:to>
    <xdr:sp macro="" textlink="">
      <xdr:nvSpPr>
        <xdr:cNvPr id="424" name="楕円 423">
          <a:extLst>
            <a:ext uri="{FF2B5EF4-FFF2-40B4-BE49-F238E27FC236}">
              <a16:creationId xmlns:a16="http://schemas.microsoft.com/office/drawing/2014/main" id="{37DC643D-96A6-4D48-A5CE-C0B51E067B9A}"/>
            </a:ext>
          </a:extLst>
        </xdr:cNvPr>
        <xdr:cNvSpPr/>
      </xdr:nvSpPr>
      <xdr:spPr>
        <a:xfrm>
          <a:off x="3381375" y="17564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127636</xdr:rowOff>
    </xdr:from>
    <xdr:to>
      <xdr:col>24</xdr:col>
      <xdr:colOff>63500</xdr:colOff>
      <xdr:row>108</xdr:row>
      <xdr:rowOff>129539</xdr:rowOff>
    </xdr:to>
    <xdr:cxnSp macro="">
      <xdr:nvCxnSpPr>
        <xdr:cNvPr id="425" name="直線コネクタ 424">
          <a:extLst>
            <a:ext uri="{FF2B5EF4-FFF2-40B4-BE49-F238E27FC236}">
              <a16:creationId xmlns:a16="http://schemas.microsoft.com/office/drawing/2014/main" id="{50601463-E325-4E41-AF9B-887496A1F2A6}"/>
            </a:ext>
          </a:extLst>
        </xdr:cNvPr>
        <xdr:cNvCxnSpPr/>
      </xdr:nvCxnSpPr>
      <xdr:spPr>
        <a:xfrm>
          <a:off x="3429000" y="17612361"/>
          <a:ext cx="752475"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6" name="楕円 425">
          <a:extLst>
            <a:ext uri="{FF2B5EF4-FFF2-40B4-BE49-F238E27FC236}">
              <a16:creationId xmlns:a16="http://schemas.microsoft.com/office/drawing/2014/main" id="{1227BE6E-60C8-4B8F-9608-BB9015F07E20}"/>
            </a:ext>
          </a:extLst>
        </xdr:cNvPr>
        <xdr:cNvSpPr/>
      </xdr:nvSpPr>
      <xdr:spPr>
        <a:xfrm>
          <a:off x="2571750" y="1759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127636</xdr:rowOff>
    </xdr:from>
    <xdr:to>
      <xdr:col>19</xdr:col>
      <xdr:colOff>177800</xdr:colOff>
      <xdr:row>108</xdr:row>
      <xdr:rowOff>152400</xdr:rowOff>
    </xdr:to>
    <xdr:cxnSp macro="">
      <xdr:nvCxnSpPr>
        <xdr:cNvPr id="427" name="直線コネクタ 426">
          <a:extLst>
            <a:ext uri="{FF2B5EF4-FFF2-40B4-BE49-F238E27FC236}">
              <a16:creationId xmlns:a16="http://schemas.microsoft.com/office/drawing/2014/main" id="{4F3BEDAA-7029-4D4B-BDE4-899C5D32BF72}"/>
            </a:ext>
          </a:extLst>
        </xdr:cNvPr>
        <xdr:cNvCxnSpPr/>
      </xdr:nvCxnSpPr>
      <xdr:spPr>
        <a:xfrm flipV="1">
          <a:off x="2619375" y="17612361"/>
          <a:ext cx="809625"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8" name="楕円 427">
          <a:extLst>
            <a:ext uri="{FF2B5EF4-FFF2-40B4-BE49-F238E27FC236}">
              <a16:creationId xmlns:a16="http://schemas.microsoft.com/office/drawing/2014/main" id="{7EF3FC32-4337-4D6D-9F34-9768C1F218D2}"/>
            </a:ext>
          </a:extLst>
        </xdr:cNvPr>
        <xdr:cNvSpPr/>
      </xdr:nvSpPr>
      <xdr:spPr>
        <a:xfrm>
          <a:off x="1781175" y="17592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9" name="直線コネクタ 428">
          <a:extLst>
            <a:ext uri="{FF2B5EF4-FFF2-40B4-BE49-F238E27FC236}">
              <a16:creationId xmlns:a16="http://schemas.microsoft.com/office/drawing/2014/main" id="{7A08F52A-413C-4CE9-99B3-E8E014CB4A00}"/>
            </a:ext>
          </a:extLst>
        </xdr:cNvPr>
        <xdr:cNvCxnSpPr/>
      </xdr:nvCxnSpPr>
      <xdr:spPr>
        <a:xfrm>
          <a:off x="1828800" y="1764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63500</xdr:rowOff>
    </xdr:from>
    <xdr:to>
      <xdr:col>6</xdr:col>
      <xdr:colOff>38100</xdr:colOff>
      <xdr:row>108</xdr:row>
      <xdr:rowOff>165100</xdr:rowOff>
    </xdr:to>
    <xdr:sp macro="" textlink="">
      <xdr:nvSpPr>
        <xdr:cNvPr id="430" name="楕円 429">
          <a:extLst>
            <a:ext uri="{FF2B5EF4-FFF2-40B4-BE49-F238E27FC236}">
              <a16:creationId xmlns:a16="http://schemas.microsoft.com/office/drawing/2014/main" id="{3B6A0A30-3EC4-4F22-A217-E2DF42C7D2A6}"/>
            </a:ext>
          </a:extLst>
        </xdr:cNvPr>
        <xdr:cNvSpPr/>
      </xdr:nvSpPr>
      <xdr:spPr>
        <a:xfrm>
          <a:off x="981075" y="17554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114300</xdr:rowOff>
    </xdr:from>
    <xdr:to>
      <xdr:col>10</xdr:col>
      <xdr:colOff>114300</xdr:colOff>
      <xdr:row>108</xdr:row>
      <xdr:rowOff>152400</xdr:rowOff>
    </xdr:to>
    <xdr:cxnSp macro="">
      <xdr:nvCxnSpPr>
        <xdr:cNvPr id="431" name="直線コネクタ 430">
          <a:extLst>
            <a:ext uri="{FF2B5EF4-FFF2-40B4-BE49-F238E27FC236}">
              <a16:creationId xmlns:a16="http://schemas.microsoft.com/office/drawing/2014/main" id="{6897D2F0-E9E6-4573-AF68-0B358E368537}"/>
            </a:ext>
          </a:extLst>
        </xdr:cNvPr>
        <xdr:cNvCxnSpPr/>
      </xdr:nvCxnSpPr>
      <xdr:spPr>
        <a:xfrm>
          <a:off x="1028700" y="176022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0CB74CFB-9B94-4245-B9CC-5CEA15959F20}"/>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CB329674-FF0B-4736-B696-A3E016B170A5}"/>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8222AB46-DD30-417A-B4E1-274C2416D4BD}"/>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4BB215A5-E806-40EC-8507-825050585595}"/>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169563</xdr:rowOff>
    </xdr:from>
    <xdr:ext cx="405111" cy="259045"/>
    <xdr:sp macro="" textlink="">
      <xdr:nvSpPr>
        <xdr:cNvPr id="436" name="n_1mainValue【市民会館】&#10;有形固定資産減価償却率">
          <a:extLst>
            <a:ext uri="{FF2B5EF4-FFF2-40B4-BE49-F238E27FC236}">
              <a16:creationId xmlns:a16="http://schemas.microsoft.com/office/drawing/2014/main" id="{DD281DBB-DF0A-4F7F-A040-7B49C3588F94}"/>
            </a:ext>
          </a:extLst>
        </xdr:cNvPr>
        <xdr:cNvSpPr txBox="1"/>
      </xdr:nvSpPr>
      <xdr:spPr>
        <a:xfrm>
          <a:off x="32391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7" name="n_2mainValue【市民会館】&#10;有形固定資産減価償却率">
          <a:extLst>
            <a:ext uri="{FF2B5EF4-FFF2-40B4-BE49-F238E27FC236}">
              <a16:creationId xmlns:a16="http://schemas.microsoft.com/office/drawing/2014/main" id="{F2E681AF-BBF3-4D1B-905E-C775E94AC0FC}"/>
            </a:ext>
          </a:extLst>
        </xdr:cNvPr>
        <xdr:cNvSpPr txBox="1"/>
      </xdr:nvSpPr>
      <xdr:spPr>
        <a:xfrm>
          <a:off x="24099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8" name="n_3mainValue【市民会館】&#10;有形固定資産減価償却率">
          <a:extLst>
            <a:ext uri="{FF2B5EF4-FFF2-40B4-BE49-F238E27FC236}">
              <a16:creationId xmlns:a16="http://schemas.microsoft.com/office/drawing/2014/main" id="{7AF84985-C472-4EE7-8959-967866BE7F1B}"/>
            </a:ext>
          </a:extLst>
        </xdr:cNvPr>
        <xdr:cNvSpPr txBox="1"/>
      </xdr:nvSpPr>
      <xdr:spPr>
        <a:xfrm>
          <a:off x="1609802"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156227</xdr:rowOff>
    </xdr:from>
    <xdr:ext cx="405111" cy="259045"/>
    <xdr:sp macro="" textlink="">
      <xdr:nvSpPr>
        <xdr:cNvPr id="439" name="n_4mainValue【市民会館】&#10;有形固定資産減価償却率">
          <a:extLst>
            <a:ext uri="{FF2B5EF4-FFF2-40B4-BE49-F238E27FC236}">
              <a16:creationId xmlns:a16="http://schemas.microsoft.com/office/drawing/2014/main" id="{4ACFBBD9-C5BA-4918-A390-1CCAC1C0E113}"/>
            </a:ext>
          </a:extLst>
        </xdr:cNvPr>
        <xdr:cNvSpPr txBox="1"/>
      </xdr:nvSpPr>
      <xdr:spPr>
        <a:xfrm>
          <a:off x="848369" y="1764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E794A36-E8D4-43E2-AF7E-E00FF5F5C43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75526D4D-931B-4289-B1DA-B9B50FDD2861}"/>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F261538-8C4E-4C88-8715-2434F02C7AC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318D008-B1D5-45A7-921C-E4D1069EC9F8}"/>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4E86A76-87E7-455A-A785-F920A7389862}"/>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401ED57E-A13A-4971-B40A-B9D59B2A22F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928FEE8-7FBA-427D-9264-19A9FDBBB05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46986FE-3AB2-4E60-AD9D-C987905347B3}"/>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240EFD2B-1F87-4997-9448-F4C4B348E0A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B51263C-038C-4BE5-A377-EC5DCBC4E8F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4ED32B8E-F164-4A0C-B168-2B5AA88157E0}"/>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D9F820DF-8546-4B4A-BCFE-8AC7F8697CC0}"/>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DEBB2B3B-E505-4A6C-AEEE-4DF2E3469979}"/>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F201F50C-27DC-4748-85E7-856D3F919083}"/>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B7C46CC4-629C-47FB-91E7-DEECB5C167D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9028D7BB-F60C-4D17-8889-C0D8B7420BB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EA6227FC-2E95-41A6-9E3D-892D29408A2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3FE2741D-65DA-4EB8-BFAA-994547B27108}"/>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95611A91-8A37-41B7-89C5-8D0507E24DB7}"/>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9944108-975E-4F25-8F88-122E065169A7}"/>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9B03AB8A-C5BF-4280-8EB8-17B86BDB239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5717EBF8-93D0-4AF5-B3EE-73DDD0E45D86}"/>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C4636682-6484-4A5C-9863-EE409258A52B}"/>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7AB3C2FA-506E-44A0-B2E6-810960E0EDD8}"/>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EED1CE9A-FCFD-488B-B8EC-590DFF71A4C9}"/>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00527390-F879-4E34-85E0-7C880C22A59A}"/>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C2B125B4-B869-4750-8CB4-971BB7F48EB8}"/>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D9E16524-0828-42A6-8034-EEE56EEEFF5F}"/>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9047BF77-318E-42C2-AE37-B6B518F8A186}"/>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E16EC219-1075-4201-881D-AD0479501768}"/>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CB865AB9-84B0-401B-BE5E-7F87762E74B6}"/>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358281CA-C29F-4D8D-A442-F73CEDC3089E}"/>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0B94CF1-500A-4683-9A11-173FFFD8046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713B5CF-0944-4FB7-AD84-3BD5F82F8B4D}"/>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DB3ECC2-626D-42D5-BC85-3A1BAC469851}"/>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E686D4E-DA7B-4F7F-BE4E-6068DFB49FB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82F59DE-09DA-4267-9D4C-281B6B460FD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137413</xdr:rowOff>
    </xdr:from>
    <xdr:to>
      <xdr:col>55</xdr:col>
      <xdr:colOff>50800</xdr:colOff>
      <xdr:row>108</xdr:row>
      <xdr:rowOff>67563</xdr:rowOff>
    </xdr:to>
    <xdr:sp macro="" textlink="">
      <xdr:nvSpPr>
        <xdr:cNvPr id="477" name="楕円 476">
          <a:extLst>
            <a:ext uri="{FF2B5EF4-FFF2-40B4-BE49-F238E27FC236}">
              <a16:creationId xmlns:a16="http://schemas.microsoft.com/office/drawing/2014/main" id="{37BD47F2-F295-4667-B45F-DCDAA92DF207}"/>
            </a:ext>
          </a:extLst>
        </xdr:cNvPr>
        <xdr:cNvSpPr/>
      </xdr:nvSpPr>
      <xdr:spPr>
        <a:xfrm>
          <a:off x="9401175" y="1746656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52340</xdr:rowOff>
    </xdr:from>
    <xdr:ext cx="469744" cy="259045"/>
    <xdr:sp macro="" textlink="">
      <xdr:nvSpPr>
        <xdr:cNvPr id="478" name="【市民会館】&#10;一人当たり面積該当値テキスト">
          <a:extLst>
            <a:ext uri="{FF2B5EF4-FFF2-40B4-BE49-F238E27FC236}">
              <a16:creationId xmlns:a16="http://schemas.microsoft.com/office/drawing/2014/main" id="{698B6A2D-ACE0-4F7B-A4C2-8FD970C6A1B8}"/>
            </a:ext>
          </a:extLst>
        </xdr:cNvPr>
        <xdr:cNvSpPr txBox="1"/>
      </xdr:nvSpPr>
      <xdr:spPr>
        <a:xfrm>
          <a:off x="9467850" y="1737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137413</xdr:rowOff>
    </xdr:from>
    <xdr:to>
      <xdr:col>50</xdr:col>
      <xdr:colOff>165100</xdr:colOff>
      <xdr:row>108</xdr:row>
      <xdr:rowOff>67563</xdr:rowOff>
    </xdr:to>
    <xdr:sp macro="" textlink="">
      <xdr:nvSpPr>
        <xdr:cNvPr id="479" name="楕円 478">
          <a:extLst>
            <a:ext uri="{FF2B5EF4-FFF2-40B4-BE49-F238E27FC236}">
              <a16:creationId xmlns:a16="http://schemas.microsoft.com/office/drawing/2014/main" id="{2A3A8DD6-DFF0-4209-98BB-3428E8B17EFA}"/>
            </a:ext>
          </a:extLst>
        </xdr:cNvPr>
        <xdr:cNvSpPr/>
      </xdr:nvSpPr>
      <xdr:spPr>
        <a:xfrm>
          <a:off x="8639175" y="17466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xdr:rowOff>
    </xdr:from>
    <xdr:to>
      <xdr:col>55</xdr:col>
      <xdr:colOff>0</xdr:colOff>
      <xdr:row>108</xdr:row>
      <xdr:rowOff>16763</xdr:rowOff>
    </xdr:to>
    <xdr:cxnSp macro="">
      <xdr:nvCxnSpPr>
        <xdr:cNvPr id="480" name="直線コネクタ 479">
          <a:extLst>
            <a:ext uri="{FF2B5EF4-FFF2-40B4-BE49-F238E27FC236}">
              <a16:creationId xmlns:a16="http://schemas.microsoft.com/office/drawing/2014/main" id="{9D327C34-8F9E-4410-B59B-17EEBA43B26F}"/>
            </a:ext>
          </a:extLst>
        </xdr:cNvPr>
        <xdr:cNvCxnSpPr/>
      </xdr:nvCxnSpPr>
      <xdr:spPr>
        <a:xfrm>
          <a:off x="8686800" y="1750466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137413</xdr:rowOff>
    </xdr:from>
    <xdr:to>
      <xdr:col>46</xdr:col>
      <xdr:colOff>38100</xdr:colOff>
      <xdr:row>108</xdr:row>
      <xdr:rowOff>67563</xdr:rowOff>
    </xdr:to>
    <xdr:sp macro="" textlink="">
      <xdr:nvSpPr>
        <xdr:cNvPr id="481" name="楕円 480">
          <a:extLst>
            <a:ext uri="{FF2B5EF4-FFF2-40B4-BE49-F238E27FC236}">
              <a16:creationId xmlns:a16="http://schemas.microsoft.com/office/drawing/2014/main" id="{D311E03A-A3A5-4B08-BAF5-9ADFA03D87D6}"/>
            </a:ext>
          </a:extLst>
        </xdr:cNvPr>
        <xdr:cNvSpPr/>
      </xdr:nvSpPr>
      <xdr:spPr>
        <a:xfrm>
          <a:off x="7839075" y="17466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xdr:rowOff>
    </xdr:from>
    <xdr:to>
      <xdr:col>50</xdr:col>
      <xdr:colOff>114300</xdr:colOff>
      <xdr:row>108</xdr:row>
      <xdr:rowOff>16763</xdr:rowOff>
    </xdr:to>
    <xdr:cxnSp macro="">
      <xdr:nvCxnSpPr>
        <xdr:cNvPr id="482" name="直線コネクタ 481">
          <a:extLst>
            <a:ext uri="{FF2B5EF4-FFF2-40B4-BE49-F238E27FC236}">
              <a16:creationId xmlns:a16="http://schemas.microsoft.com/office/drawing/2014/main" id="{C61ADB0C-F30B-4CA1-8375-3C0518D782F8}"/>
            </a:ext>
          </a:extLst>
        </xdr:cNvPr>
        <xdr:cNvCxnSpPr/>
      </xdr:nvCxnSpPr>
      <xdr:spPr>
        <a:xfrm>
          <a:off x="7886700" y="1750466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137413</xdr:rowOff>
    </xdr:from>
    <xdr:to>
      <xdr:col>41</xdr:col>
      <xdr:colOff>101600</xdr:colOff>
      <xdr:row>108</xdr:row>
      <xdr:rowOff>67563</xdr:rowOff>
    </xdr:to>
    <xdr:sp macro="" textlink="">
      <xdr:nvSpPr>
        <xdr:cNvPr id="483" name="楕円 482">
          <a:extLst>
            <a:ext uri="{FF2B5EF4-FFF2-40B4-BE49-F238E27FC236}">
              <a16:creationId xmlns:a16="http://schemas.microsoft.com/office/drawing/2014/main" id="{7B647774-DE8C-4FF1-97A4-18807933ECE4}"/>
            </a:ext>
          </a:extLst>
        </xdr:cNvPr>
        <xdr:cNvSpPr/>
      </xdr:nvSpPr>
      <xdr:spPr>
        <a:xfrm>
          <a:off x="7029450" y="174665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xdr:rowOff>
    </xdr:from>
    <xdr:to>
      <xdr:col>45</xdr:col>
      <xdr:colOff>177800</xdr:colOff>
      <xdr:row>108</xdr:row>
      <xdr:rowOff>16763</xdr:rowOff>
    </xdr:to>
    <xdr:cxnSp macro="">
      <xdr:nvCxnSpPr>
        <xdr:cNvPr id="484" name="直線コネクタ 483">
          <a:extLst>
            <a:ext uri="{FF2B5EF4-FFF2-40B4-BE49-F238E27FC236}">
              <a16:creationId xmlns:a16="http://schemas.microsoft.com/office/drawing/2014/main" id="{B4BE5D4F-2B82-4978-8408-DC0ED07327E4}"/>
            </a:ext>
          </a:extLst>
        </xdr:cNvPr>
        <xdr:cNvCxnSpPr/>
      </xdr:nvCxnSpPr>
      <xdr:spPr>
        <a:xfrm>
          <a:off x="7077075" y="1750466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137413</xdr:rowOff>
    </xdr:from>
    <xdr:to>
      <xdr:col>36</xdr:col>
      <xdr:colOff>165100</xdr:colOff>
      <xdr:row>108</xdr:row>
      <xdr:rowOff>67563</xdr:rowOff>
    </xdr:to>
    <xdr:sp macro="" textlink="">
      <xdr:nvSpPr>
        <xdr:cNvPr id="485" name="楕円 484">
          <a:extLst>
            <a:ext uri="{FF2B5EF4-FFF2-40B4-BE49-F238E27FC236}">
              <a16:creationId xmlns:a16="http://schemas.microsoft.com/office/drawing/2014/main" id="{7E0A0657-2877-46CA-8235-36E8552C580E}"/>
            </a:ext>
          </a:extLst>
        </xdr:cNvPr>
        <xdr:cNvSpPr/>
      </xdr:nvSpPr>
      <xdr:spPr>
        <a:xfrm>
          <a:off x="6238875" y="174665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16763</xdr:rowOff>
    </xdr:from>
    <xdr:to>
      <xdr:col>41</xdr:col>
      <xdr:colOff>50800</xdr:colOff>
      <xdr:row>108</xdr:row>
      <xdr:rowOff>16763</xdr:rowOff>
    </xdr:to>
    <xdr:cxnSp macro="">
      <xdr:nvCxnSpPr>
        <xdr:cNvPr id="486" name="直線コネクタ 485">
          <a:extLst>
            <a:ext uri="{FF2B5EF4-FFF2-40B4-BE49-F238E27FC236}">
              <a16:creationId xmlns:a16="http://schemas.microsoft.com/office/drawing/2014/main" id="{00DA249E-4193-4F16-A6AD-4C1D74A8ADF3}"/>
            </a:ext>
          </a:extLst>
        </xdr:cNvPr>
        <xdr:cNvCxnSpPr/>
      </xdr:nvCxnSpPr>
      <xdr:spPr>
        <a:xfrm>
          <a:off x="6286500" y="1750466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1E15A0F7-AC2F-48B1-B789-B81D204F8694}"/>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4CCE0B5D-2C60-45B7-8768-27BCDE619684}"/>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5892BFBD-8424-4722-8E31-3054B5ACE3FC}"/>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9BB37FA6-9E28-4423-B311-B065D84F241B}"/>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58690</xdr:rowOff>
    </xdr:from>
    <xdr:ext cx="469744" cy="259045"/>
    <xdr:sp macro="" textlink="">
      <xdr:nvSpPr>
        <xdr:cNvPr id="491" name="n_1mainValue【市民会館】&#10;一人当たり面積">
          <a:extLst>
            <a:ext uri="{FF2B5EF4-FFF2-40B4-BE49-F238E27FC236}">
              <a16:creationId xmlns:a16="http://schemas.microsoft.com/office/drawing/2014/main" id="{4DABF133-99E7-4D91-93C7-58FF36E8C994}"/>
            </a:ext>
          </a:extLst>
        </xdr:cNvPr>
        <xdr:cNvSpPr txBox="1"/>
      </xdr:nvSpPr>
      <xdr:spPr>
        <a:xfrm>
          <a:off x="8458277" y="17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58690</xdr:rowOff>
    </xdr:from>
    <xdr:ext cx="469744" cy="259045"/>
    <xdr:sp macro="" textlink="">
      <xdr:nvSpPr>
        <xdr:cNvPr id="492" name="n_2mainValue【市民会館】&#10;一人当たり面積">
          <a:extLst>
            <a:ext uri="{FF2B5EF4-FFF2-40B4-BE49-F238E27FC236}">
              <a16:creationId xmlns:a16="http://schemas.microsoft.com/office/drawing/2014/main" id="{8BA4D945-93A7-47CB-B8FA-E8828C2C8E97}"/>
            </a:ext>
          </a:extLst>
        </xdr:cNvPr>
        <xdr:cNvSpPr txBox="1"/>
      </xdr:nvSpPr>
      <xdr:spPr>
        <a:xfrm>
          <a:off x="7677227" y="17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58690</xdr:rowOff>
    </xdr:from>
    <xdr:ext cx="469744" cy="259045"/>
    <xdr:sp macro="" textlink="">
      <xdr:nvSpPr>
        <xdr:cNvPr id="493" name="n_3mainValue【市民会館】&#10;一人当たり面積">
          <a:extLst>
            <a:ext uri="{FF2B5EF4-FFF2-40B4-BE49-F238E27FC236}">
              <a16:creationId xmlns:a16="http://schemas.microsoft.com/office/drawing/2014/main" id="{5960CB78-4823-42E6-BBDC-6383F1C156FE}"/>
            </a:ext>
          </a:extLst>
        </xdr:cNvPr>
        <xdr:cNvSpPr txBox="1"/>
      </xdr:nvSpPr>
      <xdr:spPr>
        <a:xfrm>
          <a:off x="6867602" y="17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58690</xdr:rowOff>
    </xdr:from>
    <xdr:ext cx="469744" cy="259045"/>
    <xdr:sp macro="" textlink="">
      <xdr:nvSpPr>
        <xdr:cNvPr id="494" name="n_4mainValue【市民会館】&#10;一人当たり面積">
          <a:extLst>
            <a:ext uri="{FF2B5EF4-FFF2-40B4-BE49-F238E27FC236}">
              <a16:creationId xmlns:a16="http://schemas.microsoft.com/office/drawing/2014/main" id="{FFA2FB15-AE35-4620-AD7D-45E9A5592754}"/>
            </a:ext>
          </a:extLst>
        </xdr:cNvPr>
        <xdr:cNvSpPr txBox="1"/>
      </xdr:nvSpPr>
      <xdr:spPr>
        <a:xfrm>
          <a:off x="6067502" y="1754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108B94F-2D5D-4C04-8932-A62EE8249FF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6FAD08DE-8A4B-45CF-980C-F1A77E3E9AB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2B7F96-8F57-47A5-B5F5-CFF6E18C709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A8D2B39-4366-42CA-B3B6-F5C9275F46C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2ADE2CA-DEB9-45CF-AC35-056AB73AF9CC}"/>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4BC7F520-6F4E-43A8-8CC0-81DC00A915EB}"/>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3BEB2D2-C173-4897-819A-8C3D1662C9E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F325CBB-25FE-4733-AF95-DBE7276EF5F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E1AF7F3-7AB4-403A-8077-DC0904F63046}"/>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430A343-3253-4035-ABC1-ED3B667C68E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5852106D-B54E-415A-8D43-2805685DF037}"/>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7E532109-72CB-4236-BF5D-41AF67253D29}"/>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B0227E04-ECDD-40AB-9435-459767D12051}"/>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4473A7CD-DAC7-4868-AC47-83418C80692E}"/>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CA846EAC-DDA4-4D75-A006-85F153594C2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69753C85-3270-44A6-8A20-0296EA3FC3D8}"/>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CD643F0-BC23-47B6-A7F3-81015F5A5455}"/>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5B748EA0-F9D0-4A10-9639-DEA1F24CB93A}"/>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A4190F8D-7B8B-4F74-9A42-68FEF85B9B7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5375552-8FC5-478E-B632-DD60C515B4B8}"/>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D6C0801C-3B09-40E9-BC54-ADD08AB4E91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FF959A23-1CAE-4F00-B257-A2B9276ACBE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0F8598B5-681D-453D-8768-962D254F2379}"/>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9A89F10A-D34E-4504-8F64-A72DFAAB7D5B}"/>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AC96478B-D770-41B6-8045-DF53815CD6B4}"/>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269A4C86-2C56-407C-9AC7-7333EBD5721E}"/>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8CC2594E-C69F-4AF3-A2CF-B23A64F63E7D}"/>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89FBCAA7-8EDA-49A7-B337-0D574D9AED2C}"/>
            </a:ext>
          </a:extLst>
        </xdr:cNvPr>
        <xdr:cNvSpPr txBox="1"/>
      </xdr:nvSpPr>
      <xdr:spPr>
        <a:xfrm>
          <a:off x="14735175" y="614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7FE07B88-2AE2-48C2-941D-464FF704444F}"/>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121783C4-6577-48FC-B158-BA4D895364B6}"/>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36AACAD2-FB85-49C5-9E81-7815A7DB2BDE}"/>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263C1C4E-DF7F-48A4-86D2-1852F5ADBED9}"/>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C20B97CC-509E-4EAF-8A29-74252241C5F8}"/>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8B88148-920B-4789-AE9D-DE6BDEBD2F8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FE0F03D-8D8D-43F8-8634-223B9654979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FF61A13-94A4-4EBD-9F7A-6DA9C22CDBFB}"/>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EBACA6E-E4FE-46CD-9C21-11637C65340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6F52418-7D21-4A46-A5E2-1CA56461417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533" name="楕円 532">
          <a:extLst>
            <a:ext uri="{FF2B5EF4-FFF2-40B4-BE49-F238E27FC236}">
              <a16:creationId xmlns:a16="http://schemas.microsoft.com/office/drawing/2014/main" id="{88B30B4B-C8D6-4E56-A5C4-850C76536D5C}"/>
            </a:ext>
          </a:extLst>
        </xdr:cNvPr>
        <xdr:cNvSpPr/>
      </xdr:nvSpPr>
      <xdr:spPr>
        <a:xfrm>
          <a:off x="14649450" y="613638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164863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68122958-5DFD-4A11-AD38-F3ECFC09CD4D}"/>
            </a:ext>
          </a:extLst>
        </xdr:cNvPr>
        <xdr:cNvSpPr txBox="1"/>
      </xdr:nvSpPr>
      <xdr:spPr>
        <a:xfrm>
          <a:off x="14735175" y="599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535" name="楕円 534">
          <a:extLst>
            <a:ext uri="{FF2B5EF4-FFF2-40B4-BE49-F238E27FC236}">
              <a16:creationId xmlns:a16="http://schemas.microsoft.com/office/drawing/2014/main" id="{0F757C1B-B1D0-4040-94E2-FCBFC8C1DC05}"/>
            </a:ext>
          </a:extLst>
        </xdr:cNvPr>
        <xdr:cNvSpPr/>
      </xdr:nvSpPr>
      <xdr:spPr>
        <a:xfrm>
          <a:off x="13887450" y="60358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92202</xdr:rowOff>
    </xdr:from>
    <xdr:to>
      <xdr:col>85</xdr:col>
      <xdr:colOff>127000</xdr:colOff>
      <xdr:row>38</xdr:row>
      <xdr:rowOff>21336</xdr:rowOff>
    </xdr:to>
    <xdr:cxnSp macro="">
      <xdr:nvCxnSpPr>
        <xdr:cNvPr id="536" name="直線コネクタ 535">
          <a:extLst>
            <a:ext uri="{FF2B5EF4-FFF2-40B4-BE49-F238E27FC236}">
              <a16:creationId xmlns:a16="http://schemas.microsoft.com/office/drawing/2014/main" id="{CC1E7FDB-5930-4632-B240-C148F6A36F72}"/>
            </a:ext>
          </a:extLst>
        </xdr:cNvPr>
        <xdr:cNvCxnSpPr/>
      </xdr:nvCxnSpPr>
      <xdr:spPr>
        <a:xfrm>
          <a:off x="13935075" y="6083427"/>
          <a:ext cx="762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37" name="楕円 536">
          <a:extLst>
            <a:ext uri="{FF2B5EF4-FFF2-40B4-BE49-F238E27FC236}">
              <a16:creationId xmlns:a16="http://schemas.microsoft.com/office/drawing/2014/main" id="{E738B30D-4979-4179-81C0-2BB134993F30}"/>
            </a:ext>
          </a:extLst>
        </xdr:cNvPr>
        <xdr:cNvSpPr/>
      </xdr:nvSpPr>
      <xdr:spPr>
        <a:xfrm>
          <a:off x="13096875" y="5946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92202</xdr:rowOff>
    </xdr:to>
    <xdr:cxnSp macro="">
      <xdr:nvCxnSpPr>
        <xdr:cNvPr id="538" name="直線コネクタ 537">
          <a:extLst>
            <a:ext uri="{FF2B5EF4-FFF2-40B4-BE49-F238E27FC236}">
              <a16:creationId xmlns:a16="http://schemas.microsoft.com/office/drawing/2014/main" id="{12A9EA9D-E193-4B9D-A6C1-57DB9117ADEE}"/>
            </a:ext>
          </a:extLst>
        </xdr:cNvPr>
        <xdr:cNvCxnSpPr/>
      </xdr:nvCxnSpPr>
      <xdr:spPr>
        <a:xfrm>
          <a:off x="13144500" y="5993765"/>
          <a:ext cx="79057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xdr:rowOff>
    </xdr:from>
    <xdr:to>
      <xdr:col>72</xdr:col>
      <xdr:colOff>38100</xdr:colOff>
      <xdr:row>36</xdr:row>
      <xdr:rowOff>113284</xdr:rowOff>
    </xdr:to>
    <xdr:sp macro="" textlink="">
      <xdr:nvSpPr>
        <xdr:cNvPr id="539" name="楕円 538">
          <a:extLst>
            <a:ext uri="{FF2B5EF4-FFF2-40B4-BE49-F238E27FC236}">
              <a16:creationId xmlns:a16="http://schemas.microsoft.com/office/drawing/2014/main" id="{B578657E-8CB5-4B40-9987-DEDC414A2B06}"/>
            </a:ext>
          </a:extLst>
        </xdr:cNvPr>
        <xdr:cNvSpPr/>
      </xdr:nvSpPr>
      <xdr:spPr>
        <a:xfrm>
          <a:off x="12296775" y="58378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62484</xdr:rowOff>
    </xdr:from>
    <xdr:to>
      <xdr:col>76</xdr:col>
      <xdr:colOff>114300</xdr:colOff>
      <xdr:row>36</xdr:row>
      <xdr:rowOff>167640</xdr:rowOff>
    </xdr:to>
    <xdr:cxnSp macro="">
      <xdr:nvCxnSpPr>
        <xdr:cNvPr id="540" name="直線コネクタ 539">
          <a:extLst>
            <a:ext uri="{FF2B5EF4-FFF2-40B4-BE49-F238E27FC236}">
              <a16:creationId xmlns:a16="http://schemas.microsoft.com/office/drawing/2014/main" id="{67B527E5-E330-437E-BDBF-8DAFEAB51B1B}"/>
            </a:ext>
          </a:extLst>
        </xdr:cNvPr>
        <xdr:cNvCxnSpPr/>
      </xdr:nvCxnSpPr>
      <xdr:spPr>
        <a:xfrm>
          <a:off x="12344400" y="5894959"/>
          <a:ext cx="8001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541" name="楕円 540">
          <a:extLst>
            <a:ext uri="{FF2B5EF4-FFF2-40B4-BE49-F238E27FC236}">
              <a16:creationId xmlns:a16="http://schemas.microsoft.com/office/drawing/2014/main" id="{45AD1367-E19D-482A-976C-35548E53449D}"/>
            </a:ext>
          </a:extLst>
        </xdr:cNvPr>
        <xdr:cNvSpPr/>
      </xdr:nvSpPr>
      <xdr:spPr>
        <a:xfrm>
          <a:off x="11487150" y="575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36</xdr:row>
      <xdr:rowOff>62484</xdr:rowOff>
    </xdr:to>
    <xdr:cxnSp macro="">
      <xdr:nvCxnSpPr>
        <xdr:cNvPr id="542" name="直線コネクタ 541">
          <a:extLst>
            <a:ext uri="{FF2B5EF4-FFF2-40B4-BE49-F238E27FC236}">
              <a16:creationId xmlns:a16="http://schemas.microsoft.com/office/drawing/2014/main" id="{AAA4D4A7-1CB3-4610-BB11-2882C17FD07B}"/>
            </a:ext>
          </a:extLst>
        </xdr:cNvPr>
        <xdr:cNvCxnSpPr/>
      </xdr:nvCxnSpPr>
      <xdr:spPr>
        <a:xfrm>
          <a:off x="11534775" y="5800725"/>
          <a:ext cx="80962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5113E0F-AACE-41BB-B154-973FF74394A7}"/>
            </a:ext>
          </a:extLst>
        </xdr:cNvPr>
        <xdr:cNvSpPr txBox="1"/>
      </xdr:nvSpPr>
      <xdr:spPr>
        <a:xfrm>
          <a:off x="1374521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5AFAF66-D394-4C6A-A2FA-C643F1276FEF}"/>
            </a:ext>
          </a:extLst>
        </xdr:cNvPr>
        <xdr:cNvSpPr txBox="1"/>
      </xdr:nvSpPr>
      <xdr:spPr>
        <a:xfrm>
          <a:off x="129641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05E9EFA-11E5-4920-8033-2E5A993B7CC0}"/>
            </a:ext>
          </a:extLst>
        </xdr:cNvPr>
        <xdr:cNvSpPr txBox="1"/>
      </xdr:nvSpPr>
      <xdr:spPr>
        <a:xfrm>
          <a:off x="12164069"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F4180A4-E5D4-4820-A79D-B03EE6FA1389}"/>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159529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87DA1549-ACFA-4C1F-A547-516375371705}"/>
            </a:ext>
          </a:extLst>
        </xdr:cNvPr>
        <xdr:cNvSpPr txBox="1"/>
      </xdr:nvSpPr>
      <xdr:spPr>
        <a:xfrm>
          <a:off x="13745219" y="58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AAF34552-D520-4A63-BFED-DF00B7A2ECA8}"/>
            </a:ext>
          </a:extLst>
        </xdr:cNvPr>
        <xdr:cNvSpPr txBox="1"/>
      </xdr:nvSpPr>
      <xdr:spPr>
        <a:xfrm>
          <a:off x="12964169"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129811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43806A8B-45B6-47C4-B6D4-5F910426F783}"/>
            </a:ext>
          </a:extLst>
        </xdr:cNvPr>
        <xdr:cNvSpPr txBox="1"/>
      </xdr:nvSpPr>
      <xdr:spPr>
        <a:xfrm>
          <a:off x="12164069" y="563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7C8C6453-94EA-41B4-A043-B685740E9138}"/>
            </a:ext>
          </a:extLst>
        </xdr:cNvPr>
        <xdr:cNvSpPr txBox="1"/>
      </xdr:nvSpPr>
      <xdr:spPr>
        <a:xfrm>
          <a:off x="11354444" y="553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62FA4C8-FAE9-4C3A-9844-BCE15E5345F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1834E68-6053-4812-86BD-A182B4437BE2}"/>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11239704-4EEC-427E-AC00-A567D7C1EE86}"/>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6D6BFA89-A11B-4C84-922D-9E27091418E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FE6C8B7D-0997-4A48-B53A-02385676E78A}"/>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A75BEA1D-AAF9-475D-9E03-0AA7B6F4B9E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ED5442B-6521-4086-97F3-48A52B20D0E3}"/>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216C3053-23A8-4C9A-939C-D1AFC3B4955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6AD7D30F-1072-45A2-A1DB-2BA77DA637C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B4B5BACC-C6FE-4C10-8DF8-E6B695C4AE0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A2745F78-110B-4D08-8204-E2E832917FCE}"/>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2449AD6E-BA5F-4E81-9C9A-3231A33FDEF7}"/>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F8377539-C1B0-4B90-9BAD-6A1970C0A346}"/>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ADA979A4-D585-41BA-A3FD-5B80E4868109}"/>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15F3DF6B-5814-46F0-A767-4AC73EBEE714}"/>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C9BCE2D-7C70-4E8D-B11A-CE4FEC6DD781}"/>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7E475EDE-4886-478E-9C7F-8005095A7DDF}"/>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9A21D686-FDA9-49D6-85E5-A0D545B04A16}"/>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FE38E1A2-F9CE-4C74-9680-B9038C79CDD9}"/>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826239FA-7527-47F4-A516-8FD36F9E4D7D}"/>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E79B80FB-309E-467D-B59E-E1A727F7320D}"/>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FEF95A51-3C4D-461F-B9D9-E5336F8AB775}"/>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EFE00474-13F7-4341-9891-A4B1ADFC29A6}"/>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87B77C18-E049-48CF-8A6D-315179AE5B8C}"/>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FFFE306D-44AC-4FB0-9A4F-01672D3F59E5}"/>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4B57F634-D038-4755-A358-C28979FCF0B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84E63B8D-F3E0-4E87-8C50-85FB903BB592}"/>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5D065E06-F858-454C-A59A-9C915414EEDC}"/>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AB52DC40-F8A5-4876-8FE2-043A5C3B45B0}"/>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29AFFF2E-A866-4E38-9BC0-41CB3D4FF27F}"/>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B4620AC4-F1A2-4AC9-B946-01096D5485C2}"/>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1D35DCE7-D7BD-43AA-9F55-AD0D09B10F1F}"/>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5210B378-65A3-4B84-AF13-4BC379DD7F13}"/>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F74DCCE1-9EE3-490F-9EE3-E4CBDAA0BA89}"/>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027F653C-3B27-4B67-A1D4-41B7EA5445F3}"/>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43DC0367-EF15-4A31-8243-5A22113CE31C}"/>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7D6EB30B-48E6-4206-8597-A169913B6B09}"/>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5A721C1-D9D5-456C-A718-762E123E09D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E23C058-329B-4491-A672-71EF4F9077C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2308B7C-1D80-4385-8206-66EEB4795D9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C81304D-5C47-494F-A8D0-2AC6F141338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235D48D-B80F-48A0-8DD8-30A0AEFFB4B6}"/>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158315</xdr:rowOff>
    </xdr:from>
    <xdr:to>
      <xdr:col>116</xdr:col>
      <xdr:colOff>114300</xdr:colOff>
      <xdr:row>38</xdr:row>
      <xdr:rowOff>88464</xdr:rowOff>
    </xdr:to>
    <xdr:sp macro="" textlink="">
      <xdr:nvSpPr>
        <xdr:cNvPr id="593" name="楕円 592">
          <a:extLst>
            <a:ext uri="{FF2B5EF4-FFF2-40B4-BE49-F238E27FC236}">
              <a16:creationId xmlns:a16="http://schemas.microsoft.com/office/drawing/2014/main" id="{C64D905E-FDCB-44FE-83A5-3557ACC0ACC1}"/>
            </a:ext>
          </a:extLst>
        </xdr:cNvPr>
        <xdr:cNvSpPr/>
      </xdr:nvSpPr>
      <xdr:spPr>
        <a:xfrm>
          <a:off x="19897725" y="6152715"/>
          <a:ext cx="104775" cy="857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9742</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E5000A60-C912-4616-B1EF-BFA8BA4BBB6C}"/>
            </a:ext>
          </a:extLst>
        </xdr:cNvPr>
        <xdr:cNvSpPr txBox="1"/>
      </xdr:nvSpPr>
      <xdr:spPr>
        <a:xfrm>
          <a:off x="19992975" y="59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161351</xdr:rowOff>
    </xdr:from>
    <xdr:to>
      <xdr:col>112</xdr:col>
      <xdr:colOff>38100</xdr:colOff>
      <xdr:row>38</xdr:row>
      <xdr:rowOff>91501</xdr:rowOff>
    </xdr:to>
    <xdr:sp macro="" textlink="">
      <xdr:nvSpPr>
        <xdr:cNvPr id="595" name="楕円 594">
          <a:extLst>
            <a:ext uri="{FF2B5EF4-FFF2-40B4-BE49-F238E27FC236}">
              <a16:creationId xmlns:a16="http://schemas.microsoft.com/office/drawing/2014/main" id="{364F65D4-A195-4D91-BDCD-7A66D3599D25}"/>
            </a:ext>
          </a:extLst>
        </xdr:cNvPr>
        <xdr:cNvSpPr/>
      </xdr:nvSpPr>
      <xdr:spPr>
        <a:xfrm>
          <a:off x="19154775" y="615575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37664</xdr:rowOff>
    </xdr:from>
    <xdr:to>
      <xdr:col>116</xdr:col>
      <xdr:colOff>63500</xdr:colOff>
      <xdr:row>38</xdr:row>
      <xdr:rowOff>40701</xdr:rowOff>
    </xdr:to>
    <xdr:cxnSp macro="">
      <xdr:nvCxnSpPr>
        <xdr:cNvPr id="596" name="直線コネクタ 595">
          <a:extLst>
            <a:ext uri="{FF2B5EF4-FFF2-40B4-BE49-F238E27FC236}">
              <a16:creationId xmlns:a16="http://schemas.microsoft.com/office/drawing/2014/main" id="{119C7DD6-FD20-48C7-9160-76506BB1F006}"/>
            </a:ext>
          </a:extLst>
        </xdr:cNvPr>
        <xdr:cNvCxnSpPr/>
      </xdr:nvCxnSpPr>
      <xdr:spPr>
        <a:xfrm flipV="1">
          <a:off x="19202400" y="6190814"/>
          <a:ext cx="752475"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163082</xdr:rowOff>
    </xdr:from>
    <xdr:to>
      <xdr:col>107</xdr:col>
      <xdr:colOff>101600</xdr:colOff>
      <xdr:row>38</xdr:row>
      <xdr:rowOff>93232</xdr:rowOff>
    </xdr:to>
    <xdr:sp macro="" textlink="">
      <xdr:nvSpPr>
        <xdr:cNvPr id="597" name="楕円 596">
          <a:extLst>
            <a:ext uri="{FF2B5EF4-FFF2-40B4-BE49-F238E27FC236}">
              <a16:creationId xmlns:a16="http://schemas.microsoft.com/office/drawing/2014/main" id="{B8093351-7DCA-45EE-8F59-E6696DCEFEEC}"/>
            </a:ext>
          </a:extLst>
        </xdr:cNvPr>
        <xdr:cNvSpPr/>
      </xdr:nvSpPr>
      <xdr:spPr>
        <a:xfrm>
          <a:off x="18345150" y="61511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40701</xdr:rowOff>
    </xdr:from>
    <xdr:to>
      <xdr:col>111</xdr:col>
      <xdr:colOff>177800</xdr:colOff>
      <xdr:row>38</xdr:row>
      <xdr:rowOff>42432</xdr:rowOff>
    </xdr:to>
    <xdr:cxnSp macro="">
      <xdr:nvCxnSpPr>
        <xdr:cNvPr id="598" name="直線コネクタ 597">
          <a:extLst>
            <a:ext uri="{FF2B5EF4-FFF2-40B4-BE49-F238E27FC236}">
              <a16:creationId xmlns:a16="http://schemas.microsoft.com/office/drawing/2014/main" id="{EA9EAA36-5CD2-48AB-9099-0E5ACDBF672C}"/>
            </a:ext>
          </a:extLst>
        </xdr:cNvPr>
        <xdr:cNvCxnSpPr/>
      </xdr:nvCxnSpPr>
      <xdr:spPr>
        <a:xfrm flipV="1">
          <a:off x="18392775" y="6193851"/>
          <a:ext cx="809625"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163164</xdr:rowOff>
    </xdr:from>
    <xdr:to>
      <xdr:col>102</xdr:col>
      <xdr:colOff>165100</xdr:colOff>
      <xdr:row>38</xdr:row>
      <xdr:rowOff>93314</xdr:rowOff>
    </xdr:to>
    <xdr:sp macro="" textlink="">
      <xdr:nvSpPr>
        <xdr:cNvPr id="599" name="楕円 598">
          <a:extLst>
            <a:ext uri="{FF2B5EF4-FFF2-40B4-BE49-F238E27FC236}">
              <a16:creationId xmlns:a16="http://schemas.microsoft.com/office/drawing/2014/main" id="{179A9591-BBBE-46C4-BF37-EB2CBA5FF9AA}"/>
            </a:ext>
          </a:extLst>
        </xdr:cNvPr>
        <xdr:cNvSpPr/>
      </xdr:nvSpPr>
      <xdr:spPr>
        <a:xfrm>
          <a:off x="17554575" y="6151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42432</xdr:rowOff>
    </xdr:from>
    <xdr:to>
      <xdr:col>107</xdr:col>
      <xdr:colOff>50800</xdr:colOff>
      <xdr:row>38</xdr:row>
      <xdr:rowOff>42514</xdr:rowOff>
    </xdr:to>
    <xdr:cxnSp macro="">
      <xdr:nvCxnSpPr>
        <xdr:cNvPr id="600" name="直線コネクタ 599">
          <a:extLst>
            <a:ext uri="{FF2B5EF4-FFF2-40B4-BE49-F238E27FC236}">
              <a16:creationId xmlns:a16="http://schemas.microsoft.com/office/drawing/2014/main" id="{3E39B838-42D3-4E64-AC17-FF36DD06E681}"/>
            </a:ext>
          </a:extLst>
        </xdr:cNvPr>
        <xdr:cNvCxnSpPr/>
      </xdr:nvCxnSpPr>
      <xdr:spPr>
        <a:xfrm flipV="1">
          <a:off x="17602200" y="6198757"/>
          <a:ext cx="790575"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162478</xdr:rowOff>
    </xdr:from>
    <xdr:to>
      <xdr:col>98</xdr:col>
      <xdr:colOff>38100</xdr:colOff>
      <xdr:row>38</xdr:row>
      <xdr:rowOff>92628</xdr:rowOff>
    </xdr:to>
    <xdr:sp macro="" textlink="">
      <xdr:nvSpPr>
        <xdr:cNvPr id="601" name="楕円 600">
          <a:extLst>
            <a:ext uri="{FF2B5EF4-FFF2-40B4-BE49-F238E27FC236}">
              <a16:creationId xmlns:a16="http://schemas.microsoft.com/office/drawing/2014/main" id="{FA225C44-B176-4D44-B056-7459BACB1BC1}"/>
            </a:ext>
          </a:extLst>
        </xdr:cNvPr>
        <xdr:cNvSpPr/>
      </xdr:nvSpPr>
      <xdr:spPr>
        <a:xfrm>
          <a:off x="16754475" y="61505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41828</xdr:rowOff>
    </xdr:from>
    <xdr:to>
      <xdr:col>102</xdr:col>
      <xdr:colOff>114300</xdr:colOff>
      <xdr:row>38</xdr:row>
      <xdr:rowOff>42514</xdr:rowOff>
    </xdr:to>
    <xdr:cxnSp macro="">
      <xdr:nvCxnSpPr>
        <xdr:cNvPr id="602" name="直線コネクタ 601">
          <a:extLst>
            <a:ext uri="{FF2B5EF4-FFF2-40B4-BE49-F238E27FC236}">
              <a16:creationId xmlns:a16="http://schemas.microsoft.com/office/drawing/2014/main" id="{E99F6B7C-B269-42B0-BFFE-141FEEF97C0B}"/>
            </a:ext>
          </a:extLst>
        </xdr:cNvPr>
        <xdr:cNvCxnSpPr/>
      </xdr:nvCxnSpPr>
      <xdr:spPr>
        <a:xfrm>
          <a:off x="16802100" y="6198153"/>
          <a:ext cx="8001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DA91DD0C-812D-46FD-BAC4-B99A92FEA776}"/>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CD69FAA6-B1A3-494B-9E0A-58B99E69B71E}"/>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2F88E5C7-949C-44EE-8655-C70546974632}"/>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EF8CC0EE-93A2-40B1-B47A-40235B67979F}"/>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108029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A9C291F1-14DB-4BEE-89E0-8FC3D5A68E5C}"/>
            </a:ext>
          </a:extLst>
        </xdr:cNvPr>
        <xdr:cNvSpPr txBox="1"/>
      </xdr:nvSpPr>
      <xdr:spPr>
        <a:xfrm>
          <a:off x="18944736" y="59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109760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F5E8BA70-8D6F-497D-A097-6A0151EE1861}"/>
            </a:ext>
          </a:extLst>
        </xdr:cNvPr>
        <xdr:cNvSpPr txBox="1"/>
      </xdr:nvSpPr>
      <xdr:spPr>
        <a:xfrm>
          <a:off x="18163686" y="593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109841</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5952DD31-3895-4475-BF40-CFBA7F980192}"/>
            </a:ext>
          </a:extLst>
        </xdr:cNvPr>
        <xdr:cNvSpPr txBox="1"/>
      </xdr:nvSpPr>
      <xdr:spPr>
        <a:xfrm>
          <a:off x="17354061" y="5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109155</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8BDFE768-FF86-4074-B619-04B9275F4596}"/>
            </a:ext>
          </a:extLst>
        </xdr:cNvPr>
        <xdr:cNvSpPr txBox="1"/>
      </xdr:nvSpPr>
      <xdr:spPr>
        <a:xfrm>
          <a:off x="16563486" y="5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9C186C2A-D3D4-4577-A869-48F308BA853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AFA3324-4424-4085-A126-1AA028D75C34}"/>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2C515063-1E77-43DF-AF71-584A25FF61A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FFE703D-C284-4D85-8389-F6179023DB4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AF0BDB70-28EC-4FE1-8135-93D1BF8CE5B2}"/>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353A1290-2943-4632-97B5-BB7FB9F75FD7}"/>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6F326D72-E6E6-4DF6-8FF4-2A5D268B9F26}"/>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64BB192-BF42-4360-926A-891A832362F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3F744C49-1A71-4430-B7A1-1D193E89E7A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F4AE87B2-3583-4243-A21B-D748395A9E3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AA2D26E7-969A-48D3-BBD1-9135A5DC8DF4}"/>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5DDCDBD-2BF2-4013-9C4A-FC026A3B19BA}"/>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3F04FCCD-A75A-43B0-ABF9-D4BC9B47FC6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5598EBE-EBC3-4728-8CC9-2659C0A86BDD}"/>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C318BD0B-2472-4A40-BCDC-7D20338F1E1D}"/>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2CF88D68-B708-4045-A2D2-C7D847AC108D}"/>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EE8A0998-E0D0-4290-AD7E-426C7EAC2F6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666BD170-BAE3-45BC-BA09-995190A0C05A}"/>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37F94A8F-B116-460E-B60D-D9AD713C7D09}"/>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F0A8F22E-6063-4EFE-9DF4-4F5A6F92AEDA}"/>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2E7D70B0-EBC8-4DF3-A9B8-2CF067F0DA65}"/>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32AAC8D3-59CD-4CA2-901E-604AF890C8F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F3C5C4C4-68E2-46E2-A901-772227C40F8A}"/>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7F5EEA3A-5E11-4C2E-8A42-CEB2B09B418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96E12C57-E4C8-4C11-8436-6FE8AE16AF2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9BD16BF6-A81C-4F9F-80C5-AEF3EB27DED1}"/>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643DE151-292C-4166-993B-F45623BFDE16}"/>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7975A8F3-7CD7-4411-B4CC-80D6042000F1}"/>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08CD9AD7-DEB9-4F68-A8EB-C76D4F392B50}"/>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5884F62D-D045-4EC8-BA3C-19D6D0EBEB08}"/>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77ACA78C-B2EB-43E1-A46B-2983774FC5E1}"/>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D07C93C-7298-438D-98E7-673692DD0C2A}"/>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2285D69B-6735-4483-8607-34978CBF6BB6}"/>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3843D11D-AE51-4548-A402-2EC5AF0F412C}"/>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521A640C-1C30-4E00-B774-F3D1B60861A8}"/>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6D3EC6F6-51E7-4D48-A5D2-83ACB90B835C}"/>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53709FA3-3AB6-40BA-9C08-43D12AF8C922}"/>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D3774A4-4C1A-47F8-A064-3C3A71A42B3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F85E8F0-A9CC-4CE5-A877-DC4259A4D40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EDD5415-53CE-441E-B525-C1A854EEDDE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EBEFE27-1B4E-4022-8532-7ECDCA810AB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8904D7F-E97C-401F-B1C7-47E84847FC05}"/>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653" name="楕円 652">
          <a:extLst>
            <a:ext uri="{FF2B5EF4-FFF2-40B4-BE49-F238E27FC236}">
              <a16:creationId xmlns:a16="http://schemas.microsoft.com/office/drawing/2014/main" id="{C7D5C490-7FCF-46DE-869E-C6E09E550962}"/>
            </a:ext>
          </a:extLst>
        </xdr:cNvPr>
        <xdr:cNvSpPr/>
      </xdr:nvSpPr>
      <xdr:spPr>
        <a:xfrm>
          <a:off x="14649450" y="99556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A88572F6-4FF7-4252-A49E-25FF522F5391}"/>
            </a:ext>
          </a:extLst>
        </xdr:cNvPr>
        <xdr:cNvSpPr txBox="1"/>
      </xdr:nvSpPr>
      <xdr:spPr>
        <a:xfrm>
          <a:off x="14735175" y="993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xdr:rowOff>
    </xdr:from>
    <xdr:to>
      <xdr:col>81</xdr:col>
      <xdr:colOff>101600</xdr:colOff>
      <xdr:row>61</xdr:row>
      <xdr:rowOff>117747</xdr:rowOff>
    </xdr:to>
    <xdr:sp macro="" textlink="">
      <xdr:nvSpPr>
        <xdr:cNvPr id="655" name="楕円 654">
          <a:extLst>
            <a:ext uri="{FF2B5EF4-FFF2-40B4-BE49-F238E27FC236}">
              <a16:creationId xmlns:a16="http://schemas.microsoft.com/office/drawing/2014/main" id="{ADFE3934-2622-454E-97FC-252A55BC0AAB}"/>
            </a:ext>
          </a:extLst>
        </xdr:cNvPr>
        <xdr:cNvSpPr/>
      </xdr:nvSpPr>
      <xdr:spPr>
        <a:xfrm>
          <a:off x="13887450" y="98935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66947</xdr:rowOff>
    </xdr:from>
    <xdr:to>
      <xdr:col>85</xdr:col>
      <xdr:colOff>127000</xdr:colOff>
      <xdr:row>61</xdr:row>
      <xdr:rowOff>128996</xdr:rowOff>
    </xdr:to>
    <xdr:cxnSp macro="">
      <xdr:nvCxnSpPr>
        <xdr:cNvPr id="656" name="直線コネクタ 655">
          <a:extLst>
            <a:ext uri="{FF2B5EF4-FFF2-40B4-BE49-F238E27FC236}">
              <a16:creationId xmlns:a16="http://schemas.microsoft.com/office/drawing/2014/main" id="{9A6D5160-8343-4924-B7EA-C342D7332D0E}"/>
            </a:ext>
          </a:extLst>
        </xdr:cNvPr>
        <xdr:cNvCxnSpPr/>
      </xdr:nvCxnSpPr>
      <xdr:spPr>
        <a:xfrm>
          <a:off x="13935075" y="9941197"/>
          <a:ext cx="762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57" name="楕円 656">
          <a:extLst>
            <a:ext uri="{FF2B5EF4-FFF2-40B4-BE49-F238E27FC236}">
              <a16:creationId xmlns:a16="http://schemas.microsoft.com/office/drawing/2014/main" id="{483EF729-CA24-418D-A20B-E1FC7DFB366D}"/>
            </a:ext>
          </a:extLst>
        </xdr:cNvPr>
        <xdr:cNvSpPr/>
      </xdr:nvSpPr>
      <xdr:spPr>
        <a:xfrm>
          <a:off x="13096875" y="98378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66947</xdr:rowOff>
    </xdr:to>
    <xdr:cxnSp macro="">
      <xdr:nvCxnSpPr>
        <xdr:cNvPr id="658" name="直線コネクタ 657">
          <a:extLst>
            <a:ext uri="{FF2B5EF4-FFF2-40B4-BE49-F238E27FC236}">
              <a16:creationId xmlns:a16="http://schemas.microsoft.com/office/drawing/2014/main" id="{A3E00C32-85B2-494E-A5F1-93FD049628CB}"/>
            </a:ext>
          </a:extLst>
        </xdr:cNvPr>
        <xdr:cNvCxnSpPr/>
      </xdr:nvCxnSpPr>
      <xdr:spPr>
        <a:xfrm>
          <a:off x="13144500" y="9885499"/>
          <a:ext cx="790575"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59" name="楕円 658">
          <a:extLst>
            <a:ext uri="{FF2B5EF4-FFF2-40B4-BE49-F238E27FC236}">
              <a16:creationId xmlns:a16="http://schemas.microsoft.com/office/drawing/2014/main" id="{5C8ECB8E-21A9-4D69-B920-01CD0D0E5016}"/>
            </a:ext>
          </a:extLst>
        </xdr:cNvPr>
        <xdr:cNvSpPr/>
      </xdr:nvSpPr>
      <xdr:spPr>
        <a:xfrm>
          <a:off x="12296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4899</xdr:rowOff>
    </xdr:to>
    <xdr:cxnSp macro="">
      <xdr:nvCxnSpPr>
        <xdr:cNvPr id="660" name="直線コネクタ 659">
          <a:extLst>
            <a:ext uri="{FF2B5EF4-FFF2-40B4-BE49-F238E27FC236}">
              <a16:creationId xmlns:a16="http://schemas.microsoft.com/office/drawing/2014/main" id="{0A011EC4-E5B6-4F0E-AB0A-12B1C4EAF9DB}"/>
            </a:ext>
          </a:extLst>
        </xdr:cNvPr>
        <xdr:cNvCxnSpPr/>
      </xdr:nvCxnSpPr>
      <xdr:spPr>
        <a:xfrm>
          <a:off x="12344400" y="9829800"/>
          <a:ext cx="8001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61" name="楕円 660">
          <a:extLst>
            <a:ext uri="{FF2B5EF4-FFF2-40B4-BE49-F238E27FC236}">
              <a16:creationId xmlns:a16="http://schemas.microsoft.com/office/drawing/2014/main" id="{F913A50E-EFF0-4F3E-B703-CCEE97EA9D6B}"/>
            </a:ext>
          </a:extLst>
        </xdr:cNvPr>
        <xdr:cNvSpPr/>
      </xdr:nvSpPr>
      <xdr:spPr>
        <a:xfrm>
          <a:off x="11487150" y="96840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114300</xdr:rowOff>
    </xdr:to>
    <xdr:cxnSp macro="">
      <xdr:nvCxnSpPr>
        <xdr:cNvPr id="662" name="直線コネクタ 661">
          <a:extLst>
            <a:ext uri="{FF2B5EF4-FFF2-40B4-BE49-F238E27FC236}">
              <a16:creationId xmlns:a16="http://schemas.microsoft.com/office/drawing/2014/main" id="{D1659443-55DA-4862-9D68-1A7DBD12C30D}"/>
            </a:ext>
          </a:extLst>
        </xdr:cNvPr>
        <xdr:cNvCxnSpPr/>
      </xdr:nvCxnSpPr>
      <xdr:spPr>
        <a:xfrm>
          <a:off x="11534775" y="9722122"/>
          <a:ext cx="809625" cy="10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91ABC08C-C9D3-4B90-9B8E-4F2E6A9B106C}"/>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73CE2AC9-7ECB-479F-97B1-0197E1A8371F}"/>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B154B2DB-B47B-4B80-B1CD-9F59DAB64752}"/>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E7A714DC-59EF-4679-B9C4-4AE31BE3CCD2}"/>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108874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CA1EEA03-3231-418F-A30B-CB0C6C1A25D0}"/>
            </a:ext>
          </a:extLst>
        </xdr:cNvPr>
        <xdr:cNvSpPr txBox="1"/>
      </xdr:nvSpPr>
      <xdr:spPr>
        <a:xfrm>
          <a:off x="13745219"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5B74A323-1CAB-4838-B1CA-159B53108DCC}"/>
            </a:ext>
          </a:extLst>
        </xdr:cNvPr>
        <xdr:cNvSpPr txBox="1"/>
      </xdr:nvSpPr>
      <xdr:spPr>
        <a:xfrm>
          <a:off x="12964169" y="9927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54694FAD-33AB-418E-9D33-3D4B44C3D068}"/>
            </a:ext>
          </a:extLst>
        </xdr:cNvPr>
        <xdr:cNvSpPr txBox="1"/>
      </xdr:nvSpPr>
      <xdr:spPr>
        <a:xfrm>
          <a:off x="12164069"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C5A332AC-CB8F-4CBC-83FF-76F2EF63071F}"/>
            </a:ext>
          </a:extLst>
        </xdr:cNvPr>
        <xdr:cNvSpPr txBox="1"/>
      </xdr:nvSpPr>
      <xdr:spPr>
        <a:xfrm>
          <a:off x="11354444" y="97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52E158AE-FC61-4EC1-9CF9-44C170260C8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3F1658F5-8F42-4628-A4E6-FE38E9D6F42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319EF461-F9AF-40FA-ABAD-3A60E18463C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F26F7BD6-3767-4437-B1E9-32026D37EBA0}"/>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AE808D0A-FA19-4A88-BA78-F5FEEF29607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5D3F514-C598-4150-A791-772A16FBFE7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ECB20621-A565-4ADB-94C3-386ABB8816A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45CFF9B2-BF7E-4666-8964-D9BD511B273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421B979-8FFE-4CD5-A5B3-427B0034C5E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5D68AF32-A2C3-4D85-BB48-1B28681D73D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B93018AF-25DF-4469-B31D-BC84C4B6CA8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CF93249-1B29-4085-B7C5-C0D5484F6878}"/>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DEAC1D4-5BAD-4725-9730-2B14BE2D7EB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8F7D17C3-9E6F-4B24-8253-9B76DE3828B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63752557-FA04-466C-A0F4-BED611995EFB}"/>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11B50B57-F814-4C19-B560-199DCE485556}"/>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6364F2D8-DEB0-47AD-995D-DC1C5BD5BC37}"/>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58EF136-4B5F-4E87-BD03-2534A4C97CD7}"/>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6A14C561-7ED0-497F-B28E-D49D0D47172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5B584CF2-1A92-4328-9C55-A3B7A8283634}"/>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07C3DF7-758B-4F91-9941-D3A16AFCDAC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E86F24D-02EE-435A-8C7B-C0A057F8ADE2}"/>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D9A98A13-643A-4D28-87E6-B1C628C0F0E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9FD06562-562B-427C-A654-40EF5AC437DD}"/>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C4097AAA-2C03-4F83-9F98-05B68B8820BC}"/>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5314EC17-A6CC-44A9-8C59-ADE95CFC1EB2}"/>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F7FC47F7-C464-4B4B-92DE-6C307DB9885D}"/>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447828C-663E-4235-BD9F-E5B376C74565}"/>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4592ECF6-8CB3-46CE-B8B9-B5B5E3C18014}"/>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6DC4F012-AF2F-4340-BA1D-437D885E8EE7}"/>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DED53C9B-6E5E-4B2F-A41C-C937D0636DCC}"/>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070C0B48-B5B8-4D48-BB6D-170711C4514F}"/>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091D3C34-B81F-400F-8BED-3F4E9EA90557}"/>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7A4DBA33-5B93-4BEE-BF79-EEA51FF70107}"/>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33FEDFB-335C-4C1E-B433-3A7EB9A8364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947247C-DEC6-4B6B-BC0A-D7EAA39320B9}"/>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C812C65-9B15-454E-917E-BA27803B7F9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36D220B-D497-4D49-BA3B-C98C16713C6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8459D00-858B-4898-89CE-189834871D7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a:extLst>
            <a:ext uri="{FF2B5EF4-FFF2-40B4-BE49-F238E27FC236}">
              <a16:creationId xmlns:a16="http://schemas.microsoft.com/office/drawing/2014/main" id="{133BF29E-F8B4-43C7-9270-C2FB72E345DB}"/>
            </a:ext>
          </a:extLst>
        </xdr:cNvPr>
        <xdr:cNvSpPr/>
      </xdr:nvSpPr>
      <xdr:spPr>
        <a:xfrm>
          <a:off x="19897725"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FF9E9D1-302D-47AD-8313-092BB24A8D51}"/>
            </a:ext>
          </a:extLst>
        </xdr:cNvPr>
        <xdr:cNvSpPr txBox="1"/>
      </xdr:nvSpPr>
      <xdr:spPr>
        <a:xfrm>
          <a:off x="19992975"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a:extLst>
            <a:ext uri="{FF2B5EF4-FFF2-40B4-BE49-F238E27FC236}">
              <a16:creationId xmlns:a16="http://schemas.microsoft.com/office/drawing/2014/main" id="{2D8D40F2-8DC9-4813-8B86-840659AEFC9F}"/>
            </a:ext>
          </a:extLst>
        </xdr:cNvPr>
        <xdr:cNvSpPr/>
      </xdr:nvSpPr>
      <xdr:spPr>
        <a:xfrm>
          <a:off x="191547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a:extLst>
            <a:ext uri="{FF2B5EF4-FFF2-40B4-BE49-F238E27FC236}">
              <a16:creationId xmlns:a16="http://schemas.microsoft.com/office/drawing/2014/main" id="{92057DDB-58A8-44FF-8D88-65885A5DFBFE}"/>
            </a:ext>
          </a:extLst>
        </xdr:cNvPr>
        <xdr:cNvCxnSpPr/>
      </xdr:nvCxnSpPr>
      <xdr:spPr>
        <a:xfrm>
          <a:off x="19202400" y="102584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a:extLst>
            <a:ext uri="{FF2B5EF4-FFF2-40B4-BE49-F238E27FC236}">
              <a16:creationId xmlns:a16="http://schemas.microsoft.com/office/drawing/2014/main" id="{461A2F50-2369-49B0-B1EB-E3A377CFD257}"/>
            </a:ext>
          </a:extLst>
        </xdr:cNvPr>
        <xdr:cNvSpPr/>
      </xdr:nvSpPr>
      <xdr:spPr>
        <a:xfrm>
          <a:off x="18345150" y="10210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a:extLst>
            <a:ext uri="{FF2B5EF4-FFF2-40B4-BE49-F238E27FC236}">
              <a16:creationId xmlns:a16="http://schemas.microsoft.com/office/drawing/2014/main" id="{50E0D7B2-0660-4888-A28E-54157475E883}"/>
            </a:ext>
          </a:extLst>
        </xdr:cNvPr>
        <xdr:cNvCxnSpPr/>
      </xdr:nvCxnSpPr>
      <xdr:spPr>
        <a:xfrm>
          <a:off x="18392775" y="10258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6" name="楕円 715">
          <a:extLst>
            <a:ext uri="{FF2B5EF4-FFF2-40B4-BE49-F238E27FC236}">
              <a16:creationId xmlns:a16="http://schemas.microsoft.com/office/drawing/2014/main" id="{FAD54813-A1A9-4AE7-8843-14137FFCBB3F}"/>
            </a:ext>
          </a:extLst>
        </xdr:cNvPr>
        <xdr:cNvSpPr/>
      </xdr:nvSpPr>
      <xdr:spPr>
        <a:xfrm>
          <a:off x="17554575" y="1021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7" name="直線コネクタ 716">
          <a:extLst>
            <a:ext uri="{FF2B5EF4-FFF2-40B4-BE49-F238E27FC236}">
              <a16:creationId xmlns:a16="http://schemas.microsoft.com/office/drawing/2014/main" id="{32B1B4B1-2D66-46CE-8FD4-99FD731BADE8}"/>
            </a:ext>
          </a:extLst>
        </xdr:cNvPr>
        <xdr:cNvCxnSpPr/>
      </xdr:nvCxnSpPr>
      <xdr:spPr>
        <a:xfrm>
          <a:off x="17602200" y="10258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8" name="楕円 717">
          <a:extLst>
            <a:ext uri="{FF2B5EF4-FFF2-40B4-BE49-F238E27FC236}">
              <a16:creationId xmlns:a16="http://schemas.microsoft.com/office/drawing/2014/main" id="{4010E4E9-F454-44FD-9982-53B3A712FF5B}"/>
            </a:ext>
          </a:extLst>
        </xdr:cNvPr>
        <xdr:cNvSpPr/>
      </xdr:nvSpPr>
      <xdr:spPr>
        <a:xfrm>
          <a:off x="167544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9" name="直線コネクタ 718">
          <a:extLst>
            <a:ext uri="{FF2B5EF4-FFF2-40B4-BE49-F238E27FC236}">
              <a16:creationId xmlns:a16="http://schemas.microsoft.com/office/drawing/2014/main" id="{5437AF99-50E3-4D7D-A0BD-C00028F59C6C}"/>
            </a:ext>
          </a:extLst>
        </xdr:cNvPr>
        <xdr:cNvCxnSpPr/>
      </xdr:nvCxnSpPr>
      <xdr:spPr>
        <a:xfrm>
          <a:off x="16802100" y="10258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8BF5C32C-29C5-4EC0-B413-2A41BD30E296}"/>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41422662-8C43-4867-AA24-476EE6582EC4}"/>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A801F9E3-A219-4F25-A04F-8818D757F66E}"/>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id="{3B7E20DB-C3D7-4266-BF06-E3B065A84C2D}"/>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a:extLst>
            <a:ext uri="{FF2B5EF4-FFF2-40B4-BE49-F238E27FC236}">
              <a16:creationId xmlns:a16="http://schemas.microsoft.com/office/drawing/2014/main" id="{9B2EE9A1-A797-4297-84B5-7A5C29620BD5}"/>
            </a:ext>
          </a:extLst>
        </xdr:cNvPr>
        <xdr:cNvSpPr txBox="1"/>
      </xdr:nvSpPr>
      <xdr:spPr>
        <a:xfrm>
          <a:off x="189834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a:extLst>
            <a:ext uri="{FF2B5EF4-FFF2-40B4-BE49-F238E27FC236}">
              <a16:creationId xmlns:a16="http://schemas.microsoft.com/office/drawing/2014/main" id="{24CA4986-45A3-43F8-9AD3-7EEBE35F770B}"/>
            </a:ext>
          </a:extLst>
        </xdr:cNvPr>
        <xdr:cNvSpPr txBox="1"/>
      </xdr:nvSpPr>
      <xdr:spPr>
        <a:xfrm>
          <a:off x="181833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6" name="n_3mainValue【保健センター・保健所】&#10;一人当たり面積">
          <a:extLst>
            <a:ext uri="{FF2B5EF4-FFF2-40B4-BE49-F238E27FC236}">
              <a16:creationId xmlns:a16="http://schemas.microsoft.com/office/drawing/2014/main" id="{1A1AF77E-90C4-4C4E-BE1B-F48F5AD8C572}"/>
            </a:ext>
          </a:extLst>
        </xdr:cNvPr>
        <xdr:cNvSpPr txBox="1"/>
      </xdr:nvSpPr>
      <xdr:spPr>
        <a:xfrm>
          <a:off x="17383202"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7" name="n_4mainValue【保健センター・保健所】&#10;一人当たり面積">
          <a:extLst>
            <a:ext uri="{FF2B5EF4-FFF2-40B4-BE49-F238E27FC236}">
              <a16:creationId xmlns:a16="http://schemas.microsoft.com/office/drawing/2014/main" id="{31E92919-6F68-4AF9-8F32-55D05F77BA43}"/>
            </a:ext>
          </a:extLst>
        </xdr:cNvPr>
        <xdr:cNvSpPr txBox="1"/>
      </xdr:nvSpPr>
      <xdr:spPr>
        <a:xfrm>
          <a:off x="165926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70BE04CF-51A7-46D3-9C2A-8DD969BB5A4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A969E5DC-5978-4240-98CD-2C6B3480D03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F633DD6-CA0D-4A9C-B982-6F339CF090A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9FB2C831-7C16-4170-BD95-7C3C2633AC45}"/>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49301B91-D9FE-4788-9269-36168110847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E287CD91-FAA6-4293-84DB-2D5B099D9087}"/>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70B402DE-1D97-4029-B19C-21F8955952E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BFC2E692-4F4B-432A-945B-CBA6C8B6111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3863C87D-50E2-41FC-8596-9A0D24FF4F1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F68369E-00CF-468B-A95F-472F40A0E64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6D76B2E8-7B4D-495F-A194-EDA5E7CC2D4A}"/>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53437813-AE8F-4E18-B30C-A6505AA156E4}"/>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1D31B9A5-0EC8-4993-A7CE-59670EA3E812}"/>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E150630E-42A5-4F40-9503-3605BFC8AFB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68DFD423-9DA2-4ED2-AAEF-B1BFA5895B14}"/>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5BF065B1-27D7-43D7-8861-A30E6A82E373}"/>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7AAF4F0C-BEC6-4FD3-A256-7E3D9774F00D}"/>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B581D510-6301-4E62-B491-1AC7A4C011B7}"/>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28827692-729A-4AD9-880C-527FAD516C5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1EAE640A-9A5A-42A6-9875-356B0CB9CBD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B57AEC1D-D48F-4020-92A6-4416B7C2408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7BA23651-455F-4C11-BF2D-B1639E0A7E0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75D7B6E1-DBD8-4275-B2CA-5109E1F9D67B}"/>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A9BCB018-6123-455E-AB07-846E68DD4639}"/>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19CAB808-8BEE-4547-96FC-32D823091514}"/>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BDBA6612-7945-4998-ABED-DE2CA82F0F2C}"/>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64B53BA2-C494-4F18-B07E-F52E13BF4236}"/>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36D9BD5-F81A-4E09-A8B0-841A8653E796}"/>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E0E2A595-B6B1-49BE-AFD0-B8842A32283F}"/>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4991A8FA-1D22-4875-B166-542DDF2F1785}"/>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B02ED7C5-DE95-411A-8D54-5BDA84317C1B}"/>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F3EE70BB-31BF-4FE9-9089-D832A06B320A}"/>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B33368C5-F6A2-4998-B5A6-4F1EB0E376B4}"/>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AF4FE54-EC84-4078-AFBC-33200A24F1D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D4B4647-8311-4166-9B71-A79E87C6F62E}"/>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54065FF-1853-4A7E-AD4B-8BFC8F2C175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3575FA80-592C-4AA2-9214-BD66E9BC6F52}"/>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5CD9E25-C0EA-4321-A08F-1B4EA32C772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149606</xdr:rowOff>
    </xdr:from>
    <xdr:to>
      <xdr:col>85</xdr:col>
      <xdr:colOff>177800</xdr:colOff>
      <xdr:row>82</xdr:row>
      <xdr:rowOff>79756</xdr:rowOff>
    </xdr:to>
    <xdr:sp macro="" textlink="">
      <xdr:nvSpPr>
        <xdr:cNvPr id="766" name="楕円 765">
          <a:extLst>
            <a:ext uri="{FF2B5EF4-FFF2-40B4-BE49-F238E27FC236}">
              <a16:creationId xmlns:a16="http://schemas.microsoft.com/office/drawing/2014/main" id="{8BFA3B3C-E57E-4ABB-AA9A-F5334DB71E33}"/>
            </a:ext>
          </a:extLst>
        </xdr:cNvPr>
        <xdr:cNvSpPr/>
      </xdr:nvSpPr>
      <xdr:spPr>
        <a:xfrm>
          <a:off x="14649450" y="132655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4E88B1D-BFF4-45B1-97AD-3B1663B1A776}"/>
            </a:ext>
          </a:extLst>
        </xdr:cNvPr>
        <xdr:cNvSpPr txBox="1"/>
      </xdr:nvSpPr>
      <xdr:spPr>
        <a:xfrm>
          <a:off x="14735175" y="131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62737</xdr:rowOff>
    </xdr:from>
    <xdr:to>
      <xdr:col>81</xdr:col>
      <xdr:colOff>101600</xdr:colOff>
      <xdr:row>81</xdr:row>
      <xdr:rowOff>164337</xdr:rowOff>
    </xdr:to>
    <xdr:sp macro="" textlink="">
      <xdr:nvSpPr>
        <xdr:cNvPr id="768" name="楕円 767">
          <a:extLst>
            <a:ext uri="{FF2B5EF4-FFF2-40B4-BE49-F238E27FC236}">
              <a16:creationId xmlns:a16="http://schemas.microsoft.com/office/drawing/2014/main" id="{37D6D6D2-71B7-4F0D-BD0C-AC556D01561A}"/>
            </a:ext>
          </a:extLst>
        </xdr:cNvPr>
        <xdr:cNvSpPr/>
      </xdr:nvSpPr>
      <xdr:spPr>
        <a:xfrm>
          <a:off x="13887450" y="131818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113537</xdr:rowOff>
    </xdr:from>
    <xdr:to>
      <xdr:col>85</xdr:col>
      <xdr:colOff>127000</xdr:colOff>
      <xdr:row>82</xdr:row>
      <xdr:rowOff>28956</xdr:rowOff>
    </xdr:to>
    <xdr:cxnSp macro="">
      <xdr:nvCxnSpPr>
        <xdr:cNvPr id="769" name="直線コネクタ 768">
          <a:extLst>
            <a:ext uri="{FF2B5EF4-FFF2-40B4-BE49-F238E27FC236}">
              <a16:creationId xmlns:a16="http://schemas.microsoft.com/office/drawing/2014/main" id="{F0676F4E-42CE-49FD-8C1C-2E348CB30531}"/>
            </a:ext>
          </a:extLst>
        </xdr:cNvPr>
        <xdr:cNvCxnSpPr/>
      </xdr:nvCxnSpPr>
      <xdr:spPr>
        <a:xfrm>
          <a:off x="13935075" y="13229462"/>
          <a:ext cx="762000" cy="7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70" name="楕円 769">
          <a:extLst>
            <a:ext uri="{FF2B5EF4-FFF2-40B4-BE49-F238E27FC236}">
              <a16:creationId xmlns:a16="http://schemas.microsoft.com/office/drawing/2014/main" id="{471E791C-80F8-4D4B-81D9-795E13157F18}"/>
            </a:ext>
          </a:extLst>
        </xdr:cNvPr>
        <xdr:cNvSpPr/>
      </xdr:nvSpPr>
      <xdr:spPr>
        <a:xfrm>
          <a:off x="13096875" y="132894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113537</xdr:rowOff>
    </xdr:from>
    <xdr:to>
      <xdr:col>81</xdr:col>
      <xdr:colOff>50800</xdr:colOff>
      <xdr:row>82</xdr:row>
      <xdr:rowOff>65532</xdr:rowOff>
    </xdr:to>
    <xdr:cxnSp macro="">
      <xdr:nvCxnSpPr>
        <xdr:cNvPr id="771" name="直線コネクタ 770">
          <a:extLst>
            <a:ext uri="{FF2B5EF4-FFF2-40B4-BE49-F238E27FC236}">
              <a16:creationId xmlns:a16="http://schemas.microsoft.com/office/drawing/2014/main" id="{1EB213F4-FF38-4CE6-9C6D-126D9A99811A}"/>
            </a:ext>
          </a:extLst>
        </xdr:cNvPr>
        <xdr:cNvCxnSpPr/>
      </xdr:nvCxnSpPr>
      <xdr:spPr>
        <a:xfrm flipV="1">
          <a:off x="13144500" y="13229462"/>
          <a:ext cx="790575" cy="1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72" name="楕円 771">
          <a:extLst>
            <a:ext uri="{FF2B5EF4-FFF2-40B4-BE49-F238E27FC236}">
              <a16:creationId xmlns:a16="http://schemas.microsoft.com/office/drawing/2014/main" id="{8097743B-E909-4E28-8FDA-B0E99284C4CB}"/>
            </a:ext>
          </a:extLst>
        </xdr:cNvPr>
        <xdr:cNvSpPr/>
      </xdr:nvSpPr>
      <xdr:spPr>
        <a:xfrm>
          <a:off x="12296775" y="13239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xdr:rowOff>
    </xdr:from>
    <xdr:to>
      <xdr:col>76</xdr:col>
      <xdr:colOff>114300</xdr:colOff>
      <xdr:row>82</xdr:row>
      <xdr:rowOff>65532</xdr:rowOff>
    </xdr:to>
    <xdr:cxnSp macro="">
      <xdr:nvCxnSpPr>
        <xdr:cNvPr id="773" name="直線コネクタ 772">
          <a:extLst>
            <a:ext uri="{FF2B5EF4-FFF2-40B4-BE49-F238E27FC236}">
              <a16:creationId xmlns:a16="http://schemas.microsoft.com/office/drawing/2014/main" id="{001666EA-C4F0-4F54-918C-902FF88BD236}"/>
            </a:ext>
          </a:extLst>
        </xdr:cNvPr>
        <xdr:cNvCxnSpPr/>
      </xdr:nvCxnSpPr>
      <xdr:spPr>
        <a:xfrm>
          <a:off x="12344400" y="13287121"/>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97028</xdr:rowOff>
    </xdr:from>
    <xdr:to>
      <xdr:col>67</xdr:col>
      <xdr:colOff>101600</xdr:colOff>
      <xdr:row>79</xdr:row>
      <xdr:rowOff>27178</xdr:rowOff>
    </xdr:to>
    <xdr:sp macro="" textlink="">
      <xdr:nvSpPr>
        <xdr:cNvPr id="774" name="楕円 773">
          <a:extLst>
            <a:ext uri="{FF2B5EF4-FFF2-40B4-BE49-F238E27FC236}">
              <a16:creationId xmlns:a16="http://schemas.microsoft.com/office/drawing/2014/main" id="{425019AB-660C-469D-894D-47F30B2BB880}"/>
            </a:ext>
          </a:extLst>
        </xdr:cNvPr>
        <xdr:cNvSpPr/>
      </xdr:nvSpPr>
      <xdr:spPr>
        <a:xfrm>
          <a:off x="11487150" y="127271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147828</xdr:rowOff>
    </xdr:from>
    <xdr:to>
      <xdr:col>71</xdr:col>
      <xdr:colOff>177800</xdr:colOff>
      <xdr:row>82</xdr:row>
      <xdr:rowOff>6096</xdr:rowOff>
    </xdr:to>
    <xdr:cxnSp macro="">
      <xdr:nvCxnSpPr>
        <xdr:cNvPr id="775" name="直線コネクタ 774">
          <a:extLst>
            <a:ext uri="{FF2B5EF4-FFF2-40B4-BE49-F238E27FC236}">
              <a16:creationId xmlns:a16="http://schemas.microsoft.com/office/drawing/2014/main" id="{483522CB-C1B7-4881-8E4B-ED2889465FA3}"/>
            </a:ext>
          </a:extLst>
        </xdr:cNvPr>
        <xdr:cNvCxnSpPr/>
      </xdr:nvCxnSpPr>
      <xdr:spPr>
        <a:xfrm>
          <a:off x="11534775" y="12774803"/>
          <a:ext cx="809625" cy="5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6" name="n_1aveValue【消防施設】&#10;有形固定資産減価償却率">
          <a:extLst>
            <a:ext uri="{FF2B5EF4-FFF2-40B4-BE49-F238E27FC236}">
              <a16:creationId xmlns:a16="http://schemas.microsoft.com/office/drawing/2014/main" id="{AAEB2DC6-0862-4863-9F32-79CF2B8DBD60}"/>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AA6A5C44-868E-49C5-83F1-7E012148DD78}"/>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9118B702-F6E0-405B-B78A-A0E9F3709AB4}"/>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79" name="n_4aveValue【消防施設】&#10;有形固定資産減価償却率">
          <a:extLst>
            <a:ext uri="{FF2B5EF4-FFF2-40B4-BE49-F238E27FC236}">
              <a16:creationId xmlns:a16="http://schemas.microsoft.com/office/drawing/2014/main" id="{0AEA70CC-33FC-46D1-AA51-5B1A590F49D1}"/>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9414</xdr:rowOff>
    </xdr:from>
    <xdr:ext cx="405111" cy="259045"/>
    <xdr:sp macro="" textlink="">
      <xdr:nvSpPr>
        <xdr:cNvPr id="780" name="n_1mainValue【消防施設】&#10;有形固定資産減価償却率">
          <a:extLst>
            <a:ext uri="{FF2B5EF4-FFF2-40B4-BE49-F238E27FC236}">
              <a16:creationId xmlns:a16="http://schemas.microsoft.com/office/drawing/2014/main" id="{C165178C-F51E-4BE2-B724-D7039CBD0714}"/>
            </a:ext>
          </a:extLst>
        </xdr:cNvPr>
        <xdr:cNvSpPr txBox="1"/>
      </xdr:nvSpPr>
      <xdr:spPr>
        <a:xfrm>
          <a:off x="13745219" y="1296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781" name="n_2mainValue【消防施設】&#10;有形固定資産減価償却率">
          <a:extLst>
            <a:ext uri="{FF2B5EF4-FFF2-40B4-BE49-F238E27FC236}">
              <a16:creationId xmlns:a16="http://schemas.microsoft.com/office/drawing/2014/main" id="{31F72794-8152-40EE-9926-EB2CCB2BD8EC}"/>
            </a:ext>
          </a:extLst>
        </xdr:cNvPr>
        <xdr:cNvSpPr txBox="1"/>
      </xdr:nvSpPr>
      <xdr:spPr>
        <a:xfrm>
          <a:off x="12964169" y="133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48023</xdr:rowOff>
    </xdr:from>
    <xdr:ext cx="405111" cy="259045"/>
    <xdr:sp macro="" textlink="">
      <xdr:nvSpPr>
        <xdr:cNvPr id="782" name="n_3mainValue【消防施設】&#10;有形固定資産減価償却率">
          <a:extLst>
            <a:ext uri="{FF2B5EF4-FFF2-40B4-BE49-F238E27FC236}">
              <a16:creationId xmlns:a16="http://schemas.microsoft.com/office/drawing/2014/main" id="{A38FE256-0E8B-4281-8987-EF643DDEA91E}"/>
            </a:ext>
          </a:extLst>
        </xdr:cNvPr>
        <xdr:cNvSpPr txBox="1"/>
      </xdr:nvSpPr>
      <xdr:spPr>
        <a:xfrm>
          <a:off x="12164069" y="133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43705</xdr:rowOff>
    </xdr:from>
    <xdr:ext cx="405111" cy="259045"/>
    <xdr:sp macro="" textlink="">
      <xdr:nvSpPr>
        <xdr:cNvPr id="783" name="n_4mainValue【消防施設】&#10;有形固定資産減価償却率">
          <a:extLst>
            <a:ext uri="{FF2B5EF4-FFF2-40B4-BE49-F238E27FC236}">
              <a16:creationId xmlns:a16="http://schemas.microsoft.com/office/drawing/2014/main" id="{51B2F5A9-91C4-47F4-8FFD-A6A7AFC59B93}"/>
            </a:ext>
          </a:extLst>
        </xdr:cNvPr>
        <xdr:cNvSpPr txBox="1"/>
      </xdr:nvSpPr>
      <xdr:spPr>
        <a:xfrm>
          <a:off x="11354444" y="1251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2E61914A-7E64-4308-AB3E-97E18D6F706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5FDFA8FF-AA17-45E7-8153-3071150AAE7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114232F-0C96-4551-8288-4A13491507C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B1E3D9-1E0B-45F9-AD31-0740EC3A91D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283821AC-B02D-4F99-909B-03F329B17FFA}"/>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DBEEB02-D84D-4263-8289-543E7A11C3F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8C9F324-E0CD-4A62-9C48-D18D37849761}"/>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76CAFFEA-ADCC-4F05-AFDE-DF1144D4F3F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C9F8889-1BB1-4668-919C-49803BCF39C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6A2D3C33-033F-4039-9244-CB57F181075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86AB9B31-8B56-481D-ACD0-A4E5D72CD80E}"/>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1FE740A1-8816-46F4-8698-C19185B5859A}"/>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EEF6B2E-6297-4F51-8414-2622AA02B769}"/>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8B9E54C8-0F8C-4A15-A620-88E73286502D}"/>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73012739-5592-4D7E-BED7-EBCBBFD10A64}"/>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EB9D105B-DDC2-4747-B5EC-5FC110F5DE7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C95D5C32-3814-45B3-94B4-6C2B51F7E872}"/>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F69775A0-1065-45D5-ACA3-E71DDF81005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E2462AFE-62E0-4720-9D34-D60D1BAAC467}"/>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C8E57A9B-2994-483A-A1CC-50E460858220}"/>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D387AEB2-77B2-4B49-9524-437C64086990}"/>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B98491E8-7E02-4B79-A96D-8CD6E35ED3E6}"/>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B660FE51-472A-4207-967D-5B4FB05EDEE2}"/>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EF4144F2-7717-482A-85EC-351981EA4F8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F60A4A8E-9EB9-4854-9CCB-C7691E592C6D}"/>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2545736F-5E98-4AC7-B540-C94E1B247F6C}"/>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928D1B87-FD1F-40EB-8155-1D717B989E37}"/>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8EE8E418-C2BF-4B36-BBB9-038BD7F13327}"/>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F1A7B404-8889-4374-8906-B80A2C97B729}"/>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51D30032-F765-4F65-AFCA-29AF47603EE8}"/>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DC25DA05-7588-494B-8F9E-313EFA28F325}"/>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52334617-4C66-429D-B7C3-050CC3782377}"/>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44B9F878-BD91-4131-8119-AABF8939CE43}"/>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65A18290-8E5B-42D9-AC90-CAE2CA662E26}"/>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AB924831-DCA1-402F-8D88-16D19470E4C4}"/>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7B459A3-3BA2-47F2-8A49-94E6070296F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02392FB-7982-4F45-9D33-FAC79CF7846F}"/>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F69AB65-B3C4-44B1-BB72-46B2E82ED150}"/>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C1880984-8BC3-40C8-984C-44A210DC9E5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4776083-AD6D-49FE-A175-E80F57FA5F7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24" name="楕円 823">
          <a:extLst>
            <a:ext uri="{FF2B5EF4-FFF2-40B4-BE49-F238E27FC236}">
              <a16:creationId xmlns:a16="http://schemas.microsoft.com/office/drawing/2014/main" id="{2D636876-80F5-4699-AAD3-A2F14B1C715D}"/>
            </a:ext>
          </a:extLst>
        </xdr:cNvPr>
        <xdr:cNvSpPr/>
      </xdr:nvSpPr>
      <xdr:spPr>
        <a:xfrm>
          <a:off x="19897725"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F3FD9D70-0EFA-492F-876D-8B3A7C0EDAB9}"/>
            </a:ext>
          </a:extLst>
        </xdr:cNvPr>
        <xdr:cNvSpPr txBox="1"/>
      </xdr:nvSpPr>
      <xdr:spPr>
        <a:xfrm>
          <a:off x="19992975"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26" name="楕円 825">
          <a:extLst>
            <a:ext uri="{FF2B5EF4-FFF2-40B4-BE49-F238E27FC236}">
              <a16:creationId xmlns:a16="http://schemas.microsoft.com/office/drawing/2014/main" id="{F6B2EC15-0B17-403D-BAA3-CC29DCC19438}"/>
            </a:ext>
          </a:extLst>
        </xdr:cNvPr>
        <xdr:cNvSpPr/>
      </xdr:nvSpPr>
      <xdr:spPr>
        <a:xfrm>
          <a:off x="19154775" y="13163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827" name="直線コネクタ 826">
          <a:extLst>
            <a:ext uri="{FF2B5EF4-FFF2-40B4-BE49-F238E27FC236}">
              <a16:creationId xmlns:a16="http://schemas.microsoft.com/office/drawing/2014/main" id="{1CB88A58-A66B-46D3-A778-4FFBD8B027F7}"/>
            </a:ext>
          </a:extLst>
        </xdr:cNvPr>
        <xdr:cNvCxnSpPr/>
      </xdr:nvCxnSpPr>
      <xdr:spPr>
        <a:xfrm>
          <a:off x="19202400" y="132111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8" name="楕円 827">
          <a:extLst>
            <a:ext uri="{FF2B5EF4-FFF2-40B4-BE49-F238E27FC236}">
              <a16:creationId xmlns:a16="http://schemas.microsoft.com/office/drawing/2014/main" id="{88CE5CA4-7ACD-4299-A0AC-AF6005077EB6}"/>
            </a:ext>
          </a:extLst>
        </xdr:cNvPr>
        <xdr:cNvSpPr/>
      </xdr:nvSpPr>
      <xdr:spPr>
        <a:xfrm>
          <a:off x="18345150"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82</xdr:row>
      <xdr:rowOff>0</xdr:rowOff>
    </xdr:to>
    <xdr:cxnSp macro="">
      <xdr:nvCxnSpPr>
        <xdr:cNvPr id="829" name="直線コネクタ 828">
          <a:extLst>
            <a:ext uri="{FF2B5EF4-FFF2-40B4-BE49-F238E27FC236}">
              <a16:creationId xmlns:a16="http://schemas.microsoft.com/office/drawing/2014/main" id="{CD208AC5-B39A-43D6-8181-00E1F349848B}"/>
            </a:ext>
          </a:extLst>
        </xdr:cNvPr>
        <xdr:cNvCxnSpPr/>
      </xdr:nvCxnSpPr>
      <xdr:spPr>
        <a:xfrm flipV="1">
          <a:off x="18392775" y="13211175"/>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30" name="楕円 829">
          <a:extLst>
            <a:ext uri="{FF2B5EF4-FFF2-40B4-BE49-F238E27FC236}">
              <a16:creationId xmlns:a16="http://schemas.microsoft.com/office/drawing/2014/main" id="{C5D85324-3036-4C17-A7D2-A0E18BD30C08}"/>
            </a:ext>
          </a:extLst>
        </xdr:cNvPr>
        <xdr:cNvSpPr/>
      </xdr:nvSpPr>
      <xdr:spPr>
        <a:xfrm>
          <a:off x="17554575" y="13239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31" name="直線コネクタ 830">
          <a:extLst>
            <a:ext uri="{FF2B5EF4-FFF2-40B4-BE49-F238E27FC236}">
              <a16:creationId xmlns:a16="http://schemas.microsoft.com/office/drawing/2014/main" id="{AB6D3306-B004-49FB-B457-463E6AB20FBA}"/>
            </a:ext>
          </a:extLst>
        </xdr:cNvPr>
        <xdr:cNvCxnSpPr/>
      </xdr:nvCxnSpPr>
      <xdr:spPr>
        <a:xfrm>
          <a:off x="17602200" y="132778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82550</xdr:rowOff>
    </xdr:from>
    <xdr:to>
      <xdr:col>98</xdr:col>
      <xdr:colOff>38100</xdr:colOff>
      <xdr:row>82</xdr:row>
      <xdr:rowOff>12700</xdr:rowOff>
    </xdr:to>
    <xdr:sp macro="" textlink="">
      <xdr:nvSpPr>
        <xdr:cNvPr id="832" name="楕円 831">
          <a:extLst>
            <a:ext uri="{FF2B5EF4-FFF2-40B4-BE49-F238E27FC236}">
              <a16:creationId xmlns:a16="http://schemas.microsoft.com/office/drawing/2014/main" id="{6C664836-77C6-469E-AC5F-95BEE3650FA0}"/>
            </a:ext>
          </a:extLst>
        </xdr:cNvPr>
        <xdr:cNvSpPr/>
      </xdr:nvSpPr>
      <xdr:spPr>
        <a:xfrm>
          <a:off x="16754475" y="1320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133350</xdr:rowOff>
    </xdr:from>
    <xdr:to>
      <xdr:col>102</xdr:col>
      <xdr:colOff>114300</xdr:colOff>
      <xdr:row>82</xdr:row>
      <xdr:rowOff>0</xdr:rowOff>
    </xdr:to>
    <xdr:cxnSp macro="">
      <xdr:nvCxnSpPr>
        <xdr:cNvPr id="833" name="直線コネクタ 832">
          <a:extLst>
            <a:ext uri="{FF2B5EF4-FFF2-40B4-BE49-F238E27FC236}">
              <a16:creationId xmlns:a16="http://schemas.microsoft.com/office/drawing/2014/main" id="{53BFD211-F606-4DD5-994E-ECC80F431AD5}"/>
            </a:ext>
          </a:extLst>
        </xdr:cNvPr>
        <xdr:cNvCxnSpPr/>
      </xdr:nvCxnSpPr>
      <xdr:spPr>
        <a:xfrm>
          <a:off x="16802100" y="1324927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a:extLst>
            <a:ext uri="{FF2B5EF4-FFF2-40B4-BE49-F238E27FC236}">
              <a16:creationId xmlns:a16="http://schemas.microsoft.com/office/drawing/2014/main" id="{258A8EDE-DC0F-46BE-8606-98B172100B2A}"/>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8EFD3844-146C-4459-9AF2-0C63725AF02B}"/>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a:extLst>
            <a:ext uri="{FF2B5EF4-FFF2-40B4-BE49-F238E27FC236}">
              <a16:creationId xmlns:a16="http://schemas.microsoft.com/office/drawing/2014/main" id="{CEAA38C5-13DB-4EF9-B0D6-11DA58A01755}"/>
            </a:ext>
          </a:extLst>
        </xdr:cNvPr>
        <xdr:cNvSpPr txBox="1"/>
      </xdr:nvSpPr>
      <xdr:spPr>
        <a:xfrm>
          <a:off x="173832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a:extLst>
            <a:ext uri="{FF2B5EF4-FFF2-40B4-BE49-F238E27FC236}">
              <a16:creationId xmlns:a16="http://schemas.microsoft.com/office/drawing/2014/main" id="{79D53520-0655-4640-9260-EA9012987DE5}"/>
            </a:ext>
          </a:extLst>
        </xdr:cNvPr>
        <xdr:cNvSpPr txBox="1"/>
      </xdr:nvSpPr>
      <xdr:spPr>
        <a:xfrm>
          <a:off x="16592627"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38" name="n_1mainValue【消防施設】&#10;一人当たり面積">
          <a:extLst>
            <a:ext uri="{FF2B5EF4-FFF2-40B4-BE49-F238E27FC236}">
              <a16:creationId xmlns:a16="http://schemas.microsoft.com/office/drawing/2014/main" id="{E7865D60-FE0F-44F2-8D81-3B0E91A3AC56}"/>
            </a:ext>
          </a:extLst>
        </xdr:cNvPr>
        <xdr:cNvSpPr txBox="1"/>
      </xdr:nvSpPr>
      <xdr:spPr>
        <a:xfrm>
          <a:off x="18983402"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9" name="n_2mainValue【消防施設】&#10;一人当たり面積">
          <a:extLst>
            <a:ext uri="{FF2B5EF4-FFF2-40B4-BE49-F238E27FC236}">
              <a16:creationId xmlns:a16="http://schemas.microsoft.com/office/drawing/2014/main" id="{EFFC31AB-4FA4-4A53-81D8-13F22C8BCB63}"/>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40" name="n_3mainValue【消防施設】&#10;一人当たり面積">
          <a:extLst>
            <a:ext uri="{FF2B5EF4-FFF2-40B4-BE49-F238E27FC236}">
              <a16:creationId xmlns:a16="http://schemas.microsoft.com/office/drawing/2014/main" id="{DC2B0B56-81C7-4ED6-A836-84D00C892A41}"/>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41" name="n_4mainValue【消防施設】&#10;一人当たり面積">
          <a:extLst>
            <a:ext uri="{FF2B5EF4-FFF2-40B4-BE49-F238E27FC236}">
              <a16:creationId xmlns:a16="http://schemas.microsoft.com/office/drawing/2014/main" id="{3853C38B-DD67-419A-B250-CBE590228C0F}"/>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9E92035-A93C-41A5-B988-A3CA5ECCD43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2CED66A0-6324-4116-9A0F-431E00AAB81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CEA74BC9-F2D4-4AA6-888E-7A9ADFA3199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DADE62A2-2C25-43F1-BD39-ACC6D1D7BE3E}"/>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DC69504-0B76-4C2E-9EA1-2573AA5BB9B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F00E498C-FFBF-434E-8705-B9DFDEF7A388}"/>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6B290388-B13A-4C09-97D4-0DE74586D21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5EA793A6-243E-48DE-A44A-5F142E8E04F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4C87846A-AF71-4690-AD08-A744EAEBB544}"/>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EBA3DC94-6386-4FC8-A8AB-05CE19CA947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13DFDE55-5743-4FBA-8A6F-A6C7A9589020}"/>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EFD1038D-1FCC-4346-94BB-086CA197899B}"/>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71DE68AF-0EC1-45D2-A615-13FFE5F09421}"/>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D217460D-D207-44DB-AB13-F504115C39CE}"/>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E4BE1F0C-19A1-4587-B737-4FB303C51A84}"/>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38C92036-59D5-405D-AFDC-3AB07758DD57}"/>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B2A835CA-AA81-4BCC-9ACA-598F3FBC7486}"/>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67BD05F2-25F3-4505-A349-1B9E2E1E8312}"/>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1F392517-C3E4-426C-904E-26E1039657D3}"/>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6EE0782A-D091-41BF-A4BB-140489D10ED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2C0A05FC-B1B7-455D-9D80-264155975DC8}"/>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30B3942B-1939-4287-9329-1D52D3EDAB8D}"/>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0CF44187-89B0-4561-99A9-7A1DE29E5078}"/>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3BDEFFE4-E191-4DFA-891A-D5D6612DAE8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84574A3D-7D8C-4B27-A856-FA5DD2244548}"/>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831697BC-9C60-41CD-8E85-216B3E45115F}"/>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702BEA89-9BCC-4503-8E6A-DCED8D7C7F73}"/>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5818DBD4-0A1A-4031-8292-3BD06415419A}"/>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3E1C0EFC-D499-418A-A1EE-C68B5886A61B}"/>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5B721EC7-B14E-4CF8-9280-44B118659634}"/>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5E51417C-A8DF-4B96-B716-750B29E7992D}"/>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id="{8FB6CA1A-A3B5-4F21-A8CA-0D2F280BD1F0}"/>
            </a:ext>
          </a:extLst>
        </xdr:cNvPr>
        <xdr:cNvSpPr txBox="1"/>
      </xdr:nvSpPr>
      <xdr:spPr>
        <a:xfrm>
          <a:off x="14735175" y="1698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2F129910-EBD7-4BA2-BAA2-0BA2388F3884}"/>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2FD200E2-70FD-4C49-8775-84805E4170BE}"/>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1103CB6A-C902-4C6C-A3DA-AB819DD09158}"/>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0F50113B-7FEB-441B-BC68-0A99526A4CEC}"/>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A744C506-4571-42DC-8DA0-6688F5258DD7}"/>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723AD96F-F6AE-4D68-BA0E-FE2B3960CE1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3142ACF-78E2-4264-90AF-FF2A8B3E612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73E30AA-F525-4610-91DE-912945D9482F}"/>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EFCB54E-3EB5-489B-B00D-454B20B3A6E3}"/>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63BD2EFA-224F-47B7-8ED8-41B9D6EB5FB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884" name="楕円 883">
          <a:extLst>
            <a:ext uri="{FF2B5EF4-FFF2-40B4-BE49-F238E27FC236}">
              <a16:creationId xmlns:a16="http://schemas.microsoft.com/office/drawing/2014/main" id="{96DD1FD6-2660-4275-AEC3-6A36C97B4089}"/>
            </a:ext>
          </a:extLst>
        </xdr:cNvPr>
        <xdr:cNvSpPr/>
      </xdr:nvSpPr>
      <xdr:spPr>
        <a:xfrm>
          <a:off x="14649450" y="174019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885" name="【庁舎】&#10;有形固定資産減価償却率該当値テキスト">
          <a:extLst>
            <a:ext uri="{FF2B5EF4-FFF2-40B4-BE49-F238E27FC236}">
              <a16:creationId xmlns:a16="http://schemas.microsoft.com/office/drawing/2014/main" id="{DA1A3671-0294-4C49-8B24-4F10B5FCA7F9}"/>
            </a:ext>
          </a:extLst>
        </xdr:cNvPr>
        <xdr:cNvSpPr txBox="1"/>
      </xdr:nvSpPr>
      <xdr:spPr>
        <a:xfrm>
          <a:off x="14735175" y="1738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886" name="楕円 885">
          <a:extLst>
            <a:ext uri="{FF2B5EF4-FFF2-40B4-BE49-F238E27FC236}">
              <a16:creationId xmlns:a16="http://schemas.microsoft.com/office/drawing/2014/main" id="{7831079D-3F38-4D6B-9544-1AF84CED6933}"/>
            </a:ext>
          </a:extLst>
        </xdr:cNvPr>
        <xdr:cNvSpPr/>
      </xdr:nvSpPr>
      <xdr:spPr>
        <a:xfrm>
          <a:off x="13887450" y="174314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126819</xdr:rowOff>
    </xdr:from>
    <xdr:to>
      <xdr:col>85</xdr:col>
      <xdr:colOff>127000</xdr:colOff>
      <xdr:row>107</xdr:row>
      <xdr:rowOff>159476</xdr:rowOff>
    </xdr:to>
    <xdr:cxnSp macro="">
      <xdr:nvCxnSpPr>
        <xdr:cNvPr id="887" name="直線コネクタ 886">
          <a:extLst>
            <a:ext uri="{FF2B5EF4-FFF2-40B4-BE49-F238E27FC236}">
              <a16:creationId xmlns:a16="http://schemas.microsoft.com/office/drawing/2014/main" id="{5DE782CD-982C-4DFF-8A98-C8E19300AB2E}"/>
            </a:ext>
          </a:extLst>
        </xdr:cNvPr>
        <xdr:cNvCxnSpPr/>
      </xdr:nvCxnSpPr>
      <xdr:spPr>
        <a:xfrm flipV="1">
          <a:off x="13935075" y="17449619"/>
          <a:ext cx="762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888" name="楕円 887">
          <a:extLst>
            <a:ext uri="{FF2B5EF4-FFF2-40B4-BE49-F238E27FC236}">
              <a16:creationId xmlns:a16="http://schemas.microsoft.com/office/drawing/2014/main" id="{96A8BD67-135A-4C6A-B5BD-60D75858320C}"/>
            </a:ext>
          </a:extLst>
        </xdr:cNvPr>
        <xdr:cNvSpPr/>
      </xdr:nvSpPr>
      <xdr:spPr>
        <a:xfrm>
          <a:off x="13096875" y="173660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159476</xdr:rowOff>
    </xdr:to>
    <xdr:cxnSp macro="">
      <xdr:nvCxnSpPr>
        <xdr:cNvPr id="889" name="直線コネクタ 888">
          <a:extLst>
            <a:ext uri="{FF2B5EF4-FFF2-40B4-BE49-F238E27FC236}">
              <a16:creationId xmlns:a16="http://schemas.microsoft.com/office/drawing/2014/main" id="{51747F4F-C129-427A-A1BE-404873643008}"/>
            </a:ext>
          </a:extLst>
        </xdr:cNvPr>
        <xdr:cNvCxnSpPr/>
      </xdr:nvCxnSpPr>
      <xdr:spPr>
        <a:xfrm>
          <a:off x="13144500" y="17413695"/>
          <a:ext cx="79057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890" name="楕円 889">
          <a:extLst>
            <a:ext uri="{FF2B5EF4-FFF2-40B4-BE49-F238E27FC236}">
              <a16:creationId xmlns:a16="http://schemas.microsoft.com/office/drawing/2014/main" id="{332DE137-D7ED-4310-925E-AF6C833908CA}"/>
            </a:ext>
          </a:extLst>
        </xdr:cNvPr>
        <xdr:cNvSpPr/>
      </xdr:nvSpPr>
      <xdr:spPr>
        <a:xfrm>
          <a:off x="12296775" y="173168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32113</xdr:rowOff>
    </xdr:from>
    <xdr:to>
      <xdr:col>76</xdr:col>
      <xdr:colOff>114300</xdr:colOff>
      <xdr:row>107</xdr:row>
      <xdr:rowOff>90895</xdr:rowOff>
    </xdr:to>
    <xdr:cxnSp macro="">
      <xdr:nvCxnSpPr>
        <xdr:cNvPr id="891" name="直線コネクタ 890">
          <a:extLst>
            <a:ext uri="{FF2B5EF4-FFF2-40B4-BE49-F238E27FC236}">
              <a16:creationId xmlns:a16="http://schemas.microsoft.com/office/drawing/2014/main" id="{0ABAE27E-F05E-4589-BFB8-CE8D846E71DC}"/>
            </a:ext>
          </a:extLst>
        </xdr:cNvPr>
        <xdr:cNvCxnSpPr/>
      </xdr:nvCxnSpPr>
      <xdr:spPr>
        <a:xfrm>
          <a:off x="12344400" y="17354913"/>
          <a:ext cx="8001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892" name="楕円 891">
          <a:extLst>
            <a:ext uri="{FF2B5EF4-FFF2-40B4-BE49-F238E27FC236}">
              <a16:creationId xmlns:a16="http://schemas.microsoft.com/office/drawing/2014/main" id="{3586DA8C-CEC7-4DDA-A7D2-6F241E623C91}"/>
            </a:ext>
          </a:extLst>
        </xdr:cNvPr>
        <xdr:cNvSpPr/>
      </xdr:nvSpPr>
      <xdr:spPr>
        <a:xfrm>
          <a:off x="11487150" y="1732325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32113</xdr:rowOff>
    </xdr:from>
    <xdr:to>
      <xdr:col>71</xdr:col>
      <xdr:colOff>177800</xdr:colOff>
      <xdr:row>107</xdr:row>
      <xdr:rowOff>35379</xdr:rowOff>
    </xdr:to>
    <xdr:cxnSp macro="">
      <xdr:nvCxnSpPr>
        <xdr:cNvPr id="893" name="直線コネクタ 892">
          <a:extLst>
            <a:ext uri="{FF2B5EF4-FFF2-40B4-BE49-F238E27FC236}">
              <a16:creationId xmlns:a16="http://schemas.microsoft.com/office/drawing/2014/main" id="{9466EB5E-37EF-4FEF-ACFF-84014A251BEC}"/>
            </a:ext>
          </a:extLst>
        </xdr:cNvPr>
        <xdr:cNvCxnSpPr/>
      </xdr:nvCxnSpPr>
      <xdr:spPr>
        <a:xfrm flipV="1">
          <a:off x="11534775" y="17354913"/>
          <a:ext cx="809625"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id="{7589D3EE-CFE6-4F9A-98E3-90ECAAB84852}"/>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id="{BD59B969-7459-4C9F-A891-EC4A9EF6BFD8}"/>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id="{1D23EC2D-B83A-48B3-BB1A-041DA31510E8}"/>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7" name="n_4aveValue【庁舎】&#10;有形固定資産減価償却率">
          <a:extLst>
            <a:ext uri="{FF2B5EF4-FFF2-40B4-BE49-F238E27FC236}">
              <a16:creationId xmlns:a16="http://schemas.microsoft.com/office/drawing/2014/main" id="{6D7B2C05-5813-420F-B986-42EA3B8F6B2D}"/>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898" name="n_1mainValue【庁舎】&#10;有形固定資産減価償却率">
          <a:extLst>
            <a:ext uri="{FF2B5EF4-FFF2-40B4-BE49-F238E27FC236}">
              <a16:creationId xmlns:a16="http://schemas.microsoft.com/office/drawing/2014/main" id="{6B27BB38-C159-48F9-B154-425DAE5D6A68}"/>
            </a:ext>
          </a:extLst>
        </xdr:cNvPr>
        <xdr:cNvSpPr txBox="1"/>
      </xdr:nvSpPr>
      <xdr:spPr>
        <a:xfrm>
          <a:off x="13745219" y="1751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99" name="n_2mainValue【庁舎】&#10;有形固定資産減価償却率">
          <a:extLst>
            <a:ext uri="{FF2B5EF4-FFF2-40B4-BE49-F238E27FC236}">
              <a16:creationId xmlns:a16="http://schemas.microsoft.com/office/drawing/2014/main" id="{CF3B7EF2-22B0-4633-8210-015037338125}"/>
            </a:ext>
          </a:extLst>
        </xdr:cNvPr>
        <xdr:cNvSpPr txBox="1"/>
      </xdr:nvSpPr>
      <xdr:spPr>
        <a:xfrm>
          <a:off x="12964169" y="1745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900" name="n_3mainValue【庁舎】&#10;有形固定資産減価償却率">
          <a:extLst>
            <a:ext uri="{FF2B5EF4-FFF2-40B4-BE49-F238E27FC236}">
              <a16:creationId xmlns:a16="http://schemas.microsoft.com/office/drawing/2014/main" id="{00F77E6F-755D-4C32-8318-9498318E1E18}"/>
            </a:ext>
          </a:extLst>
        </xdr:cNvPr>
        <xdr:cNvSpPr txBox="1"/>
      </xdr:nvSpPr>
      <xdr:spPr>
        <a:xfrm>
          <a:off x="12164069" y="1740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901" name="n_4mainValue【庁舎】&#10;有形固定資産減価償却率">
          <a:extLst>
            <a:ext uri="{FF2B5EF4-FFF2-40B4-BE49-F238E27FC236}">
              <a16:creationId xmlns:a16="http://schemas.microsoft.com/office/drawing/2014/main" id="{DF0B9731-EBE1-4DF9-A815-3711EF947134}"/>
            </a:ext>
          </a:extLst>
        </xdr:cNvPr>
        <xdr:cNvSpPr txBox="1"/>
      </xdr:nvSpPr>
      <xdr:spPr>
        <a:xfrm>
          <a:off x="11354444" y="17403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6304F5AD-ED69-4C3F-B38E-1448182A851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A13904CD-9AD3-4259-BAC6-2847687A7CB7}"/>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30510ABF-7B30-44F5-831A-C0388141A42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6794B954-6905-4338-957D-34254EB08C13}"/>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630D9B29-F99D-44B5-A98B-550D30A0A6F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AB397C1C-1EBD-447A-8EBF-E0A2862F666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FBEDFFB1-992C-4017-A375-6D063DE7999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9780CB9F-B103-4CD3-B2EB-D0A66BB185FC}"/>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CDDF17F3-4F00-475C-8AA6-8E961B6E489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289BFEB7-FF4C-4445-BF90-2FBC72CDD00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7E84E1D7-2CA8-424A-851F-10A4704503CD}"/>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0EF1351D-6CBE-449B-A9E6-BD3FDAABF604}"/>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69CF89E3-246C-4A61-A2FB-E386BD65E938}"/>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42820828-BEC6-467F-864A-9C7E0965E69E}"/>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574A6EBC-AD2D-4E5F-9BAD-EEF5989667D0}"/>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B2DED98F-6AB9-41AC-8E5D-110FB9806EBD}"/>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E0931529-DC5E-4F69-913A-AAEF57E34347}"/>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A1219D31-A413-4C38-A7C3-828843EA933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B32FF3C3-9C43-4774-8EE2-F2364AC0BCB5}"/>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9D264139-C6C7-4547-BC62-9037EAD8C80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35B7D443-B56B-4946-AC00-F2F915189EEC}"/>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60CB858C-D28F-48B9-A136-3B1B97D0FACC}"/>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06CB2EEE-C64F-4935-A5A6-D51FAFA2BFEE}"/>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A7CBA737-667B-4EA0-9CD4-6B1049844791}"/>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F66543D5-A3BD-48EE-AF6A-39770CB8E514}"/>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64761A39-BF58-4F7D-B889-407D1D55288A}"/>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7AB770BC-3731-419C-96E2-707D8CD6A7C0}"/>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9E66D9C9-DDF7-4AF8-886A-6BF4CF5149C5}"/>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459DAAC1-4EA8-43AB-B2E7-75454132C228}"/>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E2A0E979-D35A-4EE3-9713-DAF65CE9BD02}"/>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31FED413-346A-4F2E-AAED-4783CFF0FFEA}"/>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E93FD26-3360-4496-973E-C7A90CF99F1A}"/>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55A57F2C-70CE-4150-8700-5698BD3BDA2D}"/>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165382EF-F775-439C-9210-11001D791578}"/>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EF737A3-2464-4D43-B969-1978EE907C4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446DE76-5BF7-4AE7-85A5-9F60C165BEE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938" name="楕円 937">
          <a:extLst>
            <a:ext uri="{FF2B5EF4-FFF2-40B4-BE49-F238E27FC236}">
              <a16:creationId xmlns:a16="http://schemas.microsoft.com/office/drawing/2014/main" id="{A45051A9-319F-4D70-B9F0-B9E79494EEB7}"/>
            </a:ext>
          </a:extLst>
        </xdr:cNvPr>
        <xdr:cNvSpPr/>
      </xdr:nvSpPr>
      <xdr:spPr>
        <a:xfrm>
          <a:off x="19897725" y="17354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939" name="【庁舎】&#10;一人当たり面積該当値テキスト">
          <a:extLst>
            <a:ext uri="{FF2B5EF4-FFF2-40B4-BE49-F238E27FC236}">
              <a16:creationId xmlns:a16="http://schemas.microsoft.com/office/drawing/2014/main" id="{3FCDAA2F-92BB-490F-97FE-5762972F8FC7}"/>
            </a:ext>
          </a:extLst>
        </xdr:cNvPr>
        <xdr:cNvSpPr txBox="1"/>
      </xdr:nvSpPr>
      <xdr:spPr>
        <a:xfrm>
          <a:off x="19992975" y="1733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940" name="楕円 939">
          <a:extLst>
            <a:ext uri="{FF2B5EF4-FFF2-40B4-BE49-F238E27FC236}">
              <a16:creationId xmlns:a16="http://schemas.microsoft.com/office/drawing/2014/main" id="{5334BD46-E342-49B8-9125-DCEC8A5BB916}"/>
            </a:ext>
          </a:extLst>
        </xdr:cNvPr>
        <xdr:cNvSpPr/>
      </xdr:nvSpPr>
      <xdr:spPr>
        <a:xfrm>
          <a:off x="19154775" y="17354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76200</xdr:rowOff>
    </xdr:to>
    <xdr:cxnSp macro="">
      <xdr:nvCxnSpPr>
        <xdr:cNvPr id="941" name="直線コネクタ 940">
          <a:extLst>
            <a:ext uri="{FF2B5EF4-FFF2-40B4-BE49-F238E27FC236}">
              <a16:creationId xmlns:a16="http://schemas.microsoft.com/office/drawing/2014/main" id="{03B1EEEA-7515-4D94-985D-4DADF6F673B2}"/>
            </a:ext>
          </a:extLst>
        </xdr:cNvPr>
        <xdr:cNvCxnSpPr/>
      </xdr:nvCxnSpPr>
      <xdr:spPr>
        <a:xfrm>
          <a:off x="19202400" y="174021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942" name="楕円 941">
          <a:extLst>
            <a:ext uri="{FF2B5EF4-FFF2-40B4-BE49-F238E27FC236}">
              <a16:creationId xmlns:a16="http://schemas.microsoft.com/office/drawing/2014/main" id="{6F61837F-6B62-44DC-888E-2362F96D3CF4}"/>
            </a:ext>
          </a:extLst>
        </xdr:cNvPr>
        <xdr:cNvSpPr/>
      </xdr:nvSpPr>
      <xdr:spPr>
        <a:xfrm>
          <a:off x="18345150" y="17354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76200</xdr:rowOff>
    </xdr:to>
    <xdr:cxnSp macro="">
      <xdr:nvCxnSpPr>
        <xdr:cNvPr id="943" name="直線コネクタ 942">
          <a:extLst>
            <a:ext uri="{FF2B5EF4-FFF2-40B4-BE49-F238E27FC236}">
              <a16:creationId xmlns:a16="http://schemas.microsoft.com/office/drawing/2014/main" id="{23FD96A9-12A8-47A7-B6B8-EDECA368F8B7}"/>
            </a:ext>
          </a:extLst>
        </xdr:cNvPr>
        <xdr:cNvCxnSpPr/>
      </xdr:nvCxnSpPr>
      <xdr:spPr>
        <a:xfrm>
          <a:off x="18392775" y="174021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44" name="楕円 943">
          <a:extLst>
            <a:ext uri="{FF2B5EF4-FFF2-40B4-BE49-F238E27FC236}">
              <a16:creationId xmlns:a16="http://schemas.microsoft.com/office/drawing/2014/main" id="{1E9C1947-B3BF-497B-BF76-7913A976ED9A}"/>
            </a:ext>
          </a:extLst>
        </xdr:cNvPr>
        <xdr:cNvSpPr/>
      </xdr:nvSpPr>
      <xdr:spPr>
        <a:xfrm>
          <a:off x="17554575" y="17354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76200</xdr:rowOff>
    </xdr:to>
    <xdr:cxnSp macro="">
      <xdr:nvCxnSpPr>
        <xdr:cNvPr id="945" name="直線コネクタ 944">
          <a:extLst>
            <a:ext uri="{FF2B5EF4-FFF2-40B4-BE49-F238E27FC236}">
              <a16:creationId xmlns:a16="http://schemas.microsoft.com/office/drawing/2014/main" id="{3DB7A4EA-6845-40C5-A6EF-D6D8A024562A}"/>
            </a:ext>
          </a:extLst>
        </xdr:cNvPr>
        <xdr:cNvCxnSpPr/>
      </xdr:nvCxnSpPr>
      <xdr:spPr>
        <a:xfrm>
          <a:off x="17602200" y="17402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65405</xdr:rowOff>
    </xdr:from>
    <xdr:to>
      <xdr:col>98</xdr:col>
      <xdr:colOff>38100</xdr:colOff>
      <xdr:row>107</xdr:row>
      <xdr:rowOff>167005</xdr:rowOff>
    </xdr:to>
    <xdr:sp macro="" textlink="">
      <xdr:nvSpPr>
        <xdr:cNvPr id="946" name="楕円 945">
          <a:extLst>
            <a:ext uri="{FF2B5EF4-FFF2-40B4-BE49-F238E27FC236}">
              <a16:creationId xmlns:a16="http://schemas.microsoft.com/office/drawing/2014/main" id="{5DFE0150-D113-45D3-BDCF-F98E9AE6EED8}"/>
            </a:ext>
          </a:extLst>
        </xdr:cNvPr>
        <xdr:cNvSpPr/>
      </xdr:nvSpPr>
      <xdr:spPr>
        <a:xfrm>
          <a:off x="16754475" y="173945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116205</xdr:rowOff>
    </xdr:to>
    <xdr:cxnSp macro="">
      <xdr:nvCxnSpPr>
        <xdr:cNvPr id="947" name="直線コネクタ 946">
          <a:extLst>
            <a:ext uri="{FF2B5EF4-FFF2-40B4-BE49-F238E27FC236}">
              <a16:creationId xmlns:a16="http://schemas.microsoft.com/office/drawing/2014/main" id="{9621B9BA-245A-4724-882A-951560725992}"/>
            </a:ext>
          </a:extLst>
        </xdr:cNvPr>
        <xdr:cNvCxnSpPr/>
      </xdr:nvCxnSpPr>
      <xdr:spPr>
        <a:xfrm flipV="1">
          <a:off x="16802100" y="1740217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56FB6EE3-C00C-4158-8A43-D82168907E46}"/>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0D1F8C48-2DEC-44BB-BCDF-E533853E9FCE}"/>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468EA0A9-A166-4125-BF01-2C41AB5641DA}"/>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468FCD90-7BC6-40CB-9975-B3D9DFDD51D4}"/>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952" name="n_1mainValue【庁舎】&#10;一人当たり面積">
          <a:extLst>
            <a:ext uri="{FF2B5EF4-FFF2-40B4-BE49-F238E27FC236}">
              <a16:creationId xmlns:a16="http://schemas.microsoft.com/office/drawing/2014/main" id="{6D0A94D7-F418-46E2-9EF8-F1484597C0F4}"/>
            </a:ext>
          </a:extLst>
        </xdr:cNvPr>
        <xdr:cNvSpPr txBox="1"/>
      </xdr:nvSpPr>
      <xdr:spPr>
        <a:xfrm>
          <a:off x="18983402" y="1744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953" name="n_2mainValue【庁舎】&#10;一人当たり面積">
          <a:extLst>
            <a:ext uri="{FF2B5EF4-FFF2-40B4-BE49-F238E27FC236}">
              <a16:creationId xmlns:a16="http://schemas.microsoft.com/office/drawing/2014/main" id="{1486AC1C-5323-4A2A-8D65-FA1777407E1E}"/>
            </a:ext>
          </a:extLst>
        </xdr:cNvPr>
        <xdr:cNvSpPr txBox="1"/>
      </xdr:nvSpPr>
      <xdr:spPr>
        <a:xfrm>
          <a:off x="18183302" y="1744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54" name="n_3mainValue【庁舎】&#10;一人当たり面積">
          <a:extLst>
            <a:ext uri="{FF2B5EF4-FFF2-40B4-BE49-F238E27FC236}">
              <a16:creationId xmlns:a16="http://schemas.microsoft.com/office/drawing/2014/main" id="{13CE7952-557D-4546-8380-226861F19A7C}"/>
            </a:ext>
          </a:extLst>
        </xdr:cNvPr>
        <xdr:cNvSpPr txBox="1"/>
      </xdr:nvSpPr>
      <xdr:spPr>
        <a:xfrm>
          <a:off x="17383202" y="1744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158132</xdr:rowOff>
    </xdr:from>
    <xdr:ext cx="469744" cy="259045"/>
    <xdr:sp macro="" textlink="">
      <xdr:nvSpPr>
        <xdr:cNvPr id="955" name="n_4mainValue【庁舎】&#10;一人当たり面積">
          <a:extLst>
            <a:ext uri="{FF2B5EF4-FFF2-40B4-BE49-F238E27FC236}">
              <a16:creationId xmlns:a16="http://schemas.microsoft.com/office/drawing/2014/main" id="{0ECED47E-4B3C-43FC-9132-C40D928D3E9B}"/>
            </a:ext>
          </a:extLst>
        </xdr:cNvPr>
        <xdr:cNvSpPr txBox="1"/>
      </xdr:nvSpPr>
      <xdr:spPr>
        <a:xfrm>
          <a:off x="16592627" y="1748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2DC1C2BD-51AC-4879-9711-481E65D762F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9B13AC1B-ED7D-4C77-A671-B62F905C977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CB1A2EE-0394-44F5-9AEA-AE9EB7CD7D2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本市では、高度経済成長期及び人口増加が著しかった昭和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年を越えているため最も高い水準となっている。一方で、体育館・プール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及び消防施設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については、新規スポーツ施設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及び消防施設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の供用開始により令和元年度（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年度）の有形固定資産減価償却率が下がっている。また、福祉施設については、福祉施設を含む複合施設の供用開始により令和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年度）の有形固定資産減価償却率が下がっている。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次産業人口の割合は高いものの第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次産業人口の割合は高くはなく、製造品出荷額や事業所数が少ないなど産業構造上の税収基盤が弱い状況にあり、財政力指数は下位にある。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年度は、新型コロナウイルス感染症対応の影響を受けたものの、地方消費税の税率改正に伴う地方消費税交付金の増等により、前年度比で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引き続き、企業誘致や地場産業の育成に努めるとともに、市税の徴収率向上等による歳入確保に努める。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74083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491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33867</xdr:rowOff>
    </xdr:from>
    <xdr:to>
      <xdr:col>19</xdr:col>
      <xdr:colOff>133350</xdr:colOff>
      <xdr:row>45</xdr:row>
      <xdr:rowOff>74083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33867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154517</xdr:rowOff>
    </xdr:from>
    <xdr:to>
      <xdr:col>23</xdr:col>
      <xdr:colOff>184150</xdr:colOff>
      <xdr:row>45</xdr:row>
      <xdr:rowOff>84667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154517</xdr:rowOff>
    </xdr:from>
    <xdr:to>
      <xdr:col>15</xdr:col>
      <xdr:colOff>133350</xdr:colOff>
      <xdr:row>45</xdr:row>
      <xdr:rowOff>84667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年度は、地方消費税交付金や軽油引取税交付金の増加等に伴う経常一般財源の増加が、人件費や補助費の増加等に伴う経常的経費に充当された一般財源の増加を超えて増加したことにより、前年度比で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類似団体の比較では良好な水準にあるものの、将来にわたって扶助費の増等が見込まれることから、市税を中心とする自主財源の涵養や行財政改革の推進などによる適正な財政運営に努める。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9172</xdr:rowOff>
    </xdr:from>
    <xdr:to>
      <xdr:col>23</xdr:col>
      <xdr:colOff>133350</xdr:colOff>
      <xdr:row>59</xdr:row>
      <xdr:rowOff>89605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12472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59</xdr:row>
      <xdr:rowOff>89605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9990667"/>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32049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59</xdr:row>
      <xdr:rowOff>170039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999066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123066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2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170039</xdr:rowOff>
    </xdr:from>
    <xdr:to>
      <xdr:col>11</xdr:col>
      <xdr:colOff>31750</xdr:colOff>
      <xdr:row>60</xdr:row>
      <xdr:rowOff>25400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129822</xdr:rowOff>
    </xdr:from>
    <xdr:to>
      <xdr:col>23</xdr:col>
      <xdr:colOff>184150</xdr:colOff>
      <xdr:row>59</xdr:row>
      <xdr:rowOff>59972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51099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9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38805</xdr:rowOff>
    </xdr:from>
    <xdr:to>
      <xdr:col>19</xdr:col>
      <xdr:colOff>184150</xdr:colOff>
      <xdr:row>59</xdr:row>
      <xdr:rowOff>140405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150582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2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167217</xdr:rowOff>
    </xdr:from>
    <xdr:to>
      <xdr:col>15</xdr:col>
      <xdr:colOff>133350</xdr:colOff>
      <xdr:row>58</xdr:row>
      <xdr:rowOff>97367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107544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119239</xdr:rowOff>
    </xdr:from>
    <xdr:to>
      <xdr:col>11</xdr:col>
      <xdr:colOff>82550</xdr:colOff>
      <xdr:row>60</xdr:row>
      <xdr:rowOff>49389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59566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年熊本地震の影響に伴う時間外勤務や任期付職員の雇用、災害廃棄物処理経費（物件費）等の増加により、平成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年度は人件費・物件費が増加していた。平成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年度以降、被災者の恒久住宅への転居が進んだことから、被災者住宅支援事業（物件費）が減少したため、人口１人当たり人件費・物件費等決算額は減少して推移した。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症</a:t>
          </a:r>
          <a:r>
            <a:rPr kumimoji="1" lang="ja-JP" altLang="en-US" sz="1300">
              <a:latin typeface="ＭＳ Ｐゴシック" panose="020B0600070205080204" pitchFamily="50" charset="-128"/>
              <a:ea typeface="ＭＳ Ｐゴシック" panose="020B0600070205080204" pitchFamily="50" charset="-128"/>
            </a:rPr>
            <a:t>対策に伴う特別定額給付金給付事業や学校給食物資共同購入経費などの物件費の増により、前年度比で</a:t>
          </a:r>
          <a:r>
            <a:rPr kumimoji="1" lang="en-US" altLang="ja-JP" sz="1300">
              <a:latin typeface="ＭＳ Ｐゴシック" panose="020B0600070205080204" pitchFamily="50" charset="-128"/>
              <a:ea typeface="ＭＳ Ｐゴシック" panose="020B0600070205080204" pitchFamily="50" charset="-128"/>
            </a:rPr>
            <a:t>9,465</a:t>
          </a:r>
          <a:r>
            <a:rPr kumimoji="1" lang="ja-JP" altLang="en-US" sz="1300">
              <a:latin typeface="ＭＳ Ｐゴシック" panose="020B0600070205080204" pitchFamily="50" charset="-128"/>
              <a:ea typeface="ＭＳ Ｐゴシック" panose="020B0600070205080204" pitchFamily="50" charset="-128"/>
            </a:rPr>
            <a:t>円の増加となった。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151975</xdr:rowOff>
    </xdr:from>
    <xdr:to>
      <xdr:col>23</xdr:col>
      <xdr:colOff>133350</xdr:colOff>
      <xdr:row>87</xdr:row>
      <xdr:rowOff>113929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382325"/>
          <a:ext cx="0" cy="647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86006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0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113929</xdr:rowOff>
    </xdr:from>
    <xdr:to>
      <xdr:col>24</xdr:col>
      <xdr:colOff>12700</xdr:colOff>
      <xdr:row>87</xdr:row>
      <xdr:rowOff>113929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030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66902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412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151975</xdr:rowOff>
    </xdr:from>
    <xdr:to>
      <xdr:col>24</xdr:col>
      <xdr:colOff>12700</xdr:colOff>
      <xdr:row>83</xdr:row>
      <xdr:rowOff>151975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3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161982</xdr:rowOff>
    </xdr:from>
    <xdr:to>
      <xdr:col>23</xdr:col>
      <xdr:colOff>133350</xdr:colOff>
      <xdr:row>85</xdr:row>
      <xdr:rowOff>133277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563782"/>
          <a:ext cx="838200" cy="1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2348</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04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157271</xdr:rowOff>
    </xdr:from>
    <xdr:to>
      <xdr:col>23</xdr:col>
      <xdr:colOff>184150</xdr:colOff>
      <xdr:row>85</xdr:row>
      <xdr:rowOff>87421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5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161982</xdr:rowOff>
    </xdr:from>
    <xdr:to>
      <xdr:col>19</xdr:col>
      <xdr:colOff>133350</xdr:colOff>
      <xdr:row>85</xdr:row>
      <xdr:rowOff>35716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563782"/>
          <a:ext cx="889000" cy="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46484</xdr:rowOff>
    </xdr:from>
    <xdr:to>
      <xdr:col>19</xdr:col>
      <xdr:colOff>184150</xdr:colOff>
      <xdr:row>84</xdr:row>
      <xdr:rowOff>148084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158261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1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35716</xdr:rowOff>
    </xdr:from>
    <xdr:to>
      <xdr:col>15</xdr:col>
      <xdr:colOff>82550</xdr:colOff>
      <xdr:row>89</xdr:row>
      <xdr:rowOff>29990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4608966"/>
          <a:ext cx="8890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12190</xdr:rowOff>
    </xdr:from>
    <xdr:to>
      <xdr:col>15</xdr:col>
      <xdr:colOff>133350</xdr:colOff>
      <xdr:row>84</xdr:row>
      <xdr:rowOff>113790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123967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13607</xdr:rowOff>
    </xdr:from>
    <xdr:to>
      <xdr:col>11</xdr:col>
      <xdr:colOff>31750</xdr:colOff>
      <xdr:row>89</xdr:row>
      <xdr:rowOff>29990</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11587</xdr:rowOff>
    </xdr:from>
    <xdr:to>
      <xdr:col>11</xdr:col>
      <xdr:colOff>82550</xdr:colOff>
      <xdr:row>84</xdr:row>
      <xdr:rowOff>113187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123364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8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124058</xdr:rowOff>
    </xdr:from>
    <xdr:to>
      <xdr:col>7</xdr:col>
      <xdr:colOff>31750</xdr:colOff>
      <xdr:row>81</xdr:row>
      <xdr:rowOff>54208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64385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82477</xdr:rowOff>
    </xdr:from>
    <xdr:to>
      <xdr:col>23</xdr:col>
      <xdr:colOff>184150</xdr:colOff>
      <xdr:row>86</xdr:row>
      <xdr:rowOff>12627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54554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62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111182</xdr:rowOff>
    </xdr:from>
    <xdr:to>
      <xdr:col>19</xdr:col>
      <xdr:colOff>184150</xdr:colOff>
      <xdr:row>85</xdr:row>
      <xdr:rowOff>41332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26109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599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156366</xdr:rowOff>
    </xdr:from>
    <xdr:to>
      <xdr:col>15</xdr:col>
      <xdr:colOff>133350</xdr:colOff>
      <xdr:row>85</xdr:row>
      <xdr:rowOff>86516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71293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150640</xdr:rowOff>
    </xdr:from>
    <xdr:to>
      <xdr:col>11</xdr:col>
      <xdr:colOff>82550</xdr:colOff>
      <xdr:row>89</xdr:row>
      <xdr:rowOff>80790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65567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5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134257</xdr:rowOff>
    </xdr:from>
    <xdr:to>
      <xdr:col>7</xdr:col>
      <xdr:colOff>31750</xdr:colOff>
      <xdr:row>85</xdr:row>
      <xdr:rowOff>64407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49184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給与制度の総合的見直しの実施開始が国に比べ１年後となったため国を上回る水準となったが、令和元年度は給与制度の総合的見直しに伴う現給保障を廃止したことにより、国とほぼ同水準で推移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年度は、職員平均年齢の低下による平均給料月額の減等により、前年度比で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今後も引き続き人事委員会の勧告等を踏まえながら、給与制度を継続的に点検し、必要に応じて見直しを行う。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7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年熊本地震発生後は、定員抑制を見合わせて復旧復興業務に必要な人員確保に努めてきたため増加したものの、復旧復興業務の進捗等に伴い、令和元年度はやや減少に転じた。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年度は、臨時的任用職員の任用の適正化等により、前年度比で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熊本地震の復旧復興や総合計画に掲げる重点的取組等に必要な人員を確保しつつ、民間活力の活用や事務の効率化等により、今後も引き続き職員数の適正化に努める。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56388</xdr:rowOff>
    </xdr:from>
    <xdr:to>
      <xdr:col>81</xdr:col>
      <xdr:colOff>44450</xdr:colOff>
      <xdr:row>64</xdr:row>
      <xdr:rowOff>155194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57738"/>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63</xdr:row>
      <xdr:rowOff>109474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5773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109474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67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145796</xdr:rowOff>
    </xdr:from>
    <xdr:to>
      <xdr:col>68</xdr:col>
      <xdr:colOff>152400</xdr:colOff>
      <xdr:row>63</xdr:row>
      <xdr:rowOff>66040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756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104394</xdr:rowOff>
    </xdr:from>
    <xdr:to>
      <xdr:col>81</xdr:col>
      <xdr:colOff>95250</xdr:colOff>
      <xdr:row>65</xdr:row>
      <xdr:rowOff>34544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76471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5588</xdr:rowOff>
    </xdr:from>
    <xdr:to>
      <xdr:col>77</xdr:col>
      <xdr:colOff>95250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91965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58674</xdr:rowOff>
    </xdr:from>
    <xdr:to>
      <xdr:col>73</xdr:col>
      <xdr:colOff>44450</xdr:colOff>
      <xdr:row>63</xdr:row>
      <xdr:rowOff>160274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145051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94996</xdr:rowOff>
    </xdr:from>
    <xdr:to>
      <xdr:col>64</xdr:col>
      <xdr:colOff>152400</xdr:colOff>
      <xdr:row>63</xdr:row>
      <xdr:rowOff>25146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投資的経費の抑制や繰上償還の推進等に取り組んだこと等により比率は近年低下傾向にあり、令和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年度についても標準税収入額の増加や地方債発行利率の低下に伴う利子償還金の減少等により実質公債費比率の低下が続いており、前年度比で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年熊本地震関連経費の元金の償還が今後控えていることから、引き続き事業の選択と集中を図り公債費の抑制に努めることで、当該比率の改善を図る。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58057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1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58057</xdr:rowOff>
    </xdr:from>
    <xdr:to>
      <xdr:col>77</xdr:col>
      <xdr:colOff>44450</xdr:colOff>
      <xdr:row>41</xdr:row>
      <xdr:rowOff>76200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160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42</xdr:row>
      <xdr:rowOff>94343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056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9072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952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155320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129722</xdr:rowOff>
    </xdr:from>
    <xdr:to>
      <xdr:col>64</xdr:col>
      <xdr:colOff>152400</xdr:colOff>
      <xdr:row>43</xdr:row>
      <xdr:rowOff>59872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70049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年度まではほぼ横ばいで推移し、平成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年度は基準財政需要額算入見込額の増等により改善傾向にあったたものの、令和元年度は地方債現在高が増加したこと等により悪化した。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年度は、熊本地震に関連する事業の起債や臨時財政対策債の発行により地方債の現在高の増はあるものの、基準財政需要額算入見込額や標準財政規模の増加等により、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今後も引き続き持続可能な財政運営を行うために、計画的な市債発行に努め当該比率の改善を図る。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93599</xdr:rowOff>
    </xdr:from>
    <xdr:to>
      <xdr:col>81</xdr:col>
      <xdr:colOff>44450</xdr:colOff>
      <xdr:row>19</xdr:row>
      <xdr:rowOff>132207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351149"/>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50969</xdr:rowOff>
    </xdr:from>
    <xdr:to>
      <xdr:col>77</xdr:col>
      <xdr:colOff>44450</xdr:colOff>
      <xdr:row>19</xdr:row>
      <xdr:rowOff>132207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308519"/>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50969</xdr:rowOff>
    </xdr:from>
    <xdr:to>
      <xdr:col>72</xdr:col>
      <xdr:colOff>203200</xdr:colOff>
      <xdr:row>19</xdr:row>
      <xdr:rowOff>141055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0851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19</xdr:row>
      <xdr:rowOff>141055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42799</xdr:rowOff>
    </xdr:from>
    <xdr:to>
      <xdr:col>81</xdr:col>
      <xdr:colOff>95250</xdr:colOff>
      <xdr:row>19</xdr:row>
      <xdr:rowOff>144399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14876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27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81407</xdr:rowOff>
    </xdr:from>
    <xdr:to>
      <xdr:col>77</xdr:col>
      <xdr:colOff>95250</xdr:colOff>
      <xdr:row>20</xdr:row>
      <xdr:rowOff>11557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167784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42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169</xdr:rowOff>
    </xdr:from>
    <xdr:to>
      <xdr:col>73</xdr:col>
      <xdr:colOff>44450</xdr:colOff>
      <xdr:row>19</xdr:row>
      <xdr:rowOff>101769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86546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90255</xdr:rowOff>
    </xdr:from>
    <xdr:to>
      <xdr:col>68</xdr:col>
      <xdr:colOff>203200</xdr:colOff>
      <xdr:row>20</xdr:row>
      <xdr:rowOff>20405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5182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59690</xdr:rowOff>
    </xdr:from>
    <xdr:to>
      <xdr:col>64</xdr:col>
      <xdr:colOff>152400</xdr:colOff>
      <xdr:row>19</xdr:row>
      <xdr:rowOff>161290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146067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類似団体と比較し、職員数が多いこと等の要因により依然として高い水準で推移している。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時間外勤務手当が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億円、退職手当が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億円それぞれ減少したものの、会計年度任用職員の導入に伴う委員等報酬の増等により、前年度比で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今後も引き続き民間活力の活用や事務の効率化等により、人件費の適正化に努める。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46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5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5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127000</xdr:rowOff>
    </xdr:from>
    <xdr:to>
      <xdr:col>24</xdr:col>
      <xdr:colOff>76200</xdr:colOff>
      <xdr:row>41</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120650</xdr:rowOff>
    </xdr:from>
    <xdr:to>
      <xdr:col>15</xdr:col>
      <xdr:colOff>149225</xdr:colOff>
      <xdr:row>40</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当初予算編成時における事業のスクラップや見直し等により、類似団体平均を下回り推移している。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年度は、会計年度任用職員制度の導入に伴い、委員等報酬や教育職員のうち臨時職員の給料が物件費から人件費に分類されたこと等により、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30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110671</xdr:rowOff>
    </xdr:from>
    <xdr:to>
      <xdr:col>78</xdr:col>
      <xdr:colOff>69850</xdr:colOff>
      <xdr:row>14</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456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15</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4565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59871</xdr:rowOff>
    </xdr:from>
    <xdr:to>
      <xdr:col>78</xdr:col>
      <xdr:colOff>120650</xdr:colOff>
      <xdr:row>14</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児童扶養手当について令和元年度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支給月の回数変更に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一時的に支給月の回数が増えた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子ども医療費助成について医療費の助成件数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事業費に占める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今後も引き続き単独事業の見直し等に努め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経常的経費に充当される一般財源の額が増加したものの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により経常一般財源も増加したため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56</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4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58</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各種団体等への補助金や事業負担金を定期的に見直していること等により、経常的経費に充当された一般財源の額に大幅な変動はなく、類似団体平均を下回り推移している。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年度は、新型コロナウイルス感染症対策に伴う特別定額給付金給付事業の増等により、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146050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76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76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127000</xdr:rowOff>
    </xdr:from>
    <xdr:to>
      <xdr:col>73</xdr:col>
      <xdr:colOff>180975</xdr:colOff>
      <xdr:row>34</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31750</xdr:rowOff>
    </xdr:from>
    <xdr:to>
      <xdr:col>69</xdr:col>
      <xdr:colOff>92075</xdr:colOff>
      <xdr:row>35</xdr:row>
      <xdr:rowOff>31750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76200</xdr:rowOff>
    </xdr:from>
    <xdr:to>
      <xdr:col>74</xdr:col>
      <xdr:colOff>31750</xdr:colOff>
      <xdr:row>34</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152400</xdr:rowOff>
    </xdr:from>
    <xdr:to>
      <xdr:col>69</xdr:col>
      <xdr:colOff>142875</xdr:colOff>
      <xdr:row>34</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投資的経費の抑制や繰上償還の推進等に取り組み、臨時財政対策債分を除く元利償還金が減少傾向にある。令和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億円の減少等により、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中心市街地整備等に係る市債や臨時財政対策債の発行により公債費の増加が今後見込まれるものの、計画的な市債発行により、公債費負担の抑制に努める。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47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88900</xdr:rowOff>
    </xdr:from>
    <xdr:to>
      <xdr:col>19</xdr:col>
      <xdr:colOff>187325</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604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661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77</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38100</xdr:rowOff>
    </xdr:from>
    <xdr:to>
      <xdr:col>20</xdr:col>
      <xdr:colOff>38100</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76200</xdr:rowOff>
    </xdr:from>
    <xdr:to>
      <xdr:col>6</xdr:col>
      <xdr:colOff>171450</xdr:colOff>
      <xdr:row>78</xdr:row>
      <xdr:rowOff>6350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地方消費税交付金の増等に伴う経常一般財源の増等により、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今後も扶助費の増加等の影響が見込まれるため、市税を中心とする自主財源の涵養や行財政改革の推進等に取り組むことで、当該比率の改善に努める。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11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57150</xdr:rowOff>
    </xdr:from>
    <xdr:to>
      <xdr:col>78</xdr:col>
      <xdr:colOff>69850</xdr:colOff>
      <xdr:row>76</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15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57150</xdr:rowOff>
    </xdr:from>
    <xdr:to>
      <xdr:col>73</xdr:col>
      <xdr:colOff>180975</xdr:colOff>
      <xdr:row>76</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915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118127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76</xdr:row>
      <xdr:rowOff>50800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776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6350</xdr:rowOff>
    </xdr:from>
    <xdr:to>
      <xdr:col>74</xdr:col>
      <xdr:colOff>31750</xdr:colOff>
      <xdr:row>75</xdr:row>
      <xdr:rowOff>107950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118127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72715</xdr:rowOff>
    </xdr:from>
    <xdr:to>
      <xdr:col>29</xdr:col>
      <xdr:colOff>127000</xdr:colOff>
      <xdr:row>13</xdr:row>
      <xdr:rowOff>98501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49190"/>
          <a:ext cx="6477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98501</xdr:rowOff>
    </xdr:from>
    <xdr:to>
      <xdr:col>26</xdr:col>
      <xdr:colOff>50800</xdr:colOff>
      <xdr:row>13</xdr:row>
      <xdr:rowOff>108925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74976"/>
          <a:ext cx="6985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108925</xdr:rowOff>
    </xdr:from>
    <xdr:to>
      <xdr:col>22</xdr:col>
      <xdr:colOff>114300</xdr:colOff>
      <xdr:row>13</xdr:row>
      <xdr:rowOff>130139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85400"/>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130139</xdr:rowOff>
    </xdr:from>
    <xdr:to>
      <xdr:col>18</xdr:col>
      <xdr:colOff>177800</xdr:colOff>
      <xdr:row>18</xdr:row>
      <xdr:rowOff>162578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21915</xdr:rowOff>
    </xdr:from>
    <xdr:to>
      <xdr:col>29</xdr:col>
      <xdr:colOff>177800</xdr:colOff>
      <xdr:row>13</xdr:row>
      <xdr:rowOff>123515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9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38442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4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47701</xdr:rowOff>
    </xdr:from>
    <xdr:to>
      <xdr:col>26</xdr:col>
      <xdr:colOff>101600</xdr:colOff>
      <xdr:row>13</xdr:row>
      <xdr:rowOff>149301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2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159478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9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58125</xdr:rowOff>
    </xdr:from>
    <xdr:to>
      <xdr:col>22</xdr:col>
      <xdr:colOff>165100</xdr:colOff>
      <xdr:row>13</xdr:row>
      <xdr:rowOff>159725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169902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79339</xdr:rowOff>
    </xdr:from>
    <xdr:to>
      <xdr:col>19</xdr:col>
      <xdr:colOff>38100</xdr:colOff>
      <xdr:row>14</xdr:row>
      <xdr:rowOff>9489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19666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2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111778</xdr:rowOff>
    </xdr:from>
    <xdr:to>
      <xdr:col>15</xdr:col>
      <xdr:colOff>101600</xdr:colOff>
      <xdr:row>19</xdr:row>
      <xdr:rowOff>41928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52105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239380</xdr:rowOff>
    </xdr:from>
    <xdr:to>
      <xdr:col>29</xdr:col>
      <xdr:colOff>127000</xdr:colOff>
      <xdr:row>35</xdr:row>
      <xdr:rowOff>248249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49730"/>
          <a:ext cx="647700" cy="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179532</xdr:rowOff>
    </xdr:from>
    <xdr:to>
      <xdr:col>26</xdr:col>
      <xdr:colOff>50800</xdr:colOff>
      <xdr:row>35</xdr:row>
      <xdr:rowOff>239380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89882"/>
          <a:ext cx="69850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60295</xdr:rowOff>
    </xdr:from>
    <xdr:to>
      <xdr:col>22</xdr:col>
      <xdr:colOff>114300</xdr:colOff>
      <xdr:row>35</xdr:row>
      <xdr:rowOff>179532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0645"/>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60295</xdr:rowOff>
    </xdr:from>
    <xdr:to>
      <xdr:col>18</xdr:col>
      <xdr:colOff>177800</xdr:colOff>
      <xdr:row>35</xdr:row>
      <xdr:rowOff>66101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197449</xdr:rowOff>
    </xdr:from>
    <xdr:to>
      <xdr:col>29</xdr:col>
      <xdr:colOff>177800</xdr:colOff>
      <xdr:row>35</xdr:row>
      <xdr:rowOff>299049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169526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188580</xdr:rowOff>
    </xdr:from>
    <xdr:to>
      <xdr:col>26</xdr:col>
      <xdr:colOff>101600</xdr:colOff>
      <xdr:row>35</xdr:row>
      <xdr:rowOff>290180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274957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128732</xdr:rowOff>
    </xdr:from>
    <xdr:to>
      <xdr:col>22</xdr:col>
      <xdr:colOff>165100</xdr:colOff>
      <xdr:row>35</xdr:row>
      <xdr:rowOff>230332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215109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2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9495</xdr:rowOff>
    </xdr:from>
    <xdr:to>
      <xdr:col>19</xdr:col>
      <xdr:colOff>38100</xdr:colOff>
      <xdr:row>35</xdr:row>
      <xdr:rowOff>111095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121271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15301</xdr:rowOff>
    </xdr:from>
    <xdr:to>
      <xdr:col>15</xdr:col>
      <xdr:colOff>101600</xdr:colOff>
      <xdr:row>35</xdr:row>
      <xdr:rowOff>116901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101678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51186</xdr:rowOff>
    </xdr:from>
    <xdr:to>
      <xdr:col>24</xdr:col>
      <xdr:colOff>63500</xdr:colOff>
      <xdr:row>32</xdr:row>
      <xdr:rowOff>3615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66136"/>
          <a:ext cx="8382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3615</xdr:rowOff>
    </xdr:from>
    <xdr:to>
      <xdr:col>19</xdr:col>
      <xdr:colOff>177800</xdr:colOff>
      <xdr:row>32</xdr:row>
      <xdr:rowOff>35070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90015"/>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35070</xdr:rowOff>
    </xdr:from>
    <xdr:to>
      <xdr:col>15</xdr:col>
      <xdr:colOff>50800</xdr:colOff>
      <xdr:row>32</xdr:row>
      <xdr:rowOff>61085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21470"/>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61085</xdr:rowOff>
    </xdr:from>
    <xdr:to>
      <xdr:col>10</xdr:col>
      <xdr:colOff>114300</xdr:colOff>
      <xdr:row>37</xdr:row>
      <xdr:rowOff>119309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386</xdr:rowOff>
    </xdr:from>
    <xdr:to>
      <xdr:col>24</xdr:col>
      <xdr:colOff>114300</xdr:colOff>
      <xdr:row>31</xdr:row>
      <xdr:rowOff>101986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86763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3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124265</xdr:rowOff>
    </xdr:from>
    <xdr:to>
      <xdr:col>20</xdr:col>
      <xdr:colOff>38100</xdr:colOff>
      <xdr:row>32</xdr:row>
      <xdr:rowOff>54415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70942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155720</xdr:rowOff>
    </xdr:from>
    <xdr:to>
      <xdr:col>15</xdr:col>
      <xdr:colOff>101600</xdr:colOff>
      <xdr:row>32</xdr:row>
      <xdr:rowOff>85870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102397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10285</xdr:rowOff>
    </xdr:from>
    <xdr:to>
      <xdr:col>10</xdr:col>
      <xdr:colOff>165100</xdr:colOff>
      <xdr:row>32</xdr:row>
      <xdr:rowOff>111885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128412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68509</xdr:rowOff>
    </xdr:from>
    <xdr:to>
      <xdr:col>6</xdr:col>
      <xdr:colOff>38100</xdr:colOff>
      <xdr:row>37</xdr:row>
      <xdr:rowOff>170109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15186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21903</xdr:rowOff>
    </xdr:from>
    <xdr:to>
      <xdr:col>24</xdr:col>
      <xdr:colOff>62865</xdr:colOff>
      <xdr:row>57</xdr:row>
      <xdr:rowOff>154513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451653"/>
          <a:ext cx="1270" cy="47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158340</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3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154513</xdr:rowOff>
    </xdr:from>
    <xdr:to>
      <xdr:col>24</xdr:col>
      <xdr:colOff>152400</xdr:colOff>
      <xdr:row>57</xdr:row>
      <xdr:rowOff>154513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2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140030</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22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21903</xdr:rowOff>
    </xdr:from>
    <xdr:to>
      <xdr:col>24</xdr:col>
      <xdr:colOff>152400</xdr:colOff>
      <xdr:row>55</xdr:row>
      <xdr:rowOff>21903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45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125778</xdr:rowOff>
    </xdr:from>
    <xdr:to>
      <xdr:col>24</xdr:col>
      <xdr:colOff>63500</xdr:colOff>
      <xdr:row>57</xdr:row>
      <xdr:rowOff>45242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26978"/>
          <a:ext cx="838200" cy="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92427</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9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114000</xdr:rowOff>
    </xdr:from>
    <xdr:to>
      <xdr:col>24</xdr:col>
      <xdr:colOff>114300</xdr:colOff>
      <xdr:row>57</xdr:row>
      <xdr:rowOff>44150</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131265</xdr:rowOff>
    </xdr:from>
    <xdr:to>
      <xdr:col>19</xdr:col>
      <xdr:colOff>177800</xdr:colOff>
      <xdr:row>57</xdr:row>
      <xdr:rowOff>45242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32465"/>
          <a:ext cx="8890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47112</xdr:rowOff>
    </xdr:from>
    <xdr:to>
      <xdr:col>20</xdr:col>
      <xdr:colOff>38100</xdr:colOff>
      <xdr:row>57</xdr:row>
      <xdr:rowOff>148712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139839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112040</xdr:rowOff>
    </xdr:from>
    <xdr:to>
      <xdr:col>15</xdr:col>
      <xdr:colOff>50800</xdr:colOff>
      <xdr:row>56</xdr:row>
      <xdr:rowOff>131265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8684540"/>
          <a:ext cx="8890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97313</xdr:rowOff>
    </xdr:from>
    <xdr:to>
      <xdr:col>15</xdr:col>
      <xdr:colOff>101600</xdr:colOff>
      <xdr:row>58</xdr:row>
      <xdr:rowOff>27463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18590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112040</xdr:rowOff>
    </xdr:from>
    <xdr:to>
      <xdr:col>10</xdr:col>
      <xdr:colOff>114300</xdr:colOff>
      <xdr:row>51</xdr:row>
      <xdr:rowOff>156068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83505</xdr:rowOff>
    </xdr:from>
    <xdr:to>
      <xdr:col>10</xdr:col>
      <xdr:colOff>165100</xdr:colOff>
      <xdr:row>58</xdr:row>
      <xdr:rowOff>13655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4782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89883</xdr:rowOff>
    </xdr:from>
    <xdr:to>
      <xdr:col>6</xdr:col>
      <xdr:colOff>38100</xdr:colOff>
      <xdr:row>58</xdr:row>
      <xdr:rowOff>20033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11160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74978</xdr:rowOff>
    </xdr:from>
    <xdr:to>
      <xdr:col>24</xdr:col>
      <xdr:colOff>114300</xdr:colOff>
      <xdr:row>57</xdr:row>
      <xdr:rowOff>5128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97855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165892</xdr:rowOff>
    </xdr:from>
    <xdr:to>
      <xdr:col>20</xdr:col>
      <xdr:colOff>38100</xdr:colOff>
      <xdr:row>57</xdr:row>
      <xdr:rowOff>96042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112569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5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80465</xdr:rowOff>
    </xdr:from>
    <xdr:to>
      <xdr:col>15</xdr:col>
      <xdr:colOff>101600</xdr:colOff>
      <xdr:row>57</xdr:row>
      <xdr:rowOff>10615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27142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61240</xdr:rowOff>
    </xdr:from>
    <xdr:to>
      <xdr:col>10</xdr:col>
      <xdr:colOff>165100</xdr:colOff>
      <xdr:row>50</xdr:row>
      <xdr:rowOff>162840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7917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105268</xdr:rowOff>
    </xdr:from>
    <xdr:to>
      <xdr:col>6</xdr:col>
      <xdr:colOff>38100</xdr:colOff>
      <xdr:row>52</xdr:row>
      <xdr:rowOff>35418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51945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112051</xdr:rowOff>
    </xdr:from>
    <xdr:to>
      <xdr:col>24</xdr:col>
      <xdr:colOff>63500</xdr:colOff>
      <xdr:row>78</xdr:row>
      <xdr:rowOff>138393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85151"/>
          <a:ext cx="8382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112051</xdr:rowOff>
    </xdr:from>
    <xdr:to>
      <xdr:col>19</xdr:col>
      <xdr:colOff>177800</xdr:colOff>
      <xdr:row>78</xdr:row>
      <xdr:rowOff>129141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85151"/>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116622</xdr:rowOff>
    </xdr:from>
    <xdr:to>
      <xdr:col>15</xdr:col>
      <xdr:colOff>50800</xdr:colOff>
      <xdr:row>78</xdr:row>
      <xdr:rowOff>129141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9722"/>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116622</xdr:rowOff>
    </xdr:from>
    <xdr:to>
      <xdr:col>10</xdr:col>
      <xdr:colOff>114300</xdr:colOff>
      <xdr:row>79</xdr:row>
      <xdr:rowOff>58165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9722"/>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87593</xdr:rowOff>
    </xdr:from>
    <xdr:to>
      <xdr:col>24</xdr:col>
      <xdr:colOff>114300</xdr:colOff>
      <xdr:row>79</xdr:row>
      <xdr:rowOff>17743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2520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61251</xdr:rowOff>
    </xdr:from>
    <xdr:to>
      <xdr:col>20</xdr:col>
      <xdr:colOff>38100</xdr:colOff>
      <xdr:row>78</xdr:row>
      <xdr:rowOff>162851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153978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78341</xdr:rowOff>
    </xdr:from>
    <xdr:to>
      <xdr:col>15</xdr:col>
      <xdr:colOff>101600</xdr:colOff>
      <xdr:row>79</xdr:row>
      <xdr:rowOff>8491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171068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65822</xdr:rowOff>
    </xdr:from>
    <xdr:to>
      <xdr:col>10</xdr:col>
      <xdr:colOff>165100</xdr:colOff>
      <xdr:row>78</xdr:row>
      <xdr:rowOff>167422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158549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7365</xdr:rowOff>
    </xdr:from>
    <xdr:to>
      <xdr:col>6</xdr:col>
      <xdr:colOff>38100</xdr:colOff>
      <xdr:row>79</xdr:row>
      <xdr:rowOff>108965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100092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35471</xdr:rowOff>
    </xdr:from>
    <xdr:to>
      <xdr:col>24</xdr:col>
      <xdr:colOff>63500</xdr:colOff>
      <xdr:row>95</xdr:row>
      <xdr:rowOff>119901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23221"/>
          <a:ext cx="83820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119901</xdr:rowOff>
    </xdr:from>
    <xdr:to>
      <xdr:col>19</xdr:col>
      <xdr:colOff>177800</xdr:colOff>
      <xdr:row>96</xdr:row>
      <xdr:rowOff>28142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7651"/>
          <a:ext cx="8890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28142</xdr:rowOff>
    </xdr:from>
    <xdr:to>
      <xdr:col>15</xdr:col>
      <xdr:colOff>50800</xdr:colOff>
      <xdr:row>96</xdr:row>
      <xdr:rowOff>39891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8734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39891</xdr:rowOff>
    </xdr:from>
    <xdr:to>
      <xdr:col>10</xdr:col>
      <xdr:colOff>114300</xdr:colOff>
      <xdr:row>96</xdr:row>
      <xdr:rowOff>52794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156121</xdr:rowOff>
    </xdr:from>
    <xdr:to>
      <xdr:col>24</xdr:col>
      <xdr:colOff>114300</xdr:colOff>
      <xdr:row>95</xdr:row>
      <xdr:rowOff>86271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7548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69101</xdr:rowOff>
    </xdr:from>
    <xdr:to>
      <xdr:col>20</xdr:col>
      <xdr:colOff>38100</xdr:colOff>
      <xdr:row>95</xdr:row>
      <xdr:rowOff>170701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161828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44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148792</xdr:rowOff>
    </xdr:from>
    <xdr:to>
      <xdr:col>15</xdr:col>
      <xdr:colOff>101600</xdr:colOff>
      <xdr:row>96</xdr:row>
      <xdr:rowOff>78942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70069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5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160541</xdr:rowOff>
    </xdr:from>
    <xdr:to>
      <xdr:col>10</xdr:col>
      <xdr:colOff>165100</xdr:colOff>
      <xdr:row>96</xdr:row>
      <xdr:rowOff>90691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81818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1994</xdr:rowOff>
    </xdr:from>
    <xdr:to>
      <xdr:col>6</xdr:col>
      <xdr:colOff>38100</xdr:colOff>
      <xdr:row>96</xdr:row>
      <xdr:rowOff>103594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120121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48434</xdr:rowOff>
    </xdr:from>
    <xdr:to>
      <xdr:col>55</xdr:col>
      <xdr:colOff>0</xdr:colOff>
      <xdr:row>39</xdr:row>
      <xdr:rowOff>124340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06284"/>
          <a:ext cx="838200" cy="110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124340</xdr:rowOff>
    </xdr:from>
    <xdr:to>
      <xdr:col>50</xdr:col>
      <xdr:colOff>114300</xdr:colOff>
      <xdr:row>39</xdr:row>
      <xdr:rowOff>149661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810890"/>
          <a:ext cx="889000" cy="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125265</xdr:rowOff>
    </xdr:from>
    <xdr:to>
      <xdr:col>45</xdr:col>
      <xdr:colOff>177800</xdr:colOff>
      <xdr:row>39</xdr:row>
      <xdr:rowOff>149661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811815"/>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60441</xdr:rowOff>
    </xdr:from>
    <xdr:to>
      <xdr:col>41</xdr:col>
      <xdr:colOff>50800</xdr:colOff>
      <xdr:row>39</xdr:row>
      <xdr:rowOff>125265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746991"/>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169084</xdr:rowOff>
    </xdr:from>
    <xdr:to>
      <xdr:col>55</xdr:col>
      <xdr:colOff>50800</xdr:colOff>
      <xdr:row>33</xdr:row>
      <xdr:rowOff>99234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84011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7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73540</xdr:rowOff>
    </xdr:from>
    <xdr:to>
      <xdr:col>50</xdr:col>
      <xdr:colOff>165100</xdr:colOff>
      <xdr:row>40</xdr:row>
      <xdr:rowOff>3690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7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166267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8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98861</xdr:rowOff>
    </xdr:from>
    <xdr:to>
      <xdr:col>46</xdr:col>
      <xdr:colOff>38100</xdr:colOff>
      <xdr:row>40</xdr:row>
      <xdr:rowOff>29011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7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20138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8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74465</xdr:rowOff>
    </xdr:from>
    <xdr:to>
      <xdr:col>41</xdr:col>
      <xdr:colOff>101600</xdr:colOff>
      <xdr:row>40</xdr:row>
      <xdr:rowOff>4615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7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167192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8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9641</xdr:rowOff>
    </xdr:from>
    <xdr:to>
      <xdr:col>36</xdr:col>
      <xdr:colOff>165100</xdr:colOff>
      <xdr:row>39</xdr:row>
      <xdr:rowOff>111241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102368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132728</xdr:rowOff>
    </xdr:from>
    <xdr:to>
      <xdr:col>54</xdr:col>
      <xdr:colOff>189865</xdr:colOff>
      <xdr:row>58</xdr:row>
      <xdr:rowOff>34563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9048128"/>
          <a:ext cx="1270" cy="930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38390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34563</xdr:rowOff>
    </xdr:from>
    <xdr:to>
      <xdr:col>55</xdr:col>
      <xdr:colOff>88900</xdr:colOff>
      <xdr:row>58</xdr:row>
      <xdr:rowOff>34563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7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79405</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8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132728</xdr:rowOff>
    </xdr:from>
    <xdr:to>
      <xdr:col>55</xdr:col>
      <xdr:colOff>88900</xdr:colOff>
      <xdr:row>52</xdr:row>
      <xdr:rowOff>132728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0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49688</xdr:rowOff>
    </xdr:from>
    <xdr:to>
      <xdr:col>55</xdr:col>
      <xdr:colOff>0</xdr:colOff>
      <xdr:row>55</xdr:row>
      <xdr:rowOff>59881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793638"/>
          <a:ext cx="838200" cy="6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135285</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22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112408</xdr:rowOff>
    </xdr:from>
    <xdr:to>
      <xdr:col>55</xdr:col>
      <xdr:colOff>50800</xdr:colOff>
      <xdr:row>55</xdr:row>
      <xdr:rowOff>42558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7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49688</xdr:rowOff>
    </xdr:from>
    <xdr:to>
      <xdr:col>50</xdr:col>
      <xdr:colOff>114300</xdr:colOff>
      <xdr:row>52</xdr:row>
      <xdr:rowOff>146691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793638"/>
          <a:ext cx="8890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143535</xdr:rowOff>
    </xdr:from>
    <xdr:to>
      <xdr:col>50</xdr:col>
      <xdr:colOff>165100</xdr:colOff>
      <xdr:row>55</xdr:row>
      <xdr:rowOff>73685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64812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146691</xdr:rowOff>
    </xdr:from>
    <xdr:to>
      <xdr:col>45</xdr:col>
      <xdr:colOff>177800</xdr:colOff>
      <xdr:row>54</xdr:row>
      <xdr:rowOff>71406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062091"/>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13748</xdr:rowOff>
    </xdr:from>
    <xdr:to>
      <xdr:col>46</xdr:col>
      <xdr:colOff>38100</xdr:colOff>
      <xdr:row>55</xdr:row>
      <xdr:rowOff>115348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106475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71406</xdr:rowOff>
    </xdr:from>
    <xdr:to>
      <xdr:col>41</xdr:col>
      <xdr:colOff>50800</xdr:colOff>
      <xdr:row>56</xdr:row>
      <xdr:rowOff>25609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29706"/>
          <a:ext cx="889000" cy="2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52762</xdr:rowOff>
    </xdr:from>
    <xdr:to>
      <xdr:col>41</xdr:col>
      <xdr:colOff>101600</xdr:colOff>
      <xdr:row>55</xdr:row>
      <xdr:rowOff>154362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145489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75870</xdr:rowOff>
    </xdr:from>
    <xdr:to>
      <xdr:col>36</xdr:col>
      <xdr:colOff>165100</xdr:colOff>
      <xdr:row>56</xdr:row>
      <xdr:rowOff>6020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22547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9081</xdr:rowOff>
    </xdr:from>
    <xdr:to>
      <xdr:col>55</xdr:col>
      <xdr:colOff>50800</xdr:colOff>
      <xdr:row>55</xdr:row>
      <xdr:rowOff>110681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158958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170338</xdr:rowOff>
    </xdr:from>
    <xdr:to>
      <xdr:col>50</xdr:col>
      <xdr:colOff>165100</xdr:colOff>
      <xdr:row>51</xdr:row>
      <xdr:rowOff>100488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117015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5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95891</xdr:rowOff>
    </xdr:from>
    <xdr:to>
      <xdr:col>46</xdr:col>
      <xdr:colOff>38100</xdr:colOff>
      <xdr:row>53</xdr:row>
      <xdr:rowOff>26041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42568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20606</xdr:rowOff>
    </xdr:from>
    <xdr:to>
      <xdr:col>41</xdr:col>
      <xdr:colOff>101600</xdr:colOff>
      <xdr:row>54</xdr:row>
      <xdr:rowOff>122206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138733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146259</xdr:rowOff>
    </xdr:from>
    <xdr:to>
      <xdr:col>36</xdr:col>
      <xdr:colOff>165100</xdr:colOff>
      <xdr:row>56</xdr:row>
      <xdr:rowOff>76409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67536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6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64458</xdr:rowOff>
    </xdr:from>
    <xdr:to>
      <xdr:col>54</xdr:col>
      <xdr:colOff>189865</xdr:colOff>
      <xdr:row>78</xdr:row>
      <xdr:rowOff>145937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751758"/>
          <a:ext cx="1270" cy="76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149764</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145937</xdr:rowOff>
    </xdr:from>
    <xdr:to>
      <xdr:col>55</xdr:col>
      <xdr:colOff>88900</xdr:colOff>
      <xdr:row>78</xdr:row>
      <xdr:rowOff>145937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1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11135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5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64458</xdr:rowOff>
    </xdr:from>
    <xdr:to>
      <xdr:col>55</xdr:col>
      <xdr:colOff>88900</xdr:colOff>
      <xdr:row>74</xdr:row>
      <xdr:rowOff>64458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7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79153</xdr:rowOff>
    </xdr:from>
    <xdr:to>
      <xdr:col>55</xdr:col>
      <xdr:colOff>0</xdr:colOff>
      <xdr:row>77</xdr:row>
      <xdr:rowOff>64426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080653"/>
          <a:ext cx="838200" cy="11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61975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92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39098</xdr:rowOff>
    </xdr:from>
    <xdr:to>
      <xdr:col>55</xdr:col>
      <xdr:colOff>50800</xdr:colOff>
      <xdr:row>76</xdr:row>
      <xdr:rowOff>140698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6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79153</xdr:rowOff>
    </xdr:from>
    <xdr:to>
      <xdr:col>50</xdr:col>
      <xdr:colOff>114300</xdr:colOff>
      <xdr:row>72</xdr:row>
      <xdr:rowOff>72034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080653"/>
          <a:ext cx="8890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169498</xdr:rowOff>
    </xdr:from>
    <xdr:to>
      <xdr:col>50</xdr:col>
      <xdr:colOff>165100</xdr:colOff>
      <xdr:row>76</xdr:row>
      <xdr:rowOff>99648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90775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72034</xdr:rowOff>
    </xdr:from>
    <xdr:to>
      <xdr:col>45</xdr:col>
      <xdr:colOff>177800</xdr:colOff>
      <xdr:row>75</xdr:row>
      <xdr:rowOff>44407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416434"/>
          <a:ext cx="889000" cy="4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136449</xdr:rowOff>
    </xdr:from>
    <xdr:to>
      <xdr:col>46</xdr:col>
      <xdr:colOff>38100</xdr:colOff>
      <xdr:row>76</xdr:row>
      <xdr:rowOff>66599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44407</xdr:rowOff>
    </xdr:from>
    <xdr:to>
      <xdr:col>41</xdr:col>
      <xdr:colOff>50800</xdr:colOff>
      <xdr:row>75</xdr:row>
      <xdr:rowOff>160339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03157"/>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5462</xdr:rowOff>
    </xdr:from>
    <xdr:to>
      <xdr:col>41</xdr:col>
      <xdr:colOff>101600</xdr:colOff>
      <xdr:row>76</xdr:row>
      <xdr:rowOff>107062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98189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52781</xdr:rowOff>
    </xdr:from>
    <xdr:to>
      <xdr:col>36</xdr:col>
      <xdr:colOff>165100</xdr:colOff>
      <xdr:row>76</xdr:row>
      <xdr:rowOff>154381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145508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13626</xdr:rowOff>
    </xdr:from>
    <xdr:to>
      <xdr:col>55</xdr:col>
      <xdr:colOff>50800</xdr:colOff>
      <xdr:row>77</xdr:row>
      <xdr:rowOff>115226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163503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28353</xdr:rowOff>
    </xdr:from>
    <xdr:to>
      <xdr:col>50</xdr:col>
      <xdr:colOff>165100</xdr:colOff>
      <xdr:row>70</xdr:row>
      <xdr:rowOff>129953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146480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8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21234</xdr:rowOff>
    </xdr:from>
    <xdr:to>
      <xdr:col>46</xdr:col>
      <xdr:colOff>38100</xdr:colOff>
      <xdr:row>72</xdr:row>
      <xdr:rowOff>122834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139361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165057</xdr:rowOff>
    </xdr:from>
    <xdr:to>
      <xdr:col>41</xdr:col>
      <xdr:colOff>101600</xdr:colOff>
      <xdr:row>75</xdr:row>
      <xdr:rowOff>95207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111734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109539</xdr:rowOff>
    </xdr:from>
    <xdr:to>
      <xdr:col>36</xdr:col>
      <xdr:colOff>165100</xdr:colOff>
      <xdr:row>76</xdr:row>
      <xdr:rowOff>39689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9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56216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7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150482</xdr:rowOff>
    </xdr:from>
    <xdr:to>
      <xdr:col>55</xdr:col>
      <xdr:colOff>0</xdr:colOff>
      <xdr:row>96</xdr:row>
      <xdr:rowOff>105524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95332"/>
          <a:ext cx="838200" cy="4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105524</xdr:rowOff>
    </xdr:from>
    <xdr:to>
      <xdr:col>50</xdr:col>
      <xdr:colOff>114300</xdr:colOff>
      <xdr:row>97</xdr:row>
      <xdr:rowOff>50394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64724"/>
          <a:ext cx="8890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25667</xdr:rowOff>
    </xdr:from>
    <xdr:to>
      <xdr:col>45</xdr:col>
      <xdr:colOff>177800</xdr:colOff>
      <xdr:row>97</xdr:row>
      <xdr:rowOff>50394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563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25667</xdr:rowOff>
    </xdr:from>
    <xdr:to>
      <xdr:col>41</xdr:col>
      <xdr:colOff>50800</xdr:colOff>
      <xdr:row>98</xdr:row>
      <xdr:rowOff>170523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56317"/>
          <a:ext cx="8890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99682</xdr:rowOff>
    </xdr:from>
    <xdr:to>
      <xdr:col>55</xdr:col>
      <xdr:colOff>50800</xdr:colOff>
      <xdr:row>94</xdr:row>
      <xdr:rowOff>29832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122559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54724</xdr:rowOff>
    </xdr:from>
    <xdr:to>
      <xdr:col>50</xdr:col>
      <xdr:colOff>165100</xdr:colOff>
      <xdr:row>96</xdr:row>
      <xdr:rowOff>156324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147451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171044</xdr:rowOff>
    </xdr:from>
    <xdr:to>
      <xdr:col>46</xdr:col>
      <xdr:colOff>38100</xdr:colOff>
      <xdr:row>97</xdr:row>
      <xdr:rowOff>101194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92321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146317</xdr:rowOff>
    </xdr:from>
    <xdr:to>
      <xdr:col>41</xdr:col>
      <xdr:colOff>101600</xdr:colOff>
      <xdr:row>97</xdr:row>
      <xdr:rowOff>76467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67594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119723</xdr:rowOff>
    </xdr:from>
    <xdr:to>
      <xdr:col>36</xdr:col>
      <xdr:colOff>165100</xdr:colOff>
      <xdr:row>99</xdr:row>
      <xdr:rowOff>49873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9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41000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70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121012</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6121762"/>
          <a:ext cx="1269" cy="418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67689</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89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121012</xdr:rowOff>
    </xdr:from>
    <xdr:to>
      <xdr:col>86</xdr:col>
      <xdr:colOff>25400</xdr:colOff>
      <xdr:row>35</xdr:row>
      <xdr:rowOff>121012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12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29915</xdr:rowOff>
    </xdr:from>
    <xdr:to>
      <xdr:col>85</xdr:col>
      <xdr:colOff>127000</xdr:colOff>
      <xdr:row>35</xdr:row>
      <xdr:rowOff>121012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859215"/>
          <a:ext cx="8382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47839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9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69412</xdr:rowOff>
    </xdr:from>
    <xdr:to>
      <xdr:col>85</xdr:col>
      <xdr:colOff>177800</xdr:colOff>
      <xdr:row>37</xdr:row>
      <xdr:rowOff>171012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34658</xdr:rowOff>
    </xdr:from>
    <xdr:to>
      <xdr:col>81</xdr:col>
      <xdr:colOff>50800</xdr:colOff>
      <xdr:row>34</xdr:row>
      <xdr:rowOff>29915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521058"/>
          <a:ext cx="8890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50667</xdr:rowOff>
    </xdr:from>
    <xdr:to>
      <xdr:col>81</xdr:col>
      <xdr:colOff>101600</xdr:colOff>
      <xdr:row>37</xdr:row>
      <xdr:rowOff>152267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143394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19514</xdr:rowOff>
    </xdr:from>
    <xdr:to>
      <xdr:col>76</xdr:col>
      <xdr:colOff>114300</xdr:colOff>
      <xdr:row>32</xdr:row>
      <xdr:rowOff>34658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5334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63297</xdr:rowOff>
    </xdr:from>
    <xdr:to>
      <xdr:col>76</xdr:col>
      <xdr:colOff>165100</xdr:colOff>
      <xdr:row>37</xdr:row>
      <xdr:rowOff>164897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156024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19514</xdr:rowOff>
    </xdr:from>
    <xdr:to>
      <xdr:col>71</xdr:col>
      <xdr:colOff>177800</xdr:colOff>
      <xdr:row>32</xdr:row>
      <xdr:rowOff>16770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99587</xdr:rowOff>
    </xdr:from>
    <xdr:to>
      <xdr:col>72</xdr:col>
      <xdr:colOff>38100</xdr:colOff>
      <xdr:row>38</xdr:row>
      <xdr:rowOff>29737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20864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99816</xdr:rowOff>
    </xdr:from>
    <xdr:to>
      <xdr:col>67</xdr:col>
      <xdr:colOff>101600</xdr:colOff>
      <xdr:row>38</xdr:row>
      <xdr:rowOff>29966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21093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70212</xdr:rowOff>
    </xdr:from>
    <xdr:to>
      <xdr:col>85</xdr:col>
      <xdr:colOff>177800</xdr:colOff>
      <xdr:row>36</xdr:row>
      <xdr:rowOff>362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0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23239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02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150565</xdr:rowOff>
    </xdr:from>
    <xdr:to>
      <xdr:col>81</xdr:col>
      <xdr:colOff>101600</xdr:colOff>
      <xdr:row>34</xdr:row>
      <xdr:rowOff>80715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97242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5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155308</xdr:rowOff>
    </xdr:from>
    <xdr:to>
      <xdr:col>76</xdr:col>
      <xdr:colOff>165100</xdr:colOff>
      <xdr:row>32</xdr:row>
      <xdr:rowOff>85458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101985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5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140164</xdr:rowOff>
    </xdr:from>
    <xdr:to>
      <xdr:col>72</xdr:col>
      <xdr:colOff>38100</xdr:colOff>
      <xdr:row>31</xdr:row>
      <xdr:rowOff>70314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86841</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137420</xdr:rowOff>
    </xdr:from>
    <xdr:to>
      <xdr:col>67</xdr:col>
      <xdr:colOff>101600</xdr:colOff>
      <xdr:row>32</xdr:row>
      <xdr:rowOff>67570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84097</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135520</xdr:rowOff>
    </xdr:from>
    <xdr:to>
      <xdr:col>85</xdr:col>
      <xdr:colOff>127000</xdr:colOff>
      <xdr:row>77</xdr:row>
      <xdr:rowOff>66678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994270"/>
          <a:ext cx="838200" cy="27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135520</xdr:rowOff>
    </xdr:from>
    <xdr:to>
      <xdr:col>81</xdr:col>
      <xdr:colOff>50800</xdr:colOff>
      <xdr:row>77</xdr:row>
      <xdr:rowOff>2834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94270"/>
          <a:ext cx="889000" cy="2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2834</xdr:rowOff>
    </xdr:from>
    <xdr:to>
      <xdr:col>76</xdr:col>
      <xdr:colOff>114300</xdr:colOff>
      <xdr:row>77</xdr:row>
      <xdr:rowOff>12565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04484"/>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4499</xdr:rowOff>
    </xdr:from>
    <xdr:to>
      <xdr:col>71</xdr:col>
      <xdr:colOff>177800</xdr:colOff>
      <xdr:row>77</xdr:row>
      <xdr:rowOff>12565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0614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15878</xdr:rowOff>
    </xdr:from>
    <xdr:to>
      <xdr:col>85</xdr:col>
      <xdr:colOff>177800</xdr:colOff>
      <xdr:row>77</xdr:row>
      <xdr:rowOff>117478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165755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84720</xdr:rowOff>
    </xdr:from>
    <xdr:to>
      <xdr:col>81</xdr:col>
      <xdr:colOff>101600</xdr:colOff>
      <xdr:row>76</xdr:row>
      <xdr:rowOff>14870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3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123484</xdr:rowOff>
    </xdr:from>
    <xdr:to>
      <xdr:col>76</xdr:col>
      <xdr:colOff>165100</xdr:colOff>
      <xdr:row>77</xdr:row>
      <xdr:rowOff>53634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44761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133215</xdr:rowOff>
    </xdr:from>
    <xdr:to>
      <xdr:col>72</xdr:col>
      <xdr:colOff>38100</xdr:colOff>
      <xdr:row>77</xdr:row>
      <xdr:rowOff>63365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125149</xdr:rowOff>
    </xdr:from>
    <xdr:to>
      <xdr:col>67</xdr:col>
      <xdr:colOff>101600</xdr:colOff>
      <xdr:row>77</xdr:row>
      <xdr:rowOff>55299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46426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65405</xdr:rowOff>
    </xdr:from>
    <xdr:to>
      <xdr:col>85</xdr:col>
      <xdr:colOff>127000</xdr:colOff>
      <xdr:row>91</xdr:row>
      <xdr:rowOff>85598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5667355"/>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65405</xdr:rowOff>
    </xdr:from>
    <xdr:to>
      <xdr:col>81</xdr:col>
      <xdr:colOff>50800</xdr:colOff>
      <xdr:row>91</xdr:row>
      <xdr:rowOff>92202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566735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92202</xdr:rowOff>
    </xdr:from>
    <xdr:to>
      <xdr:col>76</xdr:col>
      <xdr:colOff>114300</xdr:colOff>
      <xdr:row>92</xdr:row>
      <xdr:rowOff>21971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5694152"/>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122937</xdr:rowOff>
    </xdr:from>
    <xdr:to>
      <xdr:col>71</xdr:col>
      <xdr:colOff>177800</xdr:colOff>
      <xdr:row>92</xdr:row>
      <xdr:rowOff>21971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5553437"/>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41039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98569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5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34798</xdr:rowOff>
    </xdr:from>
    <xdr:to>
      <xdr:col>85</xdr:col>
      <xdr:colOff>177800</xdr:colOff>
      <xdr:row>91</xdr:row>
      <xdr:rowOff>136398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6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159275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5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14605</xdr:rowOff>
    </xdr:from>
    <xdr:to>
      <xdr:col>81</xdr:col>
      <xdr:colOff>101600</xdr:colOff>
      <xdr:row>91</xdr:row>
      <xdr:rowOff>116205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6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132732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3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41402</xdr:rowOff>
    </xdr:from>
    <xdr:to>
      <xdr:col>76</xdr:col>
      <xdr:colOff>165100</xdr:colOff>
      <xdr:row>91</xdr:row>
      <xdr:rowOff>143002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56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159529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54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142621</xdr:rowOff>
    </xdr:from>
    <xdr:to>
      <xdr:col>72</xdr:col>
      <xdr:colOff>38100</xdr:colOff>
      <xdr:row>92</xdr:row>
      <xdr:rowOff>72771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7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89298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551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72137</xdr:rowOff>
    </xdr:from>
    <xdr:to>
      <xdr:col>67</xdr:col>
      <xdr:colOff>101600</xdr:colOff>
      <xdr:row>91</xdr:row>
      <xdr:rowOff>2287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5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18814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27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78740</xdr:rowOff>
    </xdr:from>
    <xdr:to>
      <xdr:col>116</xdr:col>
      <xdr:colOff>63500</xdr:colOff>
      <xdr:row>34</xdr:row>
      <xdr:rowOff>254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5736590"/>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168275</xdr:rowOff>
    </xdr:from>
    <xdr:to>
      <xdr:col>111</xdr:col>
      <xdr:colOff>177800</xdr:colOff>
      <xdr:row>34</xdr:row>
      <xdr:rowOff>254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8261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168275</xdr:rowOff>
    </xdr:from>
    <xdr:to>
      <xdr:col>107</xdr:col>
      <xdr:colOff>50800</xdr:colOff>
      <xdr:row>34</xdr:row>
      <xdr:rowOff>635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826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635</xdr:rowOff>
    </xdr:from>
    <xdr:to>
      <xdr:col>102</xdr:col>
      <xdr:colOff>114300</xdr:colOff>
      <xdr:row>34</xdr:row>
      <xdr:rowOff>13970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58299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27940</xdr:rowOff>
    </xdr:from>
    <xdr:to>
      <xdr:col>116</xdr:col>
      <xdr:colOff>114300</xdr:colOff>
      <xdr:row>33</xdr:row>
      <xdr:rowOff>129540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50817</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120904</xdr:rowOff>
    </xdr:from>
    <xdr:to>
      <xdr:col>112</xdr:col>
      <xdr:colOff>38100</xdr:colOff>
      <xdr:row>34</xdr:row>
      <xdr:rowOff>51054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67581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117475</xdr:rowOff>
    </xdr:from>
    <xdr:to>
      <xdr:col>107</xdr:col>
      <xdr:colOff>101600</xdr:colOff>
      <xdr:row>34</xdr:row>
      <xdr:rowOff>47625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64152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121285</xdr:rowOff>
    </xdr:from>
    <xdr:to>
      <xdr:col>102</xdr:col>
      <xdr:colOff>165100</xdr:colOff>
      <xdr:row>34</xdr:row>
      <xdr:rowOff>51435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7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67962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5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55897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7295</xdr:rowOff>
    </xdr:from>
    <xdr:to>
      <xdr:col>116</xdr:col>
      <xdr:colOff>63500</xdr:colOff>
      <xdr:row>59</xdr:row>
      <xdr:rowOff>7394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2845"/>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6686</xdr:rowOff>
    </xdr:from>
    <xdr:to>
      <xdr:col>111</xdr:col>
      <xdr:colOff>177800</xdr:colOff>
      <xdr:row>59</xdr:row>
      <xdr:rowOff>7295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223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145872</xdr:rowOff>
    </xdr:from>
    <xdr:to>
      <xdr:col>107</xdr:col>
      <xdr:colOff>50800</xdr:colOff>
      <xdr:row>59</xdr:row>
      <xdr:rowOff>6686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89972"/>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138107</xdr:rowOff>
    </xdr:from>
    <xdr:to>
      <xdr:col>102</xdr:col>
      <xdr:colOff>114300</xdr:colOff>
      <xdr:row>58</xdr:row>
      <xdr:rowOff>145872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82207"/>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128044</xdr:rowOff>
    </xdr:from>
    <xdr:to>
      <xdr:col>116</xdr:col>
      <xdr:colOff>114300</xdr:colOff>
      <xdr:row>59</xdr:row>
      <xdr:rowOff>58194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42971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127945</xdr:rowOff>
    </xdr:from>
    <xdr:to>
      <xdr:col>112</xdr:col>
      <xdr:colOff>38100</xdr:colOff>
      <xdr:row>59</xdr:row>
      <xdr:rowOff>58095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49222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127336</xdr:rowOff>
    </xdr:from>
    <xdr:to>
      <xdr:col>107</xdr:col>
      <xdr:colOff>101600</xdr:colOff>
      <xdr:row>59</xdr:row>
      <xdr:rowOff>57486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48613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95072</xdr:rowOff>
    </xdr:from>
    <xdr:to>
      <xdr:col>102</xdr:col>
      <xdr:colOff>165100</xdr:colOff>
      <xdr:row>59</xdr:row>
      <xdr:rowOff>25222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16349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87307</xdr:rowOff>
    </xdr:from>
    <xdr:to>
      <xdr:col>98</xdr:col>
      <xdr:colOff>38100</xdr:colOff>
      <xdr:row>59</xdr:row>
      <xdr:rowOff>17457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59</xdr:row>
      <xdr:rowOff>8584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101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84333</xdr:rowOff>
    </xdr:from>
    <xdr:to>
      <xdr:col>116</xdr:col>
      <xdr:colOff>63500</xdr:colOff>
      <xdr:row>73</xdr:row>
      <xdr:rowOff>129916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600183"/>
          <a:ext cx="8382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129916</xdr:rowOff>
    </xdr:from>
    <xdr:to>
      <xdr:col>111</xdr:col>
      <xdr:colOff>177800</xdr:colOff>
      <xdr:row>73</xdr:row>
      <xdr:rowOff>149209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645766"/>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149209</xdr:rowOff>
    </xdr:from>
    <xdr:to>
      <xdr:col>107</xdr:col>
      <xdr:colOff>50800</xdr:colOff>
      <xdr:row>74</xdr:row>
      <xdr:rowOff>50546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65059"/>
          <a:ext cx="8890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50546</xdr:rowOff>
    </xdr:from>
    <xdr:to>
      <xdr:col>102</xdr:col>
      <xdr:colOff>114300</xdr:colOff>
      <xdr:row>74</xdr:row>
      <xdr:rowOff>65908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37846"/>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33533</xdr:rowOff>
    </xdr:from>
    <xdr:to>
      <xdr:col>116</xdr:col>
      <xdr:colOff>114300</xdr:colOff>
      <xdr:row>73</xdr:row>
      <xdr:rowOff>135133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5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56410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79116</xdr:rowOff>
    </xdr:from>
    <xdr:to>
      <xdr:col>112</xdr:col>
      <xdr:colOff>38100</xdr:colOff>
      <xdr:row>74</xdr:row>
      <xdr:rowOff>9266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25793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98409</xdr:rowOff>
    </xdr:from>
    <xdr:to>
      <xdr:col>107</xdr:col>
      <xdr:colOff>101600</xdr:colOff>
      <xdr:row>74</xdr:row>
      <xdr:rowOff>28559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45086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171196</xdr:rowOff>
    </xdr:from>
    <xdr:to>
      <xdr:col>102</xdr:col>
      <xdr:colOff>165100</xdr:colOff>
      <xdr:row>74</xdr:row>
      <xdr:rowOff>101346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117873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15108</xdr:rowOff>
    </xdr:from>
    <xdr:to>
      <xdr:col>98</xdr:col>
      <xdr:colOff>38100</xdr:colOff>
      <xdr:row>74</xdr:row>
      <xdr:rowOff>116708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133235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4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611,946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116,372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円となっており、類似団体と比較して高い水準にある。これは、新型コロナウイルス感染症対応等に係る時間外手当の増、地方共済組合負担金の増などが主な要因である。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円となっており、類似団体と比較して一人当たりコストが低い状況となっている。また、前年度比で住民一人当たり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円増となっており、これは、特別定額給付金給付事業の約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億円の皆増などが主な要因である。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55,190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円となっており、類似団体と比較して一人当たりコストが低い状況となっている。また、前年度比で住民一人当たり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36,535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円減となっており、これは、熊本城ホール整備事業（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億円）や桜町地区再開発事業（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億円）の減などが主な要因である。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最も高い状況となっている。これは、熊本地震に係る経費の発生が主な要因であるものの、同地震からの復旧・復興の進捗により、前年度比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732,702
726,262
390.32
459,325,452
448,374,119
5,551,572
195,249,864
490,423,456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90714</xdr:rowOff>
    </xdr:from>
    <xdr:to>
      <xdr:col>24</xdr:col>
      <xdr:colOff>63500</xdr:colOff>
      <xdr:row>33</xdr:row>
      <xdr:rowOff>108676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485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167458</xdr:rowOff>
    </xdr:from>
    <xdr:to>
      <xdr:col>19</xdr:col>
      <xdr:colOff>177800</xdr:colOff>
      <xdr:row>33</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5385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167458</xdr:rowOff>
    </xdr:from>
    <xdr:to>
      <xdr:col>15</xdr:col>
      <xdr:colOff>50800</xdr:colOff>
      <xdr:row>33</xdr:row>
      <xdr:rowOff>56424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53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56424</xdr:rowOff>
    </xdr:from>
    <xdr:to>
      <xdr:col>10</xdr:col>
      <xdr:colOff>114300</xdr:colOff>
      <xdr:row>33</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57876</xdr:rowOff>
    </xdr:from>
    <xdr:to>
      <xdr:col>24</xdr:col>
      <xdr:colOff>114300</xdr:colOff>
      <xdr:row>33</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39914</xdr:rowOff>
    </xdr:from>
    <xdr:to>
      <xdr:col>20</xdr:col>
      <xdr:colOff>38100</xdr:colOff>
      <xdr:row>33</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158041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116658</xdr:rowOff>
    </xdr:from>
    <xdr:to>
      <xdr:col>15</xdr:col>
      <xdr:colOff>101600</xdr:colOff>
      <xdr:row>33</xdr:row>
      <xdr:rowOff>46808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63335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5624</xdr:rowOff>
    </xdr:from>
    <xdr:to>
      <xdr:col>10</xdr:col>
      <xdr:colOff>165100</xdr:colOff>
      <xdr:row>33</xdr:row>
      <xdr:rowOff>107224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123751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72572</xdr:rowOff>
    </xdr:from>
    <xdr:to>
      <xdr:col>6</xdr:col>
      <xdr:colOff>38100</xdr:colOff>
      <xdr:row>34</xdr:row>
      <xdr:rowOff>2722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19249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12306</xdr:rowOff>
    </xdr:from>
    <xdr:to>
      <xdr:col>24</xdr:col>
      <xdr:colOff>63500</xdr:colOff>
      <xdr:row>58</xdr:row>
      <xdr:rowOff>33757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56256"/>
          <a:ext cx="838200" cy="12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33757</xdr:rowOff>
    </xdr:from>
    <xdr:to>
      <xdr:col>19</xdr:col>
      <xdr:colOff>177800</xdr:colOff>
      <xdr:row>58</xdr:row>
      <xdr:rowOff>69418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78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69418</xdr:rowOff>
    </xdr:from>
    <xdr:to>
      <xdr:col>15</xdr:col>
      <xdr:colOff>50800</xdr:colOff>
      <xdr:row>58</xdr:row>
      <xdr:rowOff>99809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13518"/>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74892</xdr:rowOff>
    </xdr:from>
    <xdr:to>
      <xdr:col>10</xdr:col>
      <xdr:colOff>114300</xdr:colOff>
      <xdr:row>58</xdr:row>
      <xdr:rowOff>99809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1899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132956</xdr:rowOff>
    </xdr:from>
    <xdr:to>
      <xdr:col>24</xdr:col>
      <xdr:colOff>114300</xdr:colOff>
      <xdr:row>51</xdr:row>
      <xdr:rowOff>63106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60393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154407</xdr:rowOff>
    </xdr:from>
    <xdr:to>
      <xdr:col>20</xdr:col>
      <xdr:colOff>38100</xdr:colOff>
      <xdr:row>58</xdr:row>
      <xdr:rowOff>84557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101084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18618</xdr:rowOff>
    </xdr:from>
    <xdr:to>
      <xdr:col>15</xdr:col>
      <xdr:colOff>101600</xdr:colOff>
      <xdr:row>58</xdr:row>
      <xdr:rowOff>120218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49009</xdr:rowOff>
    </xdr:from>
    <xdr:to>
      <xdr:col>10</xdr:col>
      <xdr:colOff>165100</xdr:colOff>
      <xdr:row>58</xdr:row>
      <xdr:rowOff>150609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167136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24092</xdr:rowOff>
    </xdr:from>
    <xdr:to>
      <xdr:col>6</xdr:col>
      <xdr:colOff>38100</xdr:colOff>
      <xdr:row>58</xdr:row>
      <xdr:rowOff>125692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142219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114164</xdr:rowOff>
    </xdr:from>
    <xdr:to>
      <xdr:col>24</xdr:col>
      <xdr:colOff>63500</xdr:colOff>
      <xdr:row>76</xdr:row>
      <xdr:rowOff>3711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72914"/>
          <a:ext cx="8382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151845</xdr:rowOff>
    </xdr:from>
    <xdr:to>
      <xdr:col>19</xdr:col>
      <xdr:colOff>177800</xdr:colOff>
      <xdr:row>76</xdr:row>
      <xdr:rowOff>3711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301059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35763</xdr:rowOff>
    </xdr:from>
    <xdr:to>
      <xdr:col>15</xdr:col>
      <xdr:colOff>50800</xdr:colOff>
      <xdr:row>75</xdr:row>
      <xdr:rowOff>151845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894513"/>
          <a:ext cx="889000" cy="11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163151</xdr:rowOff>
    </xdr:from>
    <xdr:to>
      <xdr:col>10</xdr:col>
      <xdr:colOff>114300</xdr:colOff>
      <xdr:row>75</xdr:row>
      <xdr:rowOff>35763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2850451"/>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63364</xdr:rowOff>
    </xdr:from>
    <xdr:to>
      <xdr:col>24</xdr:col>
      <xdr:colOff>114300</xdr:colOff>
      <xdr:row>75</xdr:row>
      <xdr:rowOff>164964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41791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9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124361</xdr:rowOff>
    </xdr:from>
    <xdr:to>
      <xdr:col>20</xdr:col>
      <xdr:colOff>38100</xdr:colOff>
      <xdr:row>76</xdr:row>
      <xdr:rowOff>54511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45638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07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101044</xdr:rowOff>
    </xdr:from>
    <xdr:to>
      <xdr:col>15</xdr:col>
      <xdr:colOff>101600</xdr:colOff>
      <xdr:row>76</xdr:row>
      <xdr:rowOff>31195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959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47721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73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156413</xdr:rowOff>
    </xdr:from>
    <xdr:to>
      <xdr:col>10</xdr:col>
      <xdr:colOff>165100</xdr:colOff>
      <xdr:row>75</xdr:row>
      <xdr:rowOff>86563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103090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6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112351</xdr:rowOff>
    </xdr:from>
    <xdr:to>
      <xdr:col>6</xdr:col>
      <xdr:colOff>38100</xdr:colOff>
      <xdr:row>75</xdr:row>
      <xdr:rowOff>42501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7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59028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57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136010</xdr:rowOff>
    </xdr:from>
    <xdr:to>
      <xdr:col>24</xdr:col>
      <xdr:colOff>63500</xdr:colOff>
      <xdr:row>98</xdr:row>
      <xdr:rowOff>109003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766660"/>
          <a:ext cx="838200" cy="14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36111</xdr:rowOff>
    </xdr:from>
    <xdr:to>
      <xdr:col>19</xdr:col>
      <xdr:colOff>177800</xdr:colOff>
      <xdr:row>98</xdr:row>
      <xdr:rowOff>109003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838211"/>
          <a:ext cx="8890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60082</xdr:rowOff>
    </xdr:from>
    <xdr:to>
      <xdr:col>15</xdr:col>
      <xdr:colOff>50800</xdr:colOff>
      <xdr:row>98</xdr:row>
      <xdr:rowOff>36111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5662032"/>
          <a:ext cx="8890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60082</xdr:rowOff>
    </xdr:from>
    <xdr:to>
      <xdr:col>10</xdr:col>
      <xdr:colOff>114300</xdr:colOff>
      <xdr:row>92</xdr:row>
      <xdr:rowOff>7308</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67915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85210</xdr:rowOff>
    </xdr:from>
    <xdr:to>
      <xdr:col>24</xdr:col>
      <xdr:colOff>114300</xdr:colOff>
      <xdr:row>98</xdr:row>
      <xdr:rowOff>15360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7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6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58203</xdr:rowOff>
    </xdr:from>
    <xdr:to>
      <xdr:col>20</xdr:col>
      <xdr:colOff>38100</xdr:colOff>
      <xdr:row>98</xdr:row>
      <xdr:rowOff>159803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8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150930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95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156761</xdr:rowOff>
    </xdr:from>
    <xdr:to>
      <xdr:col>15</xdr:col>
      <xdr:colOff>101600</xdr:colOff>
      <xdr:row>98</xdr:row>
      <xdr:rowOff>86911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78038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9282</xdr:rowOff>
    </xdr:from>
    <xdr:to>
      <xdr:col>10</xdr:col>
      <xdr:colOff>165100</xdr:colOff>
      <xdr:row>91</xdr:row>
      <xdr:rowOff>110882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127409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127958</xdr:rowOff>
    </xdr:from>
    <xdr:to>
      <xdr:col>6</xdr:col>
      <xdr:colOff>38100</xdr:colOff>
      <xdr:row>92</xdr:row>
      <xdr:rowOff>58108</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74635</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69596</xdr:rowOff>
    </xdr:from>
    <xdr:to>
      <xdr:col>55</xdr:col>
      <xdr:colOff>0</xdr:colOff>
      <xdr:row>37</xdr:row>
      <xdr:rowOff>108458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1324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40640</xdr:rowOff>
    </xdr:from>
    <xdr:to>
      <xdr:col>50</xdr:col>
      <xdr:colOff>114300</xdr:colOff>
      <xdr:row>37</xdr:row>
      <xdr:rowOff>108458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38429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4826</xdr:rowOff>
    </xdr:from>
    <xdr:to>
      <xdr:col>45</xdr:col>
      <xdr:colOff>177800</xdr:colOff>
      <xdr:row>37</xdr:row>
      <xdr:rowOff>40640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34847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xdr:rowOff>
    </xdr:from>
    <xdr:to>
      <xdr:col>41</xdr:col>
      <xdr:colOff>50800</xdr:colOff>
      <xdr:row>38</xdr:row>
      <xdr:rowOff>1016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348476"/>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18796</xdr:rowOff>
    </xdr:from>
    <xdr:to>
      <xdr:col>55</xdr:col>
      <xdr:colOff>50800</xdr:colOff>
      <xdr:row>37</xdr:row>
      <xdr:rowOff>120396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41673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1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57658</xdr:rowOff>
    </xdr:from>
    <xdr:to>
      <xdr:col>50</xdr:col>
      <xdr:colOff>165100</xdr:colOff>
      <xdr:row>37</xdr:row>
      <xdr:rowOff>159258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17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161290</xdr:rowOff>
    </xdr:from>
    <xdr:to>
      <xdr:col>46</xdr:col>
      <xdr:colOff>38100</xdr:colOff>
      <xdr:row>37</xdr:row>
      <xdr:rowOff>91440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107967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125476</xdr:rowOff>
    </xdr:from>
    <xdr:to>
      <xdr:col>41</xdr:col>
      <xdr:colOff>101600</xdr:colOff>
      <xdr:row>37</xdr:row>
      <xdr:rowOff>55626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72153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121666</xdr:rowOff>
    </xdr:from>
    <xdr:to>
      <xdr:col>36</xdr:col>
      <xdr:colOff>165100</xdr:colOff>
      <xdr:row>38</xdr:row>
      <xdr:rowOff>51815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42943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38862</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954262"/>
          <a:ext cx="1270" cy="1201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156989</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7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38862</xdr:rowOff>
    </xdr:from>
    <xdr:to>
      <xdr:col>55</xdr:col>
      <xdr:colOff>88900</xdr:colOff>
      <xdr:row>52</xdr:row>
      <xdr:rowOff>38862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9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77978</xdr:rowOff>
    </xdr:from>
    <xdr:to>
      <xdr:col>55</xdr:col>
      <xdr:colOff>0</xdr:colOff>
      <xdr:row>54</xdr:row>
      <xdr:rowOff>11684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16482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31496</xdr:rowOff>
    </xdr:from>
    <xdr:to>
      <xdr:col>50</xdr:col>
      <xdr:colOff>114300</xdr:colOff>
      <xdr:row>53</xdr:row>
      <xdr:rowOff>77978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8946896"/>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128270</xdr:rowOff>
    </xdr:from>
    <xdr:to>
      <xdr:col>45</xdr:col>
      <xdr:colOff>177800</xdr:colOff>
      <xdr:row>52</xdr:row>
      <xdr:rowOff>31496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852932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71628</xdr:rowOff>
    </xdr:from>
    <xdr:to>
      <xdr:col>46</xdr:col>
      <xdr:colOff>38100</xdr:colOff>
      <xdr:row>58</xdr:row>
      <xdr:rowOff>1778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164355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128270</xdr:rowOff>
    </xdr:from>
    <xdr:to>
      <xdr:col>41</xdr:col>
      <xdr:colOff>50800</xdr:colOff>
      <xdr:row>53</xdr:row>
      <xdr:rowOff>96266</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49657</xdr:rowOff>
    </xdr:from>
    <xdr:to>
      <xdr:col>41</xdr:col>
      <xdr:colOff>101600</xdr:colOff>
      <xdr:row>57</xdr:row>
      <xdr:rowOff>151257</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142384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46736</xdr:rowOff>
    </xdr:from>
    <xdr:to>
      <xdr:col>36</xdr:col>
      <xdr:colOff>165100</xdr:colOff>
      <xdr:row>57</xdr:row>
      <xdr:rowOff>148336</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139463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132334</xdr:rowOff>
    </xdr:from>
    <xdr:to>
      <xdr:col>55</xdr:col>
      <xdr:colOff>50800</xdr:colOff>
      <xdr:row>54</xdr:row>
      <xdr:rowOff>62484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155211</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07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27178</xdr:rowOff>
    </xdr:from>
    <xdr:to>
      <xdr:col>50</xdr:col>
      <xdr:colOff>165100</xdr:colOff>
      <xdr:row>53</xdr:row>
      <xdr:rowOff>128778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51</xdr:row>
      <xdr:rowOff>145305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888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152146</xdr:rowOff>
    </xdr:from>
    <xdr:to>
      <xdr:col>46</xdr:col>
      <xdr:colOff>38100</xdr:colOff>
      <xdr:row>52</xdr:row>
      <xdr:rowOff>82296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98823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77470</xdr:rowOff>
    </xdr:from>
    <xdr:to>
      <xdr:col>41</xdr:col>
      <xdr:colOff>101600</xdr:colOff>
      <xdr:row>50</xdr:row>
      <xdr:rowOff>7620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24147</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45466</xdr:rowOff>
    </xdr:from>
    <xdr:to>
      <xdr:col>36</xdr:col>
      <xdr:colOff>165100</xdr:colOff>
      <xdr:row>53</xdr:row>
      <xdr:rowOff>147066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163593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153515</xdr:rowOff>
    </xdr:from>
    <xdr:to>
      <xdr:col>55</xdr:col>
      <xdr:colOff>0</xdr:colOff>
      <xdr:row>78</xdr:row>
      <xdr:rowOff>73611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9639300" y="13355165"/>
          <a:ext cx="838200" cy="9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153515</xdr:rowOff>
    </xdr:from>
    <xdr:to>
      <xdr:col>50</xdr:col>
      <xdr:colOff>114300</xdr:colOff>
      <xdr:row>78</xdr:row>
      <xdr:rowOff>60376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355165"/>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77187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60376</xdr:rowOff>
    </xdr:from>
    <xdr:to>
      <xdr:col>45</xdr:col>
      <xdr:colOff>177800</xdr:colOff>
      <xdr:row>78</xdr:row>
      <xdr:rowOff>113182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3347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111620</xdr:rowOff>
    </xdr:from>
    <xdr:to>
      <xdr:col>41</xdr:col>
      <xdr:colOff>50800</xdr:colOff>
      <xdr:row>78</xdr:row>
      <xdr:rowOff>113182</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484720"/>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22811</xdr:rowOff>
    </xdr:from>
    <xdr:to>
      <xdr:col>55</xdr:col>
      <xdr:colOff>50800</xdr:colOff>
      <xdr:row>78</xdr:row>
      <xdr:rowOff>124411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109188</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102715</xdr:rowOff>
    </xdr:from>
    <xdr:to>
      <xdr:col>50</xdr:col>
      <xdr:colOff>165100</xdr:colOff>
      <xdr:row>78</xdr:row>
      <xdr:rowOff>32865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49392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07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9576</xdr:rowOff>
    </xdr:from>
    <xdr:to>
      <xdr:col>46</xdr:col>
      <xdr:colOff>38100</xdr:colOff>
      <xdr:row>78</xdr:row>
      <xdr:rowOff>111176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102303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47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62382</xdr:rowOff>
    </xdr:from>
    <xdr:to>
      <xdr:col>41</xdr:col>
      <xdr:colOff>101600</xdr:colOff>
      <xdr:row>78</xdr:row>
      <xdr:rowOff>163982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155109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5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60820</xdr:rowOff>
    </xdr:from>
    <xdr:to>
      <xdr:col>36</xdr:col>
      <xdr:colOff>165100</xdr:colOff>
      <xdr:row>78</xdr:row>
      <xdr:rowOff>162420</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153547</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5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35268</xdr:rowOff>
    </xdr:from>
    <xdr:to>
      <xdr:col>55</xdr:col>
      <xdr:colOff>0</xdr:colOff>
      <xdr:row>94</xdr:row>
      <xdr:rowOff>49688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5980118"/>
          <a:ext cx="838200" cy="1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35268</xdr:rowOff>
    </xdr:from>
    <xdr:to>
      <xdr:col>50</xdr:col>
      <xdr:colOff>114300</xdr:colOff>
      <xdr:row>93</xdr:row>
      <xdr:rowOff>152597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5980118"/>
          <a:ext cx="889000" cy="1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152597</xdr:rowOff>
    </xdr:from>
    <xdr:to>
      <xdr:col>45</xdr:col>
      <xdr:colOff>177800</xdr:colOff>
      <xdr:row>94</xdr:row>
      <xdr:rowOff>149910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097447"/>
          <a:ext cx="88900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149910</xdr:rowOff>
    </xdr:from>
    <xdr:to>
      <xdr:col>41</xdr:col>
      <xdr:colOff>50800</xdr:colOff>
      <xdr:row>95</xdr:row>
      <xdr:rowOff>37134</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6621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170338</xdr:rowOff>
    </xdr:from>
    <xdr:to>
      <xdr:col>55</xdr:col>
      <xdr:colOff>50800</xdr:colOff>
      <xdr:row>94</xdr:row>
      <xdr:rowOff>100488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21765</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9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155918</xdr:rowOff>
    </xdr:from>
    <xdr:to>
      <xdr:col>50</xdr:col>
      <xdr:colOff>165100</xdr:colOff>
      <xdr:row>93</xdr:row>
      <xdr:rowOff>86068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59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102595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7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101797</xdr:rowOff>
    </xdr:from>
    <xdr:to>
      <xdr:col>46</xdr:col>
      <xdr:colOff>38100</xdr:colOff>
      <xdr:row>94</xdr:row>
      <xdr:rowOff>31947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48474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99110</xdr:rowOff>
    </xdr:from>
    <xdr:to>
      <xdr:col>41</xdr:col>
      <xdr:colOff>101600</xdr:colOff>
      <xdr:row>95</xdr:row>
      <xdr:rowOff>29260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2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20387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3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157784</xdr:rowOff>
    </xdr:from>
    <xdr:to>
      <xdr:col>36</xdr:col>
      <xdr:colOff>165100</xdr:colOff>
      <xdr:row>95</xdr:row>
      <xdr:rowOff>87934</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79061</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1968</xdr:rowOff>
    </xdr:from>
    <xdr:to>
      <xdr:col>85</xdr:col>
      <xdr:colOff>127000</xdr:colOff>
      <xdr:row>37</xdr:row>
      <xdr:rowOff>52832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002718"/>
          <a:ext cx="838200" cy="39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1968</xdr:rowOff>
    </xdr:from>
    <xdr:to>
      <xdr:col>81</xdr:col>
      <xdr:colOff>50800</xdr:colOff>
      <xdr:row>36</xdr:row>
      <xdr:rowOff>96981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002718"/>
          <a:ext cx="889000" cy="2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96981</xdr:rowOff>
    </xdr:from>
    <xdr:to>
      <xdr:col>76</xdr:col>
      <xdr:colOff>114300</xdr:colOff>
      <xdr:row>37</xdr:row>
      <xdr:rowOff>101409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269181"/>
          <a:ext cx="889000" cy="1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47974</xdr:rowOff>
    </xdr:from>
    <xdr:to>
      <xdr:col>71</xdr:col>
      <xdr:colOff>177800</xdr:colOff>
      <xdr:row>37</xdr:row>
      <xdr:rowOff>101409</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814300" y="6391624"/>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2032</xdr:rowOff>
    </xdr:from>
    <xdr:to>
      <xdr:col>85</xdr:col>
      <xdr:colOff>177800</xdr:colOff>
      <xdr:row>37</xdr:row>
      <xdr:rowOff>103632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151909</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122618</xdr:rowOff>
    </xdr:from>
    <xdr:to>
      <xdr:col>81</xdr:col>
      <xdr:colOff>101600</xdr:colOff>
      <xdr:row>35</xdr:row>
      <xdr:rowOff>52768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69295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7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46181</xdr:rowOff>
    </xdr:from>
    <xdr:to>
      <xdr:col>76</xdr:col>
      <xdr:colOff>165100</xdr:colOff>
      <xdr:row>36</xdr:row>
      <xdr:rowOff>147781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2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138908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63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50609</xdr:rowOff>
    </xdr:from>
    <xdr:to>
      <xdr:col>72</xdr:col>
      <xdr:colOff>38100</xdr:colOff>
      <xdr:row>37</xdr:row>
      <xdr:rowOff>152209</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143336</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4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168624</xdr:rowOff>
    </xdr:from>
    <xdr:to>
      <xdr:col>67</xdr:col>
      <xdr:colOff>101600</xdr:colOff>
      <xdr:row>37</xdr:row>
      <xdr:rowOff>98774</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3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89901</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93957</xdr:rowOff>
    </xdr:from>
    <xdr:to>
      <xdr:col>85</xdr:col>
      <xdr:colOff>127000</xdr:colOff>
      <xdr:row>51</xdr:row>
      <xdr:rowOff>96792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5481300" y="8837907"/>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93957</xdr:rowOff>
    </xdr:from>
    <xdr:to>
      <xdr:col>81</xdr:col>
      <xdr:colOff>50800</xdr:colOff>
      <xdr:row>52</xdr:row>
      <xdr:rowOff>72400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37907"/>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27709</xdr:rowOff>
    </xdr:from>
    <xdr:to>
      <xdr:col>76</xdr:col>
      <xdr:colOff>114300</xdr:colOff>
      <xdr:row>52</xdr:row>
      <xdr:rowOff>72400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4310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27709</xdr:rowOff>
    </xdr:from>
    <xdr:to>
      <xdr:col>71</xdr:col>
      <xdr:colOff>177800</xdr:colOff>
      <xdr:row>59</xdr:row>
      <xdr:rowOff>53495</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45992</xdr:rowOff>
    </xdr:from>
    <xdr:to>
      <xdr:col>85</xdr:col>
      <xdr:colOff>177800</xdr:colOff>
      <xdr:row>51</xdr:row>
      <xdr:rowOff>147592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7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68869</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6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43157</xdr:rowOff>
    </xdr:from>
    <xdr:to>
      <xdr:col>81</xdr:col>
      <xdr:colOff>101600</xdr:colOff>
      <xdr:row>51</xdr:row>
      <xdr:rowOff>144757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161284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5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21600</xdr:rowOff>
    </xdr:from>
    <xdr:to>
      <xdr:col>76</xdr:col>
      <xdr:colOff>165100</xdr:colOff>
      <xdr:row>52</xdr:row>
      <xdr:rowOff>123200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139727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148359</xdr:rowOff>
    </xdr:from>
    <xdr:to>
      <xdr:col>72</xdr:col>
      <xdr:colOff>38100</xdr:colOff>
      <xdr:row>52</xdr:row>
      <xdr:rowOff>78509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95036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2695</xdr:rowOff>
    </xdr:from>
    <xdr:to>
      <xdr:col>67</xdr:col>
      <xdr:colOff>101600</xdr:colOff>
      <xdr:row>59</xdr:row>
      <xdr:rowOff>104295</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95422</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121012</xdr:rowOff>
    </xdr:from>
    <xdr:to>
      <xdr:col>85</xdr:col>
      <xdr:colOff>126364</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979762"/>
          <a:ext cx="1269" cy="418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67689</xdr:rowOff>
    </xdr:from>
    <xdr:ext cx="469744"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7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121012</xdr:rowOff>
    </xdr:from>
    <xdr:to>
      <xdr:col>86</xdr:col>
      <xdr:colOff>25400</xdr:colOff>
      <xdr:row>75</xdr:row>
      <xdr:rowOff>121012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979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29915</xdr:rowOff>
    </xdr:from>
    <xdr:to>
      <xdr:col>85</xdr:col>
      <xdr:colOff>127000</xdr:colOff>
      <xdr:row>75</xdr:row>
      <xdr:rowOff>121012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2717215"/>
          <a:ext cx="8382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47838</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69411</xdr:rowOff>
    </xdr:from>
    <xdr:to>
      <xdr:col>85</xdr:col>
      <xdr:colOff>177800</xdr:colOff>
      <xdr:row>77</xdr:row>
      <xdr:rowOff>171011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2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34658</xdr:rowOff>
    </xdr:from>
    <xdr:to>
      <xdr:col>81</xdr:col>
      <xdr:colOff>50800</xdr:colOff>
      <xdr:row>74</xdr:row>
      <xdr:rowOff>29915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379058"/>
          <a:ext cx="8890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50667</xdr:rowOff>
    </xdr:from>
    <xdr:to>
      <xdr:col>81</xdr:col>
      <xdr:colOff>101600</xdr:colOff>
      <xdr:row>77</xdr:row>
      <xdr:rowOff>152267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2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143394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19514</xdr:rowOff>
    </xdr:from>
    <xdr:to>
      <xdr:col>76</xdr:col>
      <xdr:colOff>114300</xdr:colOff>
      <xdr:row>72</xdr:row>
      <xdr:rowOff>34658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192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63297</xdr:rowOff>
    </xdr:from>
    <xdr:to>
      <xdr:col>76</xdr:col>
      <xdr:colOff>165100</xdr:colOff>
      <xdr:row>77</xdr:row>
      <xdr:rowOff>164897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156024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19514</xdr:rowOff>
    </xdr:from>
    <xdr:to>
      <xdr:col>71</xdr:col>
      <xdr:colOff>177800</xdr:colOff>
      <xdr:row>72</xdr:row>
      <xdr:rowOff>16770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99588</xdr:rowOff>
    </xdr:from>
    <xdr:to>
      <xdr:col>72</xdr:col>
      <xdr:colOff>38100</xdr:colOff>
      <xdr:row>78</xdr:row>
      <xdr:rowOff>29738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20865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99816</xdr:rowOff>
    </xdr:from>
    <xdr:to>
      <xdr:col>67</xdr:col>
      <xdr:colOff>101600</xdr:colOff>
      <xdr:row>78</xdr:row>
      <xdr:rowOff>29966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21093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70212</xdr:rowOff>
    </xdr:from>
    <xdr:to>
      <xdr:col>85</xdr:col>
      <xdr:colOff>177800</xdr:colOff>
      <xdr:row>76</xdr:row>
      <xdr:rowOff>363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2928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23239</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88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150565</xdr:rowOff>
    </xdr:from>
    <xdr:to>
      <xdr:col>81</xdr:col>
      <xdr:colOff>101600</xdr:colOff>
      <xdr:row>74</xdr:row>
      <xdr:rowOff>80715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97242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155308</xdr:rowOff>
    </xdr:from>
    <xdr:to>
      <xdr:col>76</xdr:col>
      <xdr:colOff>165100</xdr:colOff>
      <xdr:row>72</xdr:row>
      <xdr:rowOff>85458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101985</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140164</xdr:rowOff>
    </xdr:from>
    <xdr:to>
      <xdr:col>72</xdr:col>
      <xdr:colOff>38100</xdr:colOff>
      <xdr:row>71</xdr:row>
      <xdr:rowOff>70314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86841</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137420</xdr:rowOff>
    </xdr:from>
    <xdr:to>
      <xdr:col>67</xdr:col>
      <xdr:colOff>101600</xdr:colOff>
      <xdr:row>72</xdr:row>
      <xdr:rowOff>67570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84097</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132941</xdr:rowOff>
    </xdr:from>
    <xdr:to>
      <xdr:col>85</xdr:col>
      <xdr:colOff>127000</xdr:colOff>
      <xdr:row>97</xdr:row>
      <xdr:rowOff>64948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420691"/>
          <a:ext cx="838200" cy="27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132941</xdr:rowOff>
    </xdr:from>
    <xdr:to>
      <xdr:col>81</xdr:col>
      <xdr:colOff>50800</xdr:colOff>
      <xdr:row>97</xdr:row>
      <xdr:rowOff>1136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420691"/>
          <a:ext cx="889000" cy="2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xdr:rowOff>
    </xdr:from>
    <xdr:to>
      <xdr:col>76</xdr:col>
      <xdr:colOff>114300</xdr:colOff>
      <xdr:row>97</xdr:row>
      <xdr:rowOff>10900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31786"/>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2834</xdr:rowOff>
    </xdr:from>
    <xdr:to>
      <xdr:col>71</xdr:col>
      <xdr:colOff>177800</xdr:colOff>
      <xdr:row>97</xdr:row>
      <xdr:rowOff>10900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633484"/>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14148</xdr:rowOff>
    </xdr:from>
    <xdr:to>
      <xdr:col>85</xdr:col>
      <xdr:colOff>177800</xdr:colOff>
      <xdr:row>97</xdr:row>
      <xdr:rowOff>115748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164025</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82141</xdr:rowOff>
    </xdr:from>
    <xdr:to>
      <xdr:col>81</xdr:col>
      <xdr:colOff>101600</xdr:colOff>
      <xdr:row>96</xdr:row>
      <xdr:rowOff>12291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3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3418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4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121786</xdr:rowOff>
    </xdr:from>
    <xdr:to>
      <xdr:col>76</xdr:col>
      <xdr:colOff>165100</xdr:colOff>
      <xdr:row>97</xdr:row>
      <xdr:rowOff>51936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5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43063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6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131550</xdr:rowOff>
    </xdr:from>
    <xdr:to>
      <xdr:col>72</xdr:col>
      <xdr:colOff>38100</xdr:colOff>
      <xdr:row>97</xdr:row>
      <xdr:rowOff>61700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52827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6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123484</xdr:rowOff>
    </xdr:from>
    <xdr:to>
      <xdr:col>67</xdr:col>
      <xdr:colOff>101600</xdr:colOff>
      <xdr:row>97</xdr:row>
      <xdr:rowOff>53634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44761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6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104902</xdr:rowOff>
    </xdr:from>
    <xdr:to>
      <xdr:col>116</xdr:col>
      <xdr:colOff>63500</xdr:colOff>
      <xdr:row>38</xdr:row>
      <xdr:rowOff>137795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620002"/>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122682</xdr:rowOff>
    </xdr:from>
    <xdr:to>
      <xdr:col>111</xdr:col>
      <xdr:colOff>177800</xdr:colOff>
      <xdr:row>38</xdr:row>
      <xdr:rowOff>137795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3778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122682</xdr:rowOff>
    </xdr:from>
    <xdr:to>
      <xdr:col>107</xdr:col>
      <xdr:colOff>50800</xdr:colOff>
      <xdr:row>38</xdr:row>
      <xdr:rowOff>138303</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9545300" y="6637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138303</xdr:rowOff>
    </xdr:from>
    <xdr:to>
      <xdr:col>102</xdr:col>
      <xdr:colOff>114300</xdr:colOff>
      <xdr:row>38</xdr:row>
      <xdr:rowOff>141986</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flipV="1">
          <a:off x="18656300" y="6653403"/>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54102</xdr:rowOff>
    </xdr:from>
    <xdr:to>
      <xdr:col>116</xdr:col>
      <xdr:colOff>114300</xdr:colOff>
      <xdr:row>38</xdr:row>
      <xdr:rowOff>155702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140479</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4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86995</xdr:rowOff>
    </xdr:from>
    <xdr:to>
      <xdr:col>112</xdr:col>
      <xdr:colOff>38100</xdr:colOff>
      <xdr:row>39</xdr:row>
      <xdr:rowOff>17145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8272</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71882</xdr:rowOff>
    </xdr:from>
    <xdr:to>
      <xdr:col>107</xdr:col>
      <xdr:colOff>101600</xdr:colOff>
      <xdr:row>39</xdr:row>
      <xdr:rowOff>2032</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164609</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87503</xdr:rowOff>
    </xdr:from>
    <xdr:to>
      <xdr:col>102</xdr:col>
      <xdr:colOff>165100</xdr:colOff>
      <xdr:row>39</xdr:row>
      <xdr:rowOff>17653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8780</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69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91186</xdr:rowOff>
    </xdr:from>
    <xdr:to>
      <xdr:col>98</xdr:col>
      <xdr:colOff>38100</xdr:colOff>
      <xdr:row>39</xdr:row>
      <xdr:rowOff>21336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12463</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140,531</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704</a:t>
          </a:r>
          <a:r>
            <a:rPr kumimoji="1" lang="ja-JP" altLang="en-US" sz="1200">
              <a:latin typeface="ＭＳ Ｐゴシック" panose="020B0600070205080204" pitchFamily="50" charset="-128"/>
              <a:ea typeface="ＭＳ Ｐゴシック" panose="020B0600070205080204" pitchFamily="50" charset="-128"/>
            </a:rPr>
            <a:t>億増の約</a:t>
          </a:r>
          <a:r>
            <a:rPr kumimoji="1" lang="en-US" altLang="ja-JP" sz="1200">
              <a:latin typeface="ＭＳ Ｐゴシック" panose="020B0600070205080204" pitchFamily="50" charset="-128"/>
              <a:ea typeface="ＭＳ Ｐゴシック" panose="020B0600070205080204" pitchFamily="50" charset="-128"/>
            </a:rPr>
            <a:t>1,030</a:t>
          </a:r>
          <a:r>
            <a:rPr kumimoji="1" lang="ja-JP" altLang="en-US" sz="1200">
              <a:latin typeface="ＭＳ Ｐゴシック" panose="020B0600070205080204" pitchFamily="50" charset="-128"/>
              <a:ea typeface="ＭＳ Ｐゴシック" panose="020B0600070205080204" pitchFamily="50" charset="-128"/>
            </a:rPr>
            <a:t>億となっており、特別定額給付金給付事業が約</a:t>
          </a:r>
          <a:r>
            <a:rPr kumimoji="1" lang="en-US" altLang="ja-JP" sz="1200">
              <a:latin typeface="ＭＳ Ｐゴシック" panose="020B0600070205080204" pitchFamily="50" charset="-128"/>
              <a:ea typeface="ＭＳ Ｐゴシック" panose="020B0600070205080204" pitchFamily="50" charset="-128"/>
            </a:rPr>
            <a:t>731</a:t>
          </a:r>
          <a:r>
            <a:rPr kumimoji="1" lang="ja-JP" altLang="en-US" sz="1200">
              <a:latin typeface="ＭＳ Ｐゴシック" panose="020B0600070205080204" pitchFamily="50" charset="-128"/>
              <a:ea typeface="ＭＳ Ｐゴシック" panose="020B0600070205080204" pitchFamily="50" charset="-128"/>
            </a:rPr>
            <a:t>億円増加したことが主な要因である。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・商工費は、住民一人当たり</a:t>
          </a:r>
          <a:r>
            <a:rPr kumimoji="1" lang="en-US" altLang="ja-JP" sz="1200">
              <a:latin typeface="ＭＳ Ｐゴシック" panose="020B0600070205080204" pitchFamily="50" charset="-128"/>
              <a:ea typeface="ＭＳ Ｐゴシック" panose="020B0600070205080204" pitchFamily="50" charset="-128"/>
            </a:rPr>
            <a:t>18,673</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億円となっており、熊本城ホール整備事業が約</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億万円減少したことが主な要因である。</a:t>
          </a: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64,725</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474</a:t>
          </a:r>
          <a:r>
            <a:rPr kumimoji="1" lang="ja-JP" altLang="en-US" sz="1200">
              <a:latin typeface="ＭＳ Ｐゴシック" panose="020B0600070205080204" pitchFamily="50" charset="-128"/>
              <a:ea typeface="ＭＳ Ｐゴシック" panose="020B0600070205080204" pitchFamily="50" charset="-128"/>
            </a:rPr>
            <a:t>億円となっており、花畑地区・桜町地区・駅周辺再開発事業で約</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億円、公営住宅建設事業で約</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億円それぞれ減少したことが主な要因である。</a:t>
          </a:r>
        </a:p>
        <a:p>
          <a:r>
            <a:rPr kumimoji="1" lang="ja-JP" altLang="en-US" sz="1200">
              <a:latin typeface="ＭＳ Ｐゴシック" panose="020B0600070205080204" pitchFamily="50" charset="-128"/>
              <a:ea typeface="ＭＳ Ｐゴシック" panose="020B0600070205080204" pitchFamily="50" charset="-128"/>
            </a:rPr>
            <a:t>・消防費は、住民一人当たり</a:t>
          </a:r>
          <a:r>
            <a:rPr kumimoji="1" lang="en-US" altLang="ja-JP" sz="1200">
              <a:latin typeface="ＭＳ Ｐゴシック" panose="020B0600070205080204" pitchFamily="50" charset="-128"/>
              <a:ea typeface="ＭＳ Ｐゴシック" panose="020B0600070205080204" pitchFamily="50" charset="-128"/>
            </a:rPr>
            <a:t>11,008</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億円となっており、消防本部施設機能強化事業が約</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億円減少したことが主な要因である。</a:t>
          </a:r>
        </a:p>
        <a:p>
          <a:r>
            <a:rPr kumimoji="1" lang="ja-JP" altLang="en-US" sz="1200">
              <a:latin typeface="ＭＳ Ｐゴシック" panose="020B0600070205080204" pitchFamily="50" charset="-128"/>
              <a:ea typeface="ＭＳ Ｐゴシック" panose="020B0600070205080204" pitchFamily="50" charset="-128"/>
            </a:rPr>
            <a:t>・災害復旧費は、住民一人当たり</a:t>
          </a:r>
          <a:r>
            <a:rPr kumimoji="1" lang="en-US" altLang="ja-JP" sz="1200">
              <a:latin typeface="ＭＳ Ｐゴシック" panose="020B0600070205080204" pitchFamily="50" charset="-128"/>
              <a:ea typeface="ＭＳ Ｐゴシック" panose="020B0600070205080204" pitchFamily="50" charset="-128"/>
            </a:rPr>
            <a:t>7,327</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円となっている。決算全体でみると、前年度に比べ約</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億円となっており、復旧・復興の進捗に伴い、熊本地震災害復旧に係る事業費が減少したことが主な要因である。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年度については、財政調整基金の実質的な取崩しは行わず、かつ、実質収支は前年と同程度で推移したため、実質単年度収支は黒字であった。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　令和元年度及び令和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年度については、新型コロナウイルス感染症への対応分として財政調整基金の取崩しを行っており、実質単年度収支は赤字となった。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国民健康保険会計について、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被保険者の減少や新型コロナウイルス感染症による受診控え等による保険給付費や単年度収支の赤字額の減少に伴う繰上充用金の歳出の減少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あった。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加えて、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国の特別調整交付金や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熊本</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県の特別交付金の歳入の増加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により、単年度収支が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億円の黒字となり、令和元年度までの累積赤字を解消した。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保険料収納率の向上対策や医療費の適正化等に積極的に取り組み、単年度収支の黒字化を維持できるよう努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459325452</v>
      </c>
      <c r="BO4" s="395"/>
      <c r="BP4" s="395"/>
      <c r="BQ4" s="395"/>
      <c r="BR4" s="395"/>
      <c r="BS4" s="395"/>
      <c r="BT4" s="395"/>
      <c r="BU4" s="396"/>
      <c r="BV4" s="394">
        <v>407076330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2.8</v>
      </c>
      <c r="CU4" s="401"/>
      <c r="CV4" s="401"/>
      <c r="CW4" s="401"/>
      <c r="CX4" s="401"/>
      <c r="CY4" s="401"/>
      <c r="CZ4" s="401"/>
      <c r="DA4" s="402"/>
      <c r="DB4" s="400">
        <v>3.5</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448374119</v>
      </c>
      <c r="BO5" s="432"/>
      <c r="BP5" s="432"/>
      <c r="BQ5" s="432"/>
      <c r="BR5" s="432"/>
      <c r="BS5" s="432"/>
      <c r="BT5" s="432"/>
      <c r="BU5" s="433"/>
      <c r="BV5" s="431">
        <v>398501331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91</v>
      </c>
      <c r="CU5" s="429"/>
      <c r="CV5" s="429"/>
      <c r="CW5" s="429"/>
      <c r="CX5" s="429"/>
      <c r="CY5" s="429"/>
      <c r="CZ5" s="429"/>
      <c r="DA5" s="430"/>
      <c r="DB5" s="428">
        <v>91.6</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10951333</v>
      </c>
      <c r="BO6" s="432"/>
      <c r="BP6" s="432"/>
      <c r="BQ6" s="432"/>
      <c r="BR6" s="432"/>
      <c r="BS6" s="432"/>
      <c r="BT6" s="432"/>
      <c r="BU6" s="433"/>
      <c r="BV6" s="431">
        <v>8574999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99.5</v>
      </c>
      <c r="CU6" s="469"/>
      <c r="CV6" s="469"/>
      <c r="CW6" s="469"/>
      <c r="CX6" s="469"/>
      <c r="CY6" s="469"/>
      <c r="CZ6" s="469"/>
      <c r="DA6" s="470"/>
      <c r="DB6" s="468">
        <v>101</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5399761</v>
      </c>
      <c r="BO7" s="432"/>
      <c r="BP7" s="432"/>
      <c r="BQ7" s="432"/>
      <c r="BR7" s="432"/>
      <c r="BS7" s="432"/>
      <c r="BT7" s="432"/>
      <c r="BU7" s="433"/>
      <c r="BV7" s="431">
        <v>1904152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195249864</v>
      </c>
      <c r="CU7" s="432"/>
      <c r="CV7" s="432"/>
      <c r="CW7" s="432"/>
      <c r="CX7" s="432"/>
      <c r="CY7" s="432"/>
      <c r="CZ7" s="432"/>
      <c r="DA7" s="433"/>
      <c r="DB7" s="431">
        <v>192806403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5551572</v>
      </c>
      <c r="BO8" s="432"/>
      <c r="BP8" s="432"/>
      <c r="BQ8" s="432"/>
      <c r="BR8" s="432"/>
      <c r="BS8" s="432"/>
      <c r="BT8" s="432"/>
      <c r="BU8" s="433"/>
      <c r="BV8" s="431">
        <v>6670847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738865</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-1119275</v>
      </c>
      <c r="BO9" s="432"/>
      <c r="BP9" s="432"/>
      <c r="BQ9" s="432"/>
      <c r="BR9" s="432"/>
      <c r="BS9" s="432"/>
      <c r="BT9" s="432"/>
      <c r="BU9" s="433"/>
      <c r="BV9" s="431">
        <v>249655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12.2</v>
      </c>
      <c r="CU9" s="429"/>
      <c r="CV9" s="429"/>
      <c r="CW9" s="429"/>
      <c r="CX9" s="429"/>
      <c r="CY9" s="429"/>
      <c r="CZ9" s="429"/>
      <c r="DA9" s="430"/>
      <c r="DB9" s="428">
        <v>12.9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740822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3222598</v>
      </c>
      <c r="BO10" s="432"/>
      <c r="BP10" s="432"/>
      <c r="BQ10" s="432"/>
      <c r="BR10" s="432"/>
      <c r="BS10" s="432"/>
      <c r="BT10" s="432"/>
      <c r="BU10" s="433"/>
      <c r="BV10" s="431">
        <v>3133819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2">
      <c r="A12" s="187"/>
      <c r="B12" s="491" t="s">
        <v>131</v>
      </c>
      <c r="C12" s="492"/>
      <c r="D12" s="492"/>
      <c r="E12" s="492"/>
      <c r="F12" s="492"/>
      <c r="G12" s="492"/>
      <c r="H12" s="492"/>
      <c r="I12" s="492"/>
      <c r="J12" s="492"/>
      <c r="K12" s="493"/>
      <c r="L12" s="500" t="s">
        <v>132</v>
      </c>
      <c r="M12" s="501"/>
      <c r="N12" s="501"/>
      <c r="O12" s="501"/>
      <c r="P12" s="501"/>
      <c r="Q12" s="502"/>
      <c r="R12" s="503">
        <v>732702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3620000</v>
      </c>
      <c r="BO12" s="432"/>
      <c r="BP12" s="432"/>
      <c r="BQ12" s="432"/>
      <c r="BR12" s="432"/>
      <c r="BS12" s="432"/>
      <c r="BT12" s="432"/>
      <c r="BU12" s="433"/>
      <c r="BV12" s="431">
        <v>3817275</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726262</v>
      </c>
      <c r="S13" s="516"/>
      <c r="T13" s="516"/>
      <c r="U13" s="516"/>
      <c r="V13" s="517"/>
      <c r="W13" s="447" t="s">
        <v>141</v>
      </c>
      <c r="X13" s="448"/>
      <c r="Y13" s="448"/>
      <c r="Z13" s="448"/>
      <c r="AA13" s="448"/>
      <c r="AB13" s="438"/>
      <c r="AC13" s="482">
        <v>12472</v>
      </c>
      <c r="AD13" s="483"/>
      <c r="AE13" s="483"/>
      <c r="AF13" s="483"/>
      <c r="AG13" s="525"/>
      <c r="AH13" s="482">
        <v>12280</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-1516677</v>
      </c>
      <c r="BO13" s="432"/>
      <c r="BP13" s="432"/>
      <c r="BQ13" s="432"/>
      <c r="BR13" s="432"/>
      <c r="BS13" s="432"/>
      <c r="BT13" s="432"/>
      <c r="BU13" s="433"/>
      <c r="BV13" s="431">
        <v>-433801</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6</v>
      </c>
      <c r="CU13" s="429"/>
      <c r="CV13" s="429"/>
      <c r="CW13" s="429"/>
      <c r="CX13" s="429"/>
      <c r="CY13" s="429"/>
      <c r="CZ13" s="429"/>
      <c r="DA13" s="430"/>
      <c r="DB13" s="428">
        <v>6.6</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733721</v>
      </c>
      <c r="S14" s="516"/>
      <c r="T14" s="516"/>
      <c r="U14" s="516"/>
      <c r="V14" s="517"/>
      <c r="W14" s="421"/>
      <c r="X14" s="422"/>
      <c r="Y14" s="422"/>
      <c r="Z14" s="422"/>
      <c r="AA14" s="422"/>
      <c r="AB14" s="411"/>
      <c r="AC14" s="518">
        <v>3.8</v>
      </c>
      <c r="AD14" s="519"/>
      <c r="AE14" s="519"/>
      <c r="AF14" s="519"/>
      <c r="AG14" s="520"/>
      <c r="AH14" s="518">
        <v>3.9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121.9</v>
      </c>
      <c r="CU14" s="530"/>
      <c r="CV14" s="530"/>
      <c r="CW14" s="530"/>
      <c r="CX14" s="530"/>
      <c r="CY14" s="530"/>
      <c r="CZ14" s="530"/>
      <c r="DA14" s="531"/>
      <c r="DB14" s="529">
        <v>126.7</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148</v>
      </c>
      <c r="N15" s="523"/>
      <c r="O15" s="523"/>
      <c r="P15" s="523"/>
      <c r="Q15" s="524"/>
      <c r="R15" s="515">
        <v>727066</v>
      </c>
      <c r="S15" s="516"/>
      <c r="T15" s="516"/>
      <c r="U15" s="516"/>
      <c r="V15" s="517"/>
      <c r="W15" s="447" t="s">
        <v>149</v>
      </c>
      <c r="X15" s="448"/>
      <c r="Y15" s="448"/>
      <c r="Z15" s="448"/>
      <c r="AA15" s="448"/>
      <c r="AB15" s="438"/>
      <c r="AC15" s="482">
        <v>55443</v>
      </c>
      <c r="AD15" s="483"/>
      <c r="AE15" s="483"/>
      <c r="AF15" s="483"/>
      <c r="AG15" s="525"/>
      <c r="AH15" s="482">
        <v>53403</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108897932</v>
      </c>
      <c r="BO15" s="395"/>
      <c r="BP15" s="395"/>
      <c r="BQ15" s="395"/>
      <c r="BR15" s="395"/>
      <c r="BS15" s="395"/>
      <c r="BT15" s="395"/>
      <c r="BU15" s="396"/>
      <c r="BV15" s="394">
        <v>103622421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17</v>
      </c>
      <c r="AD16" s="519"/>
      <c r="AE16" s="519"/>
      <c r="AF16" s="519"/>
      <c r="AG16" s="520"/>
      <c r="AH16" s="518">
        <v>16.8</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151676576</v>
      </c>
      <c r="BO16" s="432"/>
      <c r="BP16" s="432"/>
      <c r="BQ16" s="432"/>
      <c r="BR16" s="432"/>
      <c r="BS16" s="432"/>
      <c r="BT16" s="432"/>
      <c r="BU16" s="433"/>
      <c r="BV16" s="431">
        <v>147366537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257637</v>
      </c>
      <c r="AD17" s="483"/>
      <c r="AE17" s="483"/>
      <c r="AF17" s="483"/>
      <c r="AG17" s="525"/>
      <c r="AH17" s="482">
        <v>251965</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135620998</v>
      </c>
      <c r="BO17" s="432"/>
      <c r="BP17" s="432"/>
      <c r="BQ17" s="432"/>
      <c r="BR17" s="432"/>
      <c r="BS17" s="432"/>
      <c r="BT17" s="432"/>
      <c r="BU17" s="433"/>
      <c r="BV17" s="431">
        <v>130664597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159</v>
      </c>
      <c r="C18" s="474"/>
      <c r="D18" s="474"/>
      <c r="E18" s="546"/>
      <c r="F18" s="546"/>
      <c r="G18" s="546"/>
      <c r="H18" s="546"/>
      <c r="I18" s="546"/>
      <c r="J18" s="546"/>
      <c r="K18" s="546"/>
      <c r="L18" s="547">
        <v>390.32</v>
      </c>
      <c r="M18" s="547"/>
      <c r="N18" s="547"/>
      <c r="O18" s="547"/>
      <c r="P18" s="547"/>
      <c r="Q18" s="547"/>
      <c r="R18" s="548"/>
      <c r="S18" s="548"/>
      <c r="T18" s="548"/>
      <c r="U18" s="548"/>
      <c r="V18" s="549"/>
      <c r="W18" s="449"/>
      <c r="X18" s="450"/>
      <c r="Y18" s="450"/>
      <c r="Z18" s="450"/>
      <c r="AA18" s="450"/>
      <c r="AB18" s="441"/>
      <c r="AC18" s="550">
        <v>79.099999999999994</v>
      </c>
      <c r="AD18" s="551"/>
      <c r="AE18" s="551"/>
      <c r="AF18" s="551"/>
      <c r="AG18" s="552"/>
      <c r="AH18" s="550">
        <v>79.3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182128623</v>
      </c>
      <c r="BO18" s="432"/>
      <c r="BP18" s="432"/>
      <c r="BQ18" s="432"/>
      <c r="BR18" s="432"/>
      <c r="BS18" s="432"/>
      <c r="BT18" s="432"/>
      <c r="BU18" s="433"/>
      <c r="BV18" s="431">
        <v>180161925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161</v>
      </c>
      <c r="C19" s="474"/>
      <c r="D19" s="474"/>
      <c r="E19" s="546"/>
      <c r="F19" s="546"/>
      <c r="G19" s="546"/>
      <c r="H19" s="546"/>
      <c r="I19" s="546"/>
      <c r="J19" s="546"/>
      <c r="K19" s="546"/>
      <c r="L19" s="554">
        <v>1893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233666190</v>
      </c>
      <c r="BO19" s="432"/>
      <c r="BP19" s="432"/>
      <c r="BQ19" s="432"/>
      <c r="BR19" s="432"/>
      <c r="BS19" s="432"/>
      <c r="BT19" s="432"/>
      <c r="BU19" s="433"/>
      <c r="BV19" s="431">
        <v>222339866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163</v>
      </c>
      <c r="C20" s="474"/>
      <c r="D20" s="474"/>
      <c r="E20" s="546"/>
      <c r="F20" s="546"/>
      <c r="G20" s="546"/>
      <c r="H20" s="546"/>
      <c r="I20" s="546"/>
      <c r="J20" s="546"/>
      <c r="K20" s="546"/>
      <c r="L20" s="554">
        <v>326920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490423456</v>
      </c>
      <c r="BO23" s="432"/>
      <c r="BP23" s="432"/>
      <c r="BQ23" s="432"/>
      <c r="BR23" s="432"/>
      <c r="BS23" s="432"/>
      <c r="BT23" s="432"/>
      <c r="BU23" s="433"/>
      <c r="BV23" s="431">
        <v>481313290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172</v>
      </c>
      <c r="F24" s="461"/>
      <c r="G24" s="461"/>
      <c r="H24" s="461"/>
      <c r="I24" s="461"/>
      <c r="J24" s="461"/>
      <c r="K24" s="462"/>
      <c r="L24" s="482">
        <v>1</v>
      </c>
      <c r="M24" s="483"/>
      <c r="N24" s="483"/>
      <c r="O24" s="483"/>
      <c r="P24" s="525"/>
      <c r="Q24" s="482">
        <v>11900</v>
      </c>
      <c r="R24" s="483"/>
      <c r="S24" s="483"/>
      <c r="T24" s="483"/>
      <c r="U24" s="483"/>
      <c r="V24" s="525"/>
      <c r="W24" s="584"/>
      <c r="X24" s="572"/>
      <c r="Y24" s="573"/>
      <c r="Z24" s="481" t="s">
        <v>173</v>
      </c>
      <c r="AA24" s="461"/>
      <c r="AB24" s="461"/>
      <c r="AC24" s="461"/>
      <c r="AD24" s="461"/>
      <c r="AE24" s="461"/>
      <c r="AF24" s="461"/>
      <c r="AG24" s="462"/>
      <c r="AH24" s="482">
        <v>4864</v>
      </c>
      <c r="AI24" s="483"/>
      <c r="AJ24" s="483"/>
      <c r="AK24" s="483"/>
      <c r="AL24" s="525"/>
      <c r="AM24" s="482">
        <v>15676672</v>
      </c>
      <c r="AN24" s="483"/>
      <c r="AO24" s="483"/>
      <c r="AP24" s="483"/>
      <c r="AQ24" s="483"/>
      <c r="AR24" s="525"/>
      <c r="AS24" s="482">
        <v>3223</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233205409</v>
      </c>
      <c r="BO24" s="432"/>
      <c r="BP24" s="432"/>
      <c r="BQ24" s="432"/>
      <c r="BR24" s="432"/>
      <c r="BS24" s="432"/>
      <c r="BT24" s="432"/>
      <c r="BU24" s="433"/>
      <c r="BV24" s="431">
        <v>244943765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175</v>
      </c>
      <c r="F25" s="461"/>
      <c r="G25" s="461"/>
      <c r="H25" s="461"/>
      <c r="I25" s="461"/>
      <c r="J25" s="461"/>
      <c r="K25" s="462"/>
      <c r="L25" s="482">
        <v>2</v>
      </c>
      <c r="M25" s="483"/>
      <c r="N25" s="483"/>
      <c r="O25" s="483"/>
      <c r="P25" s="525"/>
      <c r="Q25" s="482">
        <v>9470</v>
      </c>
      <c r="R25" s="483"/>
      <c r="S25" s="483"/>
      <c r="T25" s="483"/>
      <c r="U25" s="483"/>
      <c r="V25" s="525"/>
      <c r="W25" s="584"/>
      <c r="X25" s="572"/>
      <c r="Y25" s="573"/>
      <c r="Z25" s="481" t="s">
        <v>176</v>
      </c>
      <c r="AA25" s="461"/>
      <c r="AB25" s="461"/>
      <c r="AC25" s="461"/>
      <c r="AD25" s="461"/>
      <c r="AE25" s="461"/>
      <c r="AF25" s="461"/>
      <c r="AG25" s="462"/>
      <c r="AH25" s="482">
        <v>801</v>
      </c>
      <c r="AI25" s="483"/>
      <c r="AJ25" s="483"/>
      <c r="AK25" s="483"/>
      <c r="AL25" s="525"/>
      <c r="AM25" s="482">
        <v>2530359</v>
      </c>
      <c r="AN25" s="483"/>
      <c r="AO25" s="483"/>
      <c r="AP25" s="483"/>
      <c r="AQ25" s="483"/>
      <c r="AR25" s="525"/>
      <c r="AS25" s="482">
        <v>3159</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68553647</v>
      </c>
      <c r="BO25" s="395"/>
      <c r="BP25" s="395"/>
      <c r="BQ25" s="395"/>
      <c r="BR25" s="395"/>
      <c r="BS25" s="395"/>
      <c r="BT25" s="395"/>
      <c r="BU25" s="396"/>
      <c r="BV25" s="394">
        <v>66147270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178</v>
      </c>
      <c r="F26" s="461"/>
      <c r="G26" s="461"/>
      <c r="H26" s="461"/>
      <c r="I26" s="461"/>
      <c r="J26" s="461"/>
      <c r="K26" s="462"/>
      <c r="L26" s="482">
        <v>1</v>
      </c>
      <c r="M26" s="483"/>
      <c r="N26" s="483"/>
      <c r="O26" s="483"/>
      <c r="P26" s="525"/>
      <c r="Q26" s="482">
        <v>7050</v>
      </c>
      <c r="R26" s="483"/>
      <c r="S26" s="483"/>
      <c r="T26" s="483"/>
      <c r="U26" s="483"/>
      <c r="V26" s="525"/>
      <c r="W26" s="584"/>
      <c r="X26" s="572"/>
      <c r="Y26" s="573"/>
      <c r="Z26" s="481" t="s">
        <v>179</v>
      </c>
      <c r="AA26" s="594"/>
      <c r="AB26" s="594"/>
      <c r="AC26" s="594"/>
      <c r="AD26" s="594"/>
      <c r="AE26" s="594"/>
      <c r="AF26" s="594"/>
      <c r="AG26" s="595"/>
      <c r="AH26" s="482">
        <v>408</v>
      </c>
      <c r="AI26" s="483"/>
      <c r="AJ26" s="483"/>
      <c r="AK26" s="483"/>
      <c r="AL26" s="525"/>
      <c r="AM26" s="482">
        <v>1485936</v>
      </c>
      <c r="AN26" s="483"/>
      <c r="AO26" s="483"/>
      <c r="AP26" s="483"/>
      <c r="AQ26" s="483"/>
      <c r="AR26" s="525"/>
      <c r="AS26" s="482">
        <v>3642</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v>1620294</v>
      </c>
      <c r="BO26" s="432"/>
      <c r="BP26" s="432"/>
      <c r="BQ26" s="432"/>
      <c r="BR26" s="432"/>
      <c r="BS26" s="432"/>
      <c r="BT26" s="432"/>
      <c r="BU26" s="433"/>
      <c r="BV26" s="431">
        <v>1927276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181</v>
      </c>
      <c r="F27" s="461"/>
      <c r="G27" s="461"/>
      <c r="H27" s="461"/>
      <c r="I27" s="461"/>
      <c r="J27" s="461"/>
      <c r="K27" s="462"/>
      <c r="L27" s="482">
        <v>1</v>
      </c>
      <c r="M27" s="483"/>
      <c r="N27" s="483"/>
      <c r="O27" s="483"/>
      <c r="P27" s="525"/>
      <c r="Q27" s="482">
        <v>8200</v>
      </c>
      <c r="R27" s="483"/>
      <c r="S27" s="483"/>
      <c r="T27" s="483"/>
      <c r="U27" s="483"/>
      <c r="V27" s="525"/>
      <c r="W27" s="584"/>
      <c r="X27" s="572"/>
      <c r="Y27" s="573"/>
      <c r="Z27" s="481" t="s">
        <v>182</v>
      </c>
      <c r="AA27" s="461"/>
      <c r="AB27" s="461"/>
      <c r="AC27" s="461"/>
      <c r="AD27" s="461"/>
      <c r="AE27" s="461"/>
      <c r="AF27" s="461"/>
      <c r="AG27" s="462"/>
      <c r="AH27" s="482">
        <v>3678</v>
      </c>
      <c r="AI27" s="483"/>
      <c r="AJ27" s="483"/>
      <c r="AK27" s="483"/>
      <c r="AL27" s="525"/>
      <c r="AM27" s="482">
        <v>13543797</v>
      </c>
      <c r="AN27" s="483"/>
      <c r="AO27" s="483"/>
      <c r="AP27" s="483"/>
      <c r="AQ27" s="483"/>
      <c r="AR27" s="525"/>
      <c r="AS27" s="482">
        <v>3682</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184</v>
      </c>
      <c r="BO27" s="608"/>
      <c r="BP27" s="608"/>
      <c r="BQ27" s="608"/>
      <c r="BR27" s="608"/>
      <c r="BS27" s="608"/>
      <c r="BT27" s="608"/>
      <c r="BU27" s="609"/>
      <c r="BV27" s="607" t="s">
        <v>130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185</v>
      </c>
      <c r="F28" s="461"/>
      <c r="G28" s="461"/>
      <c r="H28" s="461"/>
      <c r="I28" s="461"/>
      <c r="J28" s="461"/>
      <c r="K28" s="462"/>
      <c r="L28" s="482">
        <v>1</v>
      </c>
      <c r="M28" s="483"/>
      <c r="N28" s="483"/>
      <c r="O28" s="483"/>
      <c r="P28" s="525"/>
      <c r="Q28" s="482">
        <v>7460</v>
      </c>
      <c r="R28" s="483"/>
      <c r="S28" s="483"/>
      <c r="T28" s="483"/>
      <c r="U28" s="483"/>
      <c r="V28" s="525"/>
      <c r="W28" s="584"/>
      <c r="X28" s="572"/>
      <c r="Y28" s="573"/>
      <c r="Z28" s="481" t="s">
        <v>186</v>
      </c>
      <c r="AA28" s="461"/>
      <c r="AB28" s="461"/>
      <c r="AC28" s="461"/>
      <c r="AD28" s="461"/>
      <c r="AE28" s="461"/>
      <c r="AF28" s="461"/>
      <c r="AG28" s="462"/>
      <c r="AH28" s="482">
        <v>387</v>
      </c>
      <c r="AI28" s="483"/>
      <c r="AJ28" s="483"/>
      <c r="AK28" s="483"/>
      <c r="AL28" s="525"/>
      <c r="AM28" s="482">
        <v>1059219</v>
      </c>
      <c r="AN28" s="483"/>
      <c r="AO28" s="483"/>
      <c r="AP28" s="483"/>
      <c r="AQ28" s="483"/>
      <c r="AR28" s="525"/>
      <c r="AS28" s="482">
        <v>2737</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3698732</v>
      </c>
      <c r="BO28" s="395"/>
      <c r="BP28" s="395"/>
      <c r="BQ28" s="395"/>
      <c r="BR28" s="395"/>
      <c r="BS28" s="395"/>
      <c r="BT28" s="395"/>
      <c r="BU28" s="396"/>
      <c r="BV28" s="394">
        <v>4096134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188</v>
      </c>
      <c r="F29" s="461"/>
      <c r="G29" s="461"/>
      <c r="H29" s="461"/>
      <c r="I29" s="461"/>
      <c r="J29" s="461"/>
      <c r="K29" s="462"/>
      <c r="L29" s="482">
        <v>46</v>
      </c>
      <c r="M29" s="483"/>
      <c r="N29" s="483"/>
      <c r="O29" s="483"/>
      <c r="P29" s="525"/>
      <c r="Q29" s="482">
        <v>6760</v>
      </c>
      <c r="R29" s="483"/>
      <c r="S29" s="483"/>
      <c r="T29" s="483"/>
      <c r="U29" s="483"/>
      <c r="V29" s="525"/>
      <c r="W29" s="585"/>
      <c r="X29" s="586"/>
      <c r="Y29" s="587"/>
      <c r="Z29" s="481" t="s">
        <v>189</v>
      </c>
      <c r="AA29" s="461"/>
      <c r="AB29" s="461"/>
      <c r="AC29" s="461"/>
      <c r="AD29" s="461"/>
      <c r="AE29" s="461"/>
      <c r="AF29" s="461"/>
      <c r="AG29" s="462"/>
      <c r="AH29" s="482">
        <v>8929</v>
      </c>
      <c r="AI29" s="483"/>
      <c r="AJ29" s="483"/>
      <c r="AK29" s="483"/>
      <c r="AL29" s="525"/>
      <c r="AM29" s="482">
        <v>30279688</v>
      </c>
      <c r="AN29" s="483"/>
      <c r="AO29" s="483"/>
      <c r="AP29" s="483"/>
      <c r="AQ29" s="483"/>
      <c r="AR29" s="525"/>
      <c r="AS29" s="482">
        <v>3391</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6308580</v>
      </c>
      <c r="BO29" s="432"/>
      <c r="BP29" s="432"/>
      <c r="BQ29" s="432"/>
      <c r="BR29" s="432"/>
      <c r="BS29" s="432"/>
      <c r="BT29" s="432"/>
      <c r="BU29" s="433"/>
      <c r="BV29" s="431">
        <v>6305777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100</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15126187</v>
      </c>
      <c r="BO30" s="608"/>
      <c r="BP30" s="608"/>
      <c r="BQ30" s="608"/>
      <c r="BR30" s="608"/>
      <c r="BS30" s="608"/>
      <c r="BT30" s="608"/>
      <c r="BU30" s="609"/>
      <c r="BV30" s="607">
        <v>12490008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200</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9</v>
      </c>
      <c r="V34" s="620"/>
      <c r="W34" s="621" t="str">
        <f>IF('各会計、関係団体の財政状況及び健全化判断比率'!B28="","",'各会計、関係団体の財政状況及び健全化判断比率'!B28)</f>
        <v>国民健康保険会計</v>
      </c>
      <c r="X34" s="621"/>
      <c r="Y34" s="621"/>
      <c r="Z34" s="621"/>
      <c r="AA34" s="621"/>
      <c r="AB34" s="621"/>
      <c r="AC34" s="621"/>
      <c r="AD34" s="621"/>
      <c r="AE34" s="621"/>
      <c r="AF34" s="621"/>
      <c r="AG34" s="621"/>
      <c r="AH34" s="621"/>
      <c r="AI34" s="621"/>
      <c r="AJ34" s="621"/>
      <c r="AK34" s="621"/>
      <c r="AL34" s="214"/>
      <c r="AM34" s="620">
        <f>IF(AO34="","",MAX(C34:D43,U34:V43)+1)</f>
        <v>13</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f>IF(BG34="","",MAX(C34:D43,U34:V43,AM34:AN43)+1)</f>
        <v>18</v>
      </c>
      <c r="BF34" s="620"/>
      <c r="BG34" s="621" t="str">
        <f>IF('各会計、関係団体の財政状況及び健全化判断比率'!B37="","",'各会計、関係団体の財政状況及び健全化判断比率'!B37)</f>
        <v>農業集落排水事業会計</v>
      </c>
      <c r="BH34" s="621"/>
      <c r="BI34" s="621"/>
      <c r="BJ34" s="621"/>
      <c r="BK34" s="621"/>
      <c r="BL34" s="621"/>
      <c r="BM34" s="621"/>
      <c r="BN34" s="621"/>
      <c r="BO34" s="621"/>
      <c r="BP34" s="621"/>
      <c r="BQ34" s="621"/>
      <c r="BR34" s="621"/>
      <c r="BS34" s="621"/>
      <c r="BT34" s="621"/>
      <c r="BU34" s="621"/>
      <c r="BV34" s="214"/>
      <c r="BW34" s="620">
        <f>IF(BY34="","",MAX(C34:D43,U34:V43,AM34:AN43,BE34:BF43)+1)</f>
        <v>19</v>
      </c>
      <c r="BX34" s="620"/>
      <c r="BY34" s="621" t="str">
        <f>IF('各会計、関係団体の財政状況及び健全化判断比率'!B68="","",'各会計、関係団体の財政状況及び健全化判断比率'!B68)</f>
        <v>山鹿植木広域行政事務組合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熊本市勤労福祉センター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母子父子寡婦福祉資金貸付事業会計</v>
      </c>
      <c r="F35" s="621"/>
      <c r="G35" s="621"/>
      <c r="H35" s="621"/>
      <c r="I35" s="621"/>
      <c r="J35" s="621"/>
      <c r="K35" s="621"/>
      <c r="L35" s="621"/>
      <c r="M35" s="621"/>
      <c r="N35" s="621"/>
      <c r="O35" s="621"/>
      <c r="P35" s="621"/>
      <c r="Q35" s="621"/>
      <c r="R35" s="621"/>
      <c r="S35" s="621"/>
      <c r="T35" s="214"/>
      <c r="U35" s="620">
        <f>IF(W35="","",U34+1)</f>
        <v>10</v>
      </c>
      <c r="V35" s="620"/>
      <c r="W35" s="621" t="str">
        <f>IF('各会計、関係団体の財政状況及び健全化判断比率'!B29="","",'各会計、関係団体の財政状況及び健全化判断比率'!B29)</f>
        <v>介護保険会計</v>
      </c>
      <c r="X35" s="621"/>
      <c r="Y35" s="621"/>
      <c r="Z35" s="621"/>
      <c r="AA35" s="621"/>
      <c r="AB35" s="621"/>
      <c r="AC35" s="621"/>
      <c r="AD35" s="621"/>
      <c r="AE35" s="621"/>
      <c r="AF35" s="621"/>
      <c r="AG35" s="621"/>
      <c r="AH35" s="621"/>
      <c r="AI35" s="621"/>
      <c r="AJ35" s="621"/>
      <c r="AK35" s="621"/>
      <c r="AL35" s="214"/>
      <c r="AM35" s="620">
        <f t="shared" ref="AM35:AM43" si="0">IF(AO35="","",AM34+1)</f>
        <v>14</v>
      </c>
      <c r="AN35" s="620"/>
      <c r="AO35" s="621" t="str">
        <f>IF('各会計、関係団体の財政状況及び健全化判断比率'!B33="","",'各会計、関係団体の財政状況及び健全化判断比率'!B33)</f>
        <v>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20</v>
      </c>
      <c r="BX35" s="620"/>
      <c r="BY35" s="621" t="str">
        <f>IF('各会計、関係団体の財政状況及び健全化判断比率'!B69="","",'各会計、関係団体の財政状況及び健全化判断比率'!B69)</f>
        <v>熊本県後期高齢者医療広域連合（一般会計）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熊本市上下水道サービス公社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産業振興資金会計</v>
      </c>
      <c r="F36" s="621"/>
      <c r="G36" s="621"/>
      <c r="H36" s="621"/>
      <c r="I36" s="621"/>
      <c r="J36" s="621"/>
      <c r="K36" s="621"/>
      <c r="L36" s="621"/>
      <c r="M36" s="621"/>
      <c r="N36" s="621"/>
      <c r="O36" s="621"/>
      <c r="P36" s="621"/>
      <c r="Q36" s="621"/>
      <c r="R36" s="621"/>
      <c r="S36" s="621"/>
      <c r="T36" s="214"/>
      <c r="U36" s="620">
        <f t="shared" ref="U36:U43" si="4">IF(W36="","",U35+1)</f>
        <v>11</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f t="shared" si="0"/>
        <v>15</v>
      </c>
      <c r="AN36" s="620"/>
      <c r="AO36" s="621" t="str">
        <f>IF('各会計、関係団体の財政状況及び健全化判断比率'!B34="","",'各会計、関係団体の財政状況及び健全化判断比率'!B34)</f>
        <v>工業用水道事業会計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21</v>
      </c>
      <c r="BX36" s="620"/>
      <c r="BY36" s="621" t="str">
        <f>IF('各会計、関係団体の財政状況及び健全化判断比率'!B70="","",'各会計、関係団体の財政状況及び健全化判断比率'!B70)</f>
        <v>熊本県後期高齢者医療広域連合（後期高齢者医療特別会計）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熊本市文化スポーツ財団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公共用地先行取得事業会計</v>
      </c>
      <c r="F37" s="621"/>
      <c r="G37" s="621"/>
      <c r="H37" s="621"/>
      <c r="I37" s="621"/>
      <c r="J37" s="621"/>
      <c r="K37" s="621"/>
      <c r="L37" s="621"/>
      <c r="M37" s="621"/>
      <c r="N37" s="621"/>
      <c r="O37" s="621"/>
      <c r="P37" s="621"/>
      <c r="Q37" s="621"/>
      <c r="R37" s="621"/>
      <c r="S37" s="621"/>
      <c r="T37" s="214"/>
      <c r="U37" s="620">
        <f t="shared" si="4"/>
        <v>12</v>
      </c>
      <c r="V37" s="620"/>
      <c r="W37" s="621" t="str">
        <f>IF('各会計、関係団体の財政状況及び健全化判断比率'!B31="","",'各会計、関係団体の財政状況及び健全化判断比率'!B31)</f>
        <v>競輪事業会計</v>
      </c>
      <c r="X37" s="621"/>
      <c r="Y37" s="621"/>
      <c r="Z37" s="621"/>
      <c r="AA37" s="621"/>
      <c r="AB37" s="621"/>
      <c r="AC37" s="621"/>
      <c r="AD37" s="621"/>
      <c r="AE37" s="621"/>
      <c r="AF37" s="621"/>
      <c r="AG37" s="621"/>
      <c r="AH37" s="621"/>
      <c r="AI37" s="621"/>
      <c r="AJ37" s="621"/>
      <c r="AK37" s="621"/>
      <c r="AL37" s="214"/>
      <c r="AM37" s="620">
        <f t="shared" si="0"/>
        <v>16</v>
      </c>
      <c r="AN37" s="620"/>
      <c r="AO37" s="621" t="str">
        <f>IF('各会計、関係団体の財政状況及び健全化判断比率'!B35="","",'各会計、関係団体の財政状況及び健全化判断比率'!B35)</f>
        <v>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熊本市美術文化振興財団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熊本駅西土地区画整理事業会計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17</v>
      </c>
      <c r="AN38" s="620"/>
      <c r="AO38" s="621" t="str">
        <f>IF('各会計、関係団体の財政状況及び健全化判断比率'!B36="","",'各会計、関係団体の財政状況及び健全化判断比率'!B36)</f>
        <v>交通事業会計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26</v>
      </c>
      <c r="CP38" s="620"/>
      <c r="CQ38" s="621" t="str">
        <f>IF('各会計、関係団体の財政状況及び健全化判断比率'!BS11="","",'各会計、関係団体の財政状況及び健全化判断比率'!BS11)</f>
        <v>くまもと地下水財団</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植木中央土地区画整理事業会計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27</v>
      </c>
      <c r="CP39" s="620"/>
      <c r="CQ39" s="621" t="str">
        <f>IF('各会計、関係団体の財政状況及び健全化判断比率'!BS12="","",'各会計、関係団体の財政状況及び健全化判断比率'!BS12)</f>
        <v>熊本市国際交流振興事業団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f t="shared" si="5"/>
        <v>7</v>
      </c>
      <c r="D40" s="620"/>
      <c r="E40" s="621" t="str">
        <f>IF('各会計、関係団体の財政状況及び健全化判断比率'!B13="","",'各会計、関係団体の財政状況及び健全化判断比率'!B13)</f>
        <v>奨学金貸付事業会計</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28</v>
      </c>
      <c r="CP40" s="620"/>
      <c r="CQ40" s="621" t="str">
        <f>IF('各会計、関係団体の財政状況及び健全化判断比率'!BS13="","",'各会計、関係団体の財政状況及び健全化判断比率'!BS13)</f>
        <v>熊本市学校給食会</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f t="shared" si="5"/>
        <v>8</v>
      </c>
      <c r="D41" s="620"/>
      <c r="E41" s="621" t="str">
        <f>IF('各会計、関係団体の財政状況及び健全化判断比率'!B14="","",'各会計、関係団体の財政状況及び健全化判断比率'!B14)</f>
        <v>公債管理会計</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29</v>
      </c>
      <c r="CP41" s="620"/>
      <c r="CQ41" s="621" t="str">
        <f>IF('各会計、関係団体の財政状況及び健全化判断比率'!BS14="","",'各会計、関係団体の財政状況及び健全化判断比率'!BS14)</f>
        <v>熊本流通情報センター</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30</v>
      </c>
      <c r="CP42" s="620"/>
      <c r="CQ42" s="621" t="str">
        <f>IF('各会計、関係団体の財政状況及び健全化判断比率'!BS15="","",'各会計、関係団体の財政状況及び健全化判断比率'!BS15)</f>
        <v>熊本国際観光コンベンション協会</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7c4RQLc6g+iW/w427mmuVs/FmqZZ5qVqUH1w1bRAXxawCCI7J5wgtq0hdbtWN5abaM5kRX1HQu7PQsDUQ1G+Zw==" saltValue="FCb30pnpVmI47/JOm6mP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8"/>
  <sheetViews>
    <sheetView showGridLines="0" zoomScale="85" zoomScaleNormal="8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212" t="s">
        <v>587</v>
      </c>
      <c r="D34" s="1212"/>
      <c r="E34" s="1213"/>
      <c r="F34" s="32">
        <v>7.4</v>
      </c>
      <c r="G34" s="33">
        <v>6.56</v>
      </c>
      <c r="H34" s="33">
        <v>6.89</v>
      </c>
      <c r="I34" s="33">
        <v>7.54</v>
      </c>
      <c r="J34" s="34">
        <v>7.27</v>
      </c>
      <c r="K34" s="22"/>
      <c r="L34" s="22"/>
      <c r="M34" s="22"/>
      <c r="N34" s="22"/>
      <c r="O34" s="22"/>
      <c r="P34" s="22"/>
    </row>
    <row r="35" spans="1:16" ht="39" customHeight="1" x14ac:dyDescent="0.2">
      <c r="A35" s="22"/>
      <c r="B35" s="35"/>
      <c r="C35" s="1206" t="s">
        <v>588</v>
      </c>
      <c r="D35" s="1207"/>
      <c r="E35" s="1208"/>
      <c r="F35" s="36">
        <v>5.77</v>
      </c>
      <c r="G35" s="37">
        <v>5.34</v>
      </c>
      <c r="H35" s="37">
        <v>5.5</v>
      </c>
      <c r="I35" s="37">
        <v>5.91</v>
      </c>
      <c r="J35" s="38">
        <v>5.48</v>
      </c>
      <c r="K35" s="22"/>
      <c r="L35" s="22"/>
      <c r="M35" s="22"/>
      <c r="N35" s="22"/>
      <c r="O35" s="22"/>
      <c r="P35" s="22"/>
    </row>
    <row r="36" spans="1:16" ht="39" customHeight="1" x14ac:dyDescent="0.2">
      <c r="A36" s="22"/>
      <c r="B36" s="35"/>
      <c r="C36" s="1206" t="s">
        <v>589</v>
      </c>
      <c r="D36" s="1207"/>
      <c r="E36" s="1208"/>
      <c r="F36" s="36">
        <v>0.94</v>
      </c>
      <c r="G36" s="37">
        <v>0.97</v>
      </c>
      <c r="H36" s="37">
        <v>2.0099999999999998</v>
      </c>
      <c r="I36" s="37">
        <v>2.4900000000000002</v>
      </c>
      <c r="J36" s="38">
        <v>3.52</v>
      </c>
      <c r="K36" s="22"/>
      <c r="L36" s="22"/>
      <c r="M36" s="22"/>
      <c r="N36" s="22"/>
      <c r="O36" s="22"/>
      <c r="P36" s="22"/>
    </row>
    <row r="37" spans="1:16" ht="39" customHeight="1" x14ac:dyDescent="0.2">
      <c r="A37" s="22"/>
      <c r="B37" s="35"/>
      <c r="C37" s="1206" t="s">
        <v>590</v>
      </c>
      <c r="D37" s="1207"/>
      <c r="E37" s="1208"/>
      <c r="F37" s="36">
        <v>2.93</v>
      </c>
      <c r="G37" s="37">
        <v>3.07</v>
      </c>
      <c r="H37" s="37">
        <v>3.12</v>
      </c>
      <c r="I37" s="37">
        <v>3.22</v>
      </c>
      <c r="J37" s="38">
        <v>2.6</v>
      </c>
      <c r="K37" s="22"/>
      <c r="L37" s="22"/>
      <c r="M37" s="22"/>
      <c r="N37" s="22"/>
      <c r="O37" s="22"/>
      <c r="P37" s="22"/>
    </row>
    <row r="38" spans="1:16" ht="39" customHeight="1" x14ac:dyDescent="0.2">
      <c r="A38" s="22"/>
      <c r="B38" s="35"/>
      <c r="C38" s="1206" t="s">
        <v>591</v>
      </c>
      <c r="D38" s="1207"/>
      <c r="E38" s="1208"/>
      <c r="F38" s="36">
        <v>0.59</v>
      </c>
      <c r="G38" s="37">
        <v>0.6</v>
      </c>
      <c r="H38" s="37">
        <v>0.65</v>
      </c>
      <c r="I38" s="37">
        <v>0.67</v>
      </c>
      <c r="J38" s="38">
        <v>0.43</v>
      </c>
      <c r="K38" s="22"/>
      <c r="L38" s="22"/>
      <c r="M38" s="22"/>
      <c r="N38" s="22"/>
      <c r="O38" s="22"/>
      <c r="P38" s="22"/>
    </row>
    <row r="39" spans="1:16" ht="39" customHeight="1" x14ac:dyDescent="0.2">
      <c r="A39" s="22"/>
      <c r="B39" s="35"/>
      <c r="C39" s="1206" t="s">
        <v>592</v>
      </c>
      <c r="D39" s="1207"/>
      <c r="E39" s="1208"/>
      <c r="F39" s="36" t="s">
        <v>593</v>
      </c>
      <c r="G39" s="37" t="s">
        <v>594</v>
      </c>
      <c r="H39" s="37" t="s">
        <v>595</v>
      </c>
      <c r="I39" s="37" t="s">
        <v>596</v>
      </c>
      <c r="J39" s="38">
        <v>0.2</v>
      </c>
      <c r="K39" s="22"/>
      <c r="L39" s="22"/>
      <c r="M39" s="22"/>
      <c r="N39" s="22"/>
      <c r="O39" s="22"/>
      <c r="P39" s="22"/>
    </row>
    <row r="40" spans="1:16" ht="39" customHeight="1" x14ac:dyDescent="0.2">
      <c r="A40" s="22"/>
      <c r="B40" s="35"/>
      <c r="C40" s="1206" t="s">
        <v>597</v>
      </c>
      <c r="D40" s="1207"/>
      <c r="E40" s="1208"/>
      <c r="F40" s="36">
        <v>0.13</v>
      </c>
      <c r="G40" s="37">
        <v>0.15</v>
      </c>
      <c r="H40" s="37">
        <v>0.15</v>
      </c>
      <c r="I40" s="37">
        <v>0.15</v>
      </c>
      <c r="J40" s="38">
        <v>0.16</v>
      </c>
      <c r="K40" s="22"/>
      <c r="L40" s="22"/>
      <c r="M40" s="22"/>
      <c r="N40" s="22"/>
      <c r="O40" s="22"/>
      <c r="P40" s="22"/>
    </row>
    <row r="41" spans="1:16" ht="39" customHeight="1" x14ac:dyDescent="0.2">
      <c r="A41" s="22"/>
      <c r="B41" s="35"/>
      <c r="C41" s="1206" t="s">
        <v>598</v>
      </c>
      <c r="D41" s="1207"/>
      <c r="E41" s="1208"/>
      <c r="F41" s="36">
        <v>0.1</v>
      </c>
      <c r="G41" s="37">
        <v>0.11</v>
      </c>
      <c r="H41" s="37">
        <v>0.11</v>
      </c>
      <c r="I41" s="37">
        <v>0.11</v>
      </c>
      <c r="J41" s="38">
        <v>0.11</v>
      </c>
      <c r="K41" s="22"/>
      <c r="L41" s="22"/>
      <c r="M41" s="22"/>
      <c r="N41" s="22"/>
      <c r="O41" s="22"/>
      <c r="P41" s="22"/>
    </row>
    <row r="42" spans="1:16" ht="39" customHeight="1" x14ac:dyDescent="0.2">
      <c r="A42" s="22"/>
      <c r="B42" s="39"/>
      <c r="C42" s="1206" t="s">
        <v>599</v>
      </c>
      <c r="D42" s="1207"/>
      <c r="E42" s="1208"/>
      <c r="F42" s="36" t="s">
        <v>537</v>
      </c>
      <c r="G42" s="37" t="s">
        <v>537</v>
      </c>
      <c r="H42" s="37" t="s">
        <v>537</v>
      </c>
      <c r="I42" s="37" t="s">
        <v>537</v>
      </c>
      <c r="J42" s="38" t="s">
        <v>537</v>
      </c>
      <c r="K42" s="22"/>
      <c r="L42" s="22"/>
      <c r="M42" s="22"/>
      <c r="N42" s="22"/>
      <c r="O42" s="22"/>
      <c r="P42" s="22"/>
    </row>
    <row r="43" spans="1:16" ht="39" customHeight="1" thickBot="1" x14ac:dyDescent="0.25">
      <c r="A43" s="22"/>
      <c r="B43" s="40"/>
      <c r="C43" s="1209" t="s">
        <v>600</v>
      </c>
      <c r="D43" s="1210"/>
      <c r="E43" s="1211"/>
      <c r="F43" s="41">
        <v>0.28999999999999998</v>
      </c>
      <c r="G43" s="42">
        <v>0.23</v>
      </c>
      <c r="H43" s="42">
        <v>0.16</v>
      </c>
      <c r="I43" s="42">
        <v>0.23</v>
      </c>
      <c r="J43" s="43">
        <v>0.25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row r="46" spans="1:16" ht="13" hidden="1" customHeight="1" x14ac:dyDescent="0.2"/>
    <row r="47" spans="1:16" ht="13" hidden="1" customHeight="1" x14ac:dyDescent="0.2"/>
    <row r="48" spans="1:16" ht="13" hidden="1" customHeight="1" x14ac:dyDescent="0.2"/>
  </sheetData>
  <sheetProtection algorithmName="SHA-512" hashValue="RML/J2Ug9B4wq2SoQlVzG/hTKsjx75WCaQfU0rJBvv8AEHDeRxxpqvK9e4APbNmf8DGSLRXOVp2WgDSzr+jwiw==" saltValue="xcVD6NYujYa4zy38H/v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31481</v>
      </c>
      <c r="L45" s="60">
        <v>30941</v>
      </c>
      <c r="M45" s="60">
        <v>30780</v>
      </c>
      <c r="N45" s="60">
        <v>35115</v>
      </c>
      <c r="O45" s="61">
        <v>28559</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537</v>
      </c>
      <c r="L46" s="64" t="s">
        <v>537</v>
      </c>
      <c r="M46" s="64" t="s">
        <v>537</v>
      </c>
      <c r="N46" s="64" t="s">
        <v>537</v>
      </c>
      <c r="O46" s="65" t="s">
        <v>537</v>
      </c>
      <c r="P46" s="48"/>
      <c r="Q46" s="48"/>
      <c r="R46" s="48"/>
      <c r="S46" s="48"/>
      <c r="T46" s="48"/>
      <c r="U46" s="48"/>
    </row>
    <row r="47" spans="1:21" ht="30.75" customHeight="1" x14ac:dyDescent="0.2">
      <c r="A47" s="48"/>
      <c r="B47" s="1216"/>
      <c r="C47" s="1217"/>
      <c r="D47" s="62"/>
      <c r="E47" s="1222" t="s">
        <v>14</v>
      </c>
      <c r="F47" s="1222"/>
      <c r="G47" s="1222"/>
      <c r="H47" s="1222"/>
      <c r="I47" s="1222"/>
      <c r="J47" s="1223"/>
      <c r="K47" s="63">
        <v>1333</v>
      </c>
      <c r="L47" s="64">
        <v>1667</v>
      </c>
      <c r="M47" s="64">
        <v>2000</v>
      </c>
      <c r="N47" s="64">
        <v>2333</v>
      </c>
      <c r="O47" s="65">
        <v>2667</v>
      </c>
      <c r="P47" s="48"/>
      <c r="Q47" s="48"/>
      <c r="R47" s="48"/>
      <c r="S47" s="48"/>
      <c r="T47" s="48"/>
      <c r="U47" s="48"/>
    </row>
    <row r="48" spans="1:21" ht="30.75" customHeight="1" x14ac:dyDescent="0.2">
      <c r="A48" s="48"/>
      <c r="B48" s="1216"/>
      <c r="C48" s="1217"/>
      <c r="D48" s="62"/>
      <c r="E48" s="1222" t="s">
        <v>15</v>
      </c>
      <c r="F48" s="1222"/>
      <c r="G48" s="1222"/>
      <c r="H48" s="1222"/>
      <c r="I48" s="1222"/>
      <c r="J48" s="1223"/>
      <c r="K48" s="63">
        <v>6618</v>
      </c>
      <c r="L48" s="64">
        <v>6418</v>
      </c>
      <c r="M48" s="64">
        <v>5383</v>
      </c>
      <c r="N48" s="64">
        <v>4994</v>
      </c>
      <c r="O48" s="65">
        <v>4903</v>
      </c>
      <c r="P48" s="48"/>
      <c r="Q48" s="48"/>
      <c r="R48" s="48"/>
      <c r="S48" s="48"/>
      <c r="T48" s="48"/>
      <c r="U48" s="48"/>
    </row>
    <row r="49" spans="1:21" ht="30.75" customHeight="1" x14ac:dyDescent="0.2">
      <c r="A49" s="48"/>
      <c r="B49" s="1216"/>
      <c r="C49" s="1217"/>
      <c r="D49" s="62"/>
      <c r="E49" s="1222" t="s">
        <v>16</v>
      </c>
      <c r="F49" s="1222"/>
      <c r="G49" s="1222"/>
      <c r="H49" s="1222"/>
      <c r="I49" s="1222"/>
      <c r="J49" s="1223"/>
      <c r="K49" s="63">
        <v>61</v>
      </c>
      <c r="L49" s="64">
        <v>50</v>
      </c>
      <c r="M49" s="64">
        <v>0</v>
      </c>
      <c r="N49" s="64">
        <v>0</v>
      </c>
      <c r="O49" s="65">
        <v>0</v>
      </c>
      <c r="P49" s="48"/>
      <c r="Q49" s="48"/>
      <c r="R49" s="48"/>
      <c r="S49" s="48"/>
      <c r="T49" s="48"/>
      <c r="U49" s="48"/>
    </row>
    <row r="50" spans="1:21" ht="30.75" customHeight="1" x14ac:dyDescent="0.2">
      <c r="A50" s="48"/>
      <c r="B50" s="1216"/>
      <c r="C50" s="1217"/>
      <c r="D50" s="62"/>
      <c r="E50" s="1222" t="s">
        <v>17</v>
      </c>
      <c r="F50" s="1222"/>
      <c r="G50" s="1222"/>
      <c r="H50" s="1222"/>
      <c r="I50" s="1222"/>
      <c r="J50" s="1223"/>
      <c r="K50" s="63">
        <v>351</v>
      </c>
      <c r="L50" s="64">
        <v>221</v>
      </c>
      <c r="M50" s="64">
        <v>193</v>
      </c>
      <c r="N50" s="64">
        <v>104</v>
      </c>
      <c r="O50" s="65">
        <v>194</v>
      </c>
      <c r="P50" s="48"/>
      <c r="Q50" s="48"/>
      <c r="R50" s="48"/>
      <c r="S50" s="48"/>
      <c r="T50" s="48"/>
      <c r="U50" s="48"/>
    </row>
    <row r="51" spans="1:21" ht="30.75" customHeight="1" x14ac:dyDescent="0.2">
      <c r="A51" s="48"/>
      <c r="B51" s="1218"/>
      <c r="C51" s="1219"/>
      <c r="D51" s="66"/>
      <c r="E51" s="1222" t="s">
        <v>18</v>
      </c>
      <c r="F51" s="1222"/>
      <c r="G51" s="1222"/>
      <c r="H51" s="1222"/>
      <c r="I51" s="1222"/>
      <c r="J51" s="1223"/>
      <c r="K51" s="63">
        <v>0</v>
      </c>
      <c r="L51" s="64">
        <v>1</v>
      </c>
      <c r="M51" s="64" t="s">
        <v>537</v>
      </c>
      <c r="N51" s="64">
        <v>1</v>
      </c>
      <c r="O51" s="65">
        <v>0</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26942</v>
      </c>
      <c r="L52" s="64">
        <v>26294</v>
      </c>
      <c r="M52" s="64">
        <v>27272</v>
      </c>
      <c r="N52" s="64">
        <v>32428</v>
      </c>
      <c r="O52" s="65">
        <v>26360</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12902</v>
      </c>
      <c r="L53" s="69">
        <v>13004</v>
      </c>
      <c r="M53" s="69">
        <v>11084</v>
      </c>
      <c r="N53" s="69">
        <v>10119</v>
      </c>
      <c r="O53" s="70">
        <v>9963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3">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624</v>
      </c>
      <c r="L57" s="84">
        <v>370</v>
      </c>
      <c r="M57" s="84">
        <v>1110</v>
      </c>
      <c r="N57" s="84">
        <v>2220</v>
      </c>
      <c r="O57" s="85">
        <v>3700</v>
      </c>
    </row>
    <row r="58" spans="1:21" ht="31.5" customHeight="1" thickBot="1" x14ac:dyDescent="0.25">
      <c r="B58" s="1232"/>
      <c r="C58" s="1233"/>
      <c r="D58" s="1237" t="s">
        <v>27</v>
      </c>
      <c r="E58" s="1238"/>
      <c r="F58" s="1238"/>
      <c r="G58" s="1238"/>
      <c r="H58" s="1238"/>
      <c r="I58" s="1238"/>
      <c r="J58" s="1239"/>
      <c r="K58" s="86">
        <v>1000</v>
      </c>
      <c r="L58" s="87">
        <v>2000</v>
      </c>
      <c r="M58" s="87">
        <v>3333</v>
      </c>
      <c r="N58" s="87">
        <v>5000</v>
      </c>
      <c r="O58" s="88">
        <v>7000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3" spans="1:21" ht="12.65" hidden="1" customHeight="1" x14ac:dyDescent="0.2"/>
    <row r="64" spans="1:21" ht="12.65" hidden="1" customHeight="1" x14ac:dyDescent="0.2"/>
    <row r="65" ht="12.65" hidden="1" customHeight="1" x14ac:dyDescent="0.2"/>
    <row r="66" ht="12.65" hidden="1" customHeight="1" x14ac:dyDescent="0.2"/>
    <row r="67" ht="12.65" hidden="1" customHeight="1" x14ac:dyDescent="0.2"/>
    <row r="68" ht="12.65" hidden="1" customHeight="1" x14ac:dyDescent="0.2"/>
  </sheetData>
  <sheetProtection algorithmName="SHA-512" hashValue="F+R6L1+gae+2JGEvQ3yyJB/ckvcwap4Xmb9j+HHzEGvbSCpo2Tl/IJlYxyXhTyQnq5wr2ycDfahL9OByFhETfw==" saltValue="w0XZANgqRJTLN0kdK0n1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578</v>
      </c>
      <c r="J40" s="100" t="s">
        <v>579</v>
      </c>
      <c r="K40" s="100" t="s">
        <v>580</v>
      </c>
      <c r="L40" s="100" t="s">
        <v>581</v>
      </c>
      <c r="M40" s="101" t="s">
        <v>582</v>
      </c>
    </row>
    <row r="41" spans="2:13" ht="27.75" customHeight="1" x14ac:dyDescent="0.2">
      <c r="B41" s="1240" t="s">
        <v>30</v>
      </c>
      <c r="C41" s="1241"/>
      <c r="D41" s="102"/>
      <c r="E41" s="1246" t="s">
        <v>31</v>
      </c>
      <c r="F41" s="1246"/>
      <c r="G41" s="1246"/>
      <c r="H41" s="1247"/>
      <c r="I41" s="103">
        <v>398565</v>
      </c>
      <c r="J41" s="104">
        <v>443111</v>
      </c>
      <c r="K41" s="104">
        <v>454325</v>
      </c>
      <c r="L41" s="104">
        <v>481313</v>
      </c>
      <c r="M41" s="105">
        <v>496551</v>
      </c>
    </row>
    <row r="42" spans="2:13" ht="27.75" customHeight="1" x14ac:dyDescent="0.2">
      <c r="B42" s="1242"/>
      <c r="C42" s="1243"/>
      <c r="D42" s="106"/>
      <c r="E42" s="1248" t="s">
        <v>32</v>
      </c>
      <c r="F42" s="1248"/>
      <c r="G42" s="1248"/>
      <c r="H42" s="1249"/>
      <c r="I42" s="107">
        <v>2206</v>
      </c>
      <c r="J42" s="108">
        <v>1902</v>
      </c>
      <c r="K42" s="108">
        <v>1707</v>
      </c>
      <c r="L42" s="108">
        <v>1538</v>
      </c>
      <c r="M42" s="109">
        <v>1353</v>
      </c>
    </row>
    <row r="43" spans="2:13" ht="27.75" customHeight="1" x14ac:dyDescent="0.2">
      <c r="B43" s="1242"/>
      <c r="C43" s="1243"/>
      <c r="D43" s="106"/>
      <c r="E43" s="1248" t="s">
        <v>33</v>
      </c>
      <c r="F43" s="1248"/>
      <c r="G43" s="1248"/>
      <c r="H43" s="1249"/>
      <c r="I43" s="107">
        <v>77061</v>
      </c>
      <c r="J43" s="108">
        <v>73298</v>
      </c>
      <c r="K43" s="108">
        <v>70909</v>
      </c>
      <c r="L43" s="108">
        <v>72308</v>
      </c>
      <c r="M43" s="109">
        <v>70323</v>
      </c>
    </row>
    <row r="44" spans="2:13" ht="27.75" customHeight="1" x14ac:dyDescent="0.2">
      <c r="B44" s="1242"/>
      <c r="C44" s="1243"/>
      <c r="D44" s="106"/>
      <c r="E44" s="1248" t="s">
        <v>34</v>
      </c>
      <c r="F44" s="1248"/>
      <c r="G44" s="1248"/>
      <c r="H44" s="1249"/>
      <c r="I44" s="107">
        <v>70</v>
      </c>
      <c r="J44" s="108">
        <v>3</v>
      </c>
      <c r="K44" s="108">
        <v>2</v>
      </c>
      <c r="L44" s="108">
        <v>1</v>
      </c>
      <c r="M44" s="109">
        <v>19</v>
      </c>
    </row>
    <row r="45" spans="2:13" ht="27.75" customHeight="1" x14ac:dyDescent="0.2">
      <c r="B45" s="1242"/>
      <c r="C45" s="1243"/>
      <c r="D45" s="106"/>
      <c r="E45" s="1248" t="s">
        <v>35</v>
      </c>
      <c r="F45" s="1248"/>
      <c r="G45" s="1248"/>
      <c r="H45" s="1249"/>
      <c r="I45" s="107">
        <v>42517</v>
      </c>
      <c r="J45" s="108">
        <v>75498</v>
      </c>
      <c r="K45" s="108">
        <v>74247</v>
      </c>
      <c r="L45" s="108">
        <v>72459</v>
      </c>
      <c r="M45" s="109">
        <v>69225</v>
      </c>
    </row>
    <row r="46" spans="2:13" ht="27.75" customHeight="1" x14ac:dyDescent="0.2">
      <c r="B46" s="1242"/>
      <c r="C46" s="1243"/>
      <c r="D46" s="110"/>
      <c r="E46" s="1248" t="s">
        <v>36</v>
      </c>
      <c r="F46" s="1248"/>
      <c r="G46" s="1248"/>
      <c r="H46" s="1249"/>
      <c r="I46" s="107" t="s">
        <v>537</v>
      </c>
      <c r="J46" s="108" t="s">
        <v>537</v>
      </c>
      <c r="K46" s="108" t="s">
        <v>537</v>
      </c>
      <c r="L46" s="108" t="s">
        <v>537</v>
      </c>
      <c r="M46" s="109" t="s">
        <v>537</v>
      </c>
    </row>
    <row r="47" spans="2:13" ht="27.75" customHeight="1" x14ac:dyDescent="0.2">
      <c r="B47" s="1242"/>
      <c r="C47" s="1243"/>
      <c r="D47" s="111"/>
      <c r="E47" s="1250" t="s">
        <v>37</v>
      </c>
      <c r="F47" s="1251"/>
      <c r="G47" s="1251"/>
      <c r="H47" s="1252"/>
      <c r="I47" s="107" t="s">
        <v>537</v>
      </c>
      <c r="J47" s="108" t="s">
        <v>537</v>
      </c>
      <c r="K47" s="108" t="s">
        <v>537</v>
      </c>
      <c r="L47" s="108" t="s">
        <v>537</v>
      </c>
      <c r="M47" s="109" t="s">
        <v>537</v>
      </c>
    </row>
    <row r="48" spans="2:13" ht="27.75" customHeight="1" x14ac:dyDescent="0.2">
      <c r="B48" s="1242"/>
      <c r="C48" s="1243"/>
      <c r="D48" s="106"/>
      <c r="E48" s="1248" t="s">
        <v>38</v>
      </c>
      <c r="F48" s="1248"/>
      <c r="G48" s="1248"/>
      <c r="H48" s="1249"/>
      <c r="I48" s="107" t="s">
        <v>537</v>
      </c>
      <c r="J48" s="108" t="s">
        <v>537</v>
      </c>
      <c r="K48" s="108" t="s">
        <v>537</v>
      </c>
      <c r="L48" s="108" t="s">
        <v>537</v>
      </c>
      <c r="M48" s="109" t="s">
        <v>537</v>
      </c>
    </row>
    <row r="49" spans="2:13" ht="27.75" customHeight="1" x14ac:dyDescent="0.2">
      <c r="B49" s="1244"/>
      <c r="C49" s="1245"/>
      <c r="D49" s="106"/>
      <c r="E49" s="1248" t="s">
        <v>39</v>
      </c>
      <c r="F49" s="1248"/>
      <c r="G49" s="1248"/>
      <c r="H49" s="1249"/>
      <c r="I49" s="107" t="s">
        <v>537</v>
      </c>
      <c r="J49" s="108" t="s">
        <v>537</v>
      </c>
      <c r="K49" s="108" t="s">
        <v>537</v>
      </c>
      <c r="L49" s="108" t="s">
        <v>537</v>
      </c>
      <c r="M49" s="109" t="s">
        <v>537</v>
      </c>
    </row>
    <row r="50" spans="2:13" ht="27.75" customHeight="1" x14ac:dyDescent="0.2">
      <c r="B50" s="1253" t="s">
        <v>40</v>
      </c>
      <c r="C50" s="1254"/>
      <c r="D50" s="112"/>
      <c r="E50" s="1248" t="s">
        <v>41</v>
      </c>
      <c r="F50" s="1248"/>
      <c r="G50" s="1248"/>
      <c r="H50" s="1249"/>
      <c r="I50" s="107">
        <v>17386</v>
      </c>
      <c r="J50" s="108">
        <v>18732</v>
      </c>
      <c r="K50" s="108">
        <v>22511</v>
      </c>
      <c r="L50" s="108">
        <v>22532</v>
      </c>
      <c r="M50" s="109">
        <v>28210</v>
      </c>
    </row>
    <row r="51" spans="2:13" ht="27.75" customHeight="1" x14ac:dyDescent="0.2">
      <c r="B51" s="1242"/>
      <c r="C51" s="1243"/>
      <c r="D51" s="106"/>
      <c r="E51" s="1248" t="s">
        <v>42</v>
      </c>
      <c r="F51" s="1248"/>
      <c r="G51" s="1248"/>
      <c r="H51" s="1249"/>
      <c r="I51" s="107">
        <v>31125</v>
      </c>
      <c r="J51" s="108">
        <v>32191</v>
      </c>
      <c r="K51" s="108">
        <v>31561</v>
      </c>
      <c r="L51" s="108">
        <v>28793</v>
      </c>
      <c r="M51" s="109">
        <v>29581</v>
      </c>
    </row>
    <row r="52" spans="2:13" ht="27.75" customHeight="1" x14ac:dyDescent="0.2">
      <c r="B52" s="1244"/>
      <c r="C52" s="1245"/>
      <c r="D52" s="106"/>
      <c r="E52" s="1248" t="s">
        <v>43</v>
      </c>
      <c r="F52" s="1248"/>
      <c r="G52" s="1248"/>
      <c r="H52" s="1249"/>
      <c r="I52" s="107">
        <v>297204</v>
      </c>
      <c r="J52" s="108">
        <v>327057</v>
      </c>
      <c r="K52" s="108">
        <v>347856</v>
      </c>
      <c r="L52" s="108">
        <v>357674</v>
      </c>
      <c r="M52" s="109">
        <v>366350</v>
      </c>
    </row>
    <row r="53" spans="2:13" ht="27.75" customHeight="1" thickBot="1" x14ac:dyDescent="0.25">
      <c r="B53" s="1255" t="s">
        <v>44</v>
      </c>
      <c r="C53" s="1256"/>
      <c r="D53" s="113"/>
      <c r="E53" s="1257" t="s">
        <v>45</v>
      </c>
      <c r="F53" s="1257"/>
      <c r="G53" s="1257"/>
      <c r="H53" s="1258"/>
      <c r="I53" s="114">
        <v>174704</v>
      </c>
      <c r="J53" s="115">
        <v>215831</v>
      </c>
      <c r="K53" s="115">
        <v>199261</v>
      </c>
      <c r="L53" s="115">
        <v>218620</v>
      </c>
      <c r="M53" s="116">
        <v>213330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59" spans="2:13" ht="13.5" hidden="1" customHeight="1" x14ac:dyDescent="0.2"/>
    <row r="60" spans="2:13" ht="13.5" hidden="1" customHeight="1" x14ac:dyDescent="0.2"/>
    <row r="61" spans="2:13" ht="13.5" hidden="1" customHeight="1" x14ac:dyDescent="0.2"/>
    <row r="62" spans="2:13" ht="13.5" hidden="1" customHeight="1" x14ac:dyDescent="0.2"/>
    <row r="63" spans="2:13" ht="13.5" hidden="1" customHeight="1" x14ac:dyDescent="0.2"/>
    <row r="64" spans="2:13" ht="13.5" hidden="1" customHeight="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row r="87" ht="13.5" hidden="1" customHeight="1" x14ac:dyDescent="0.2"/>
    <row r="88" ht="13.5" hidden="1" customHeight="1" x14ac:dyDescent="0.2"/>
    <row r="89" ht="13.5" hidden="1" customHeight="1" x14ac:dyDescent="0.2"/>
    <row r="90" ht="13.5" hidden="1" customHeight="1" x14ac:dyDescent="0.2"/>
    <row r="91" ht="13.5" hidden="1" customHeight="1" x14ac:dyDescent="0.2"/>
    <row r="92" ht="13.5" hidden="1" customHeight="1" x14ac:dyDescent="0.2"/>
  </sheetData>
  <sheetProtection algorithmName="SHA-512" hashValue="hWS+tUvUHqcwa9qc8KSQnVfcU8ZnwVEpnkBOnhNy2lx0hUnmHvLiC0XeqVeipMVKMn3sEaAjkSBFcUuwasY4lQ==" saltValue="3ZMmAoVtabgkoXX4CHjQ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2"/>
  <sheetViews>
    <sheetView showGridLines="0" zoomScale="85" zoomScaleNormal="8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580</v>
      </c>
      <c r="G54" s="125" t="s">
        <v>581</v>
      </c>
      <c r="H54" s="126" t="s">
        <v>582</v>
      </c>
    </row>
    <row r="55" spans="2:8" ht="52.5" customHeight="1" x14ac:dyDescent="0.2">
      <c r="B55" s="127"/>
      <c r="C55" s="1267" t="s">
        <v>48</v>
      </c>
      <c r="D55" s="1267"/>
      <c r="E55" s="1268"/>
      <c r="F55" s="128">
        <v>4780</v>
      </c>
      <c r="G55" s="128">
        <v>4096</v>
      </c>
      <c r="H55" s="129">
        <v>3699</v>
      </c>
    </row>
    <row r="56" spans="2:8" ht="52.5" customHeight="1" x14ac:dyDescent="0.2">
      <c r="B56" s="130"/>
      <c r="C56" s="1269" t="s">
        <v>49</v>
      </c>
      <c r="D56" s="1269"/>
      <c r="E56" s="1270"/>
      <c r="F56" s="131">
        <v>5387</v>
      </c>
      <c r="G56" s="131">
        <v>6306</v>
      </c>
      <c r="H56" s="132">
        <v>6309</v>
      </c>
    </row>
    <row r="57" spans="2:8" ht="53.25" customHeight="1" x14ac:dyDescent="0.2">
      <c r="B57" s="130"/>
      <c r="C57" s="1271" t="s">
        <v>50</v>
      </c>
      <c r="D57" s="1271"/>
      <c r="E57" s="1272"/>
      <c r="F57" s="133">
        <v>12382</v>
      </c>
      <c r="G57" s="133">
        <v>12490</v>
      </c>
      <c r="H57" s="134">
        <v>15126</v>
      </c>
    </row>
    <row r="58" spans="2:8" ht="45.75" customHeight="1" x14ac:dyDescent="0.2">
      <c r="B58" s="135"/>
      <c r="C58" s="1259" t="s">
        <v>620</v>
      </c>
      <c r="D58" s="1260"/>
      <c r="E58" s="1261"/>
      <c r="F58" s="136">
        <v>3300</v>
      </c>
      <c r="G58" s="136">
        <v>5250</v>
      </c>
      <c r="H58" s="137">
        <v>5250</v>
      </c>
    </row>
    <row r="59" spans="2:8" ht="45.75" customHeight="1" x14ac:dyDescent="0.2">
      <c r="B59" s="135"/>
      <c r="C59" s="1259" t="s">
        <v>619</v>
      </c>
      <c r="D59" s="1260"/>
      <c r="E59" s="1261"/>
      <c r="F59" s="136">
        <v>4819</v>
      </c>
      <c r="G59" s="136">
        <v>3540</v>
      </c>
      <c r="H59" s="137">
        <v>3426</v>
      </c>
    </row>
    <row r="60" spans="2:8" ht="45.75" customHeight="1" x14ac:dyDescent="0.2">
      <c r="B60" s="135"/>
      <c r="C60" s="1259" t="s">
        <v>623</v>
      </c>
      <c r="D60" s="1260"/>
      <c r="E60" s="1261"/>
      <c r="F60" s="136">
        <v>0</v>
      </c>
      <c r="G60" s="136">
        <v>0</v>
      </c>
      <c r="H60" s="137">
        <v>3000</v>
      </c>
    </row>
    <row r="61" spans="2:8" ht="45.75" customHeight="1" x14ac:dyDescent="0.2">
      <c r="B61" s="135"/>
      <c r="C61" s="1259" t="s">
        <v>621</v>
      </c>
      <c r="D61" s="1260"/>
      <c r="E61" s="1261"/>
      <c r="F61" s="136">
        <v>2224</v>
      </c>
      <c r="G61" s="136">
        <v>1488</v>
      </c>
      <c r="H61" s="137">
        <v>1337</v>
      </c>
    </row>
    <row r="62" spans="2:8" ht="45.75" customHeight="1" thickBot="1" x14ac:dyDescent="0.25">
      <c r="B62" s="138"/>
      <c r="C62" s="1262" t="s">
        <v>622</v>
      </c>
      <c r="D62" s="1263"/>
      <c r="E62" s="1264"/>
      <c r="F62" s="139">
        <v>592</v>
      </c>
      <c r="G62" s="139">
        <v>590</v>
      </c>
      <c r="H62" s="140">
        <v>591</v>
      </c>
    </row>
    <row r="63" spans="2:8" ht="52.5" customHeight="1" thickBot="1" x14ac:dyDescent="0.25">
      <c r="B63" s="141"/>
      <c r="C63" s="1265" t="s">
        <v>51</v>
      </c>
      <c r="D63" s="1265"/>
      <c r="E63" s="1266"/>
      <c r="F63" s="142">
        <v>22549</v>
      </c>
      <c r="G63" s="142">
        <v>22892</v>
      </c>
      <c r="H63" s="143">
        <v>25133</v>
      </c>
    </row>
    <row r="64" spans="2:8" ht="15"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row r="72" ht="0" hidden="1" customHeight="1" x14ac:dyDescent="0.2"/>
  </sheetData>
  <sheetProtection algorithmName="SHA-512" hashValue="VRtwnc0/H+5/RD7l9XOVMsbxaPMzbfzp0mYCqhzIYzOn7zzG8LdDF/aZ99tT1I9SI18Aae6/u8NTPTDD0emxHg==" saltValue="81OyrSLIa+FTS81gS+PW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9"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9B5F-BE97-4559-AEBF-2A56B5235389}">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636</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636</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635</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631</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634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629</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578</v>
      </c>
      <c r="BQ50" s="1283"/>
      <c r="BR50" s="1283"/>
      <c r="BS50" s="1283"/>
      <c r="BT50" s="1283"/>
      <c r="BU50" s="1283"/>
      <c r="BV50" s="1283"/>
      <c r="BW50" s="1283"/>
      <c r="BX50" s="1283" t="s">
        <v>579</v>
      </c>
      <c r="BY50" s="1283"/>
      <c r="BZ50" s="1283"/>
      <c r="CA50" s="1283"/>
      <c r="CB50" s="1283"/>
      <c r="CC50" s="1283"/>
      <c r="CD50" s="1283"/>
      <c r="CE50" s="1283"/>
      <c r="CF50" s="1283" t="s">
        <v>580</v>
      </c>
      <c r="CG50" s="1283"/>
      <c r="CH50" s="1283"/>
      <c r="CI50" s="1283"/>
      <c r="CJ50" s="1283"/>
      <c r="CK50" s="1283"/>
      <c r="CL50" s="1283"/>
      <c r="CM50" s="1283"/>
      <c r="CN50" s="1283" t="s">
        <v>581</v>
      </c>
      <c r="CO50" s="1283"/>
      <c r="CP50" s="1283"/>
      <c r="CQ50" s="1283"/>
      <c r="CR50" s="1283"/>
      <c r="CS50" s="1283"/>
      <c r="CT50" s="1283"/>
      <c r="CU50" s="1283"/>
      <c r="CV50" s="1283" t="s">
        <v>582</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628</v>
      </c>
      <c r="AO51" s="1282"/>
      <c r="AP51" s="1282"/>
      <c r="AQ51" s="1282"/>
      <c r="AR51" s="1282"/>
      <c r="AS51" s="1282"/>
      <c r="AT51" s="1282"/>
      <c r="AU51" s="1282"/>
      <c r="AV51" s="1282"/>
      <c r="AW51" s="1282"/>
      <c r="AX51" s="1282"/>
      <c r="AY51" s="1282"/>
      <c r="AZ51" s="1282"/>
      <c r="BA51" s="1282"/>
      <c r="BB51" s="1282" t="s">
        <v>626</v>
      </c>
      <c r="BC51" s="1282"/>
      <c r="BD51" s="1282"/>
      <c r="BE51" s="1282"/>
      <c r="BF51" s="1282"/>
      <c r="BG51" s="1282"/>
      <c r="BH51" s="1282"/>
      <c r="BI51" s="1282"/>
      <c r="BJ51" s="1282"/>
      <c r="BK51" s="1282"/>
      <c r="BL51" s="1282"/>
      <c r="BM51" s="1282"/>
      <c r="BN51" s="1282"/>
      <c r="BO51" s="1282"/>
      <c r="BP51" s="1281">
        <v>124</v>
      </c>
      <c r="BQ51" s="1281"/>
      <c r="BR51" s="1281"/>
      <c r="BS51" s="1281"/>
      <c r="BT51" s="1281"/>
      <c r="BU51" s="1281"/>
      <c r="BV51" s="1281"/>
      <c r="BW51" s="1281"/>
      <c r="BX51" s="1281">
        <v>127.8</v>
      </c>
      <c r="BY51" s="1281"/>
      <c r="BZ51" s="1281"/>
      <c r="CA51" s="1281"/>
      <c r="CB51" s="1281"/>
      <c r="CC51" s="1281"/>
      <c r="CD51" s="1281"/>
      <c r="CE51" s="1281"/>
      <c r="CF51" s="1281">
        <v>116.6</v>
      </c>
      <c r="CG51" s="1281"/>
      <c r="CH51" s="1281"/>
      <c r="CI51" s="1281"/>
      <c r="CJ51" s="1281"/>
      <c r="CK51" s="1281"/>
      <c r="CL51" s="1281"/>
      <c r="CM51" s="1281"/>
      <c r="CN51" s="1281">
        <v>126.7</v>
      </c>
      <c r="CO51" s="1281"/>
      <c r="CP51" s="1281"/>
      <c r="CQ51" s="1281"/>
      <c r="CR51" s="1281"/>
      <c r="CS51" s="1281"/>
      <c r="CT51" s="1281"/>
      <c r="CU51" s="1281"/>
      <c r="CV51" s="1281">
        <v>121.9</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633</v>
      </c>
      <c r="BC53" s="1282"/>
      <c r="BD53" s="1282"/>
      <c r="BE53" s="1282"/>
      <c r="BF53" s="1282"/>
      <c r="BG53" s="1282"/>
      <c r="BH53" s="1282"/>
      <c r="BI53" s="1282"/>
      <c r="BJ53" s="1282"/>
      <c r="BK53" s="1282"/>
      <c r="BL53" s="1282"/>
      <c r="BM53" s="1282"/>
      <c r="BN53" s="1282"/>
      <c r="BO53" s="1282"/>
      <c r="BP53" s="1281">
        <v>56.8</v>
      </c>
      <c r="BQ53" s="1281"/>
      <c r="BR53" s="1281"/>
      <c r="BS53" s="1281"/>
      <c r="BT53" s="1281"/>
      <c r="BU53" s="1281"/>
      <c r="BV53" s="1281"/>
      <c r="BW53" s="1281"/>
      <c r="BX53" s="1281">
        <v>59.9</v>
      </c>
      <c r="BY53" s="1281"/>
      <c r="BZ53" s="1281"/>
      <c r="CA53" s="1281"/>
      <c r="CB53" s="1281"/>
      <c r="CC53" s="1281"/>
      <c r="CD53" s="1281"/>
      <c r="CE53" s="1281"/>
      <c r="CF53" s="1281">
        <v>59.2</v>
      </c>
      <c r="CG53" s="1281"/>
      <c r="CH53" s="1281"/>
      <c r="CI53" s="1281"/>
      <c r="CJ53" s="1281"/>
      <c r="CK53" s="1281"/>
      <c r="CL53" s="1281"/>
      <c r="CM53" s="1281"/>
      <c r="CN53" s="1281">
        <v>58.3</v>
      </c>
      <c r="CO53" s="1281"/>
      <c r="CP53" s="1281"/>
      <c r="CQ53" s="1281"/>
      <c r="CR53" s="1281"/>
      <c r="CS53" s="1281"/>
      <c r="CT53" s="1281"/>
      <c r="CU53" s="1281"/>
      <c r="CV53" s="1281">
        <v>59.8</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627</v>
      </c>
      <c r="AO55" s="1283"/>
      <c r="AP55" s="1283"/>
      <c r="AQ55" s="1283"/>
      <c r="AR55" s="1283"/>
      <c r="AS55" s="1283"/>
      <c r="AT55" s="1283"/>
      <c r="AU55" s="1283"/>
      <c r="AV55" s="1283"/>
      <c r="AW55" s="1283"/>
      <c r="AX55" s="1283"/>
      <c r="AY55" s="1283"/>
      <c r="AZ55" s="1283"/>
      <c r="BA55" s="1283"/>
      <c r="BB55" s="1282" t="s">
        <v>626</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633</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632</v>
      </c>
    </row>
    <row r="64" spans="1:109" ht="13" x14ac:dyDescent="0.2">
      <c r="B64" s="1274"/>
      <c r="G64" s="1311"/>
      <c r="I64" s="1313"/>
      <c r="J64" s="1313"/>
      <c r="K64" s="1313"/>
      <c r="L64" s="1313"/>
      <c r="M64" s="1313"/>
      <c r="N64" s="1312"/>
      <c r="AM64" s="1311"/>
      <c r="AN64" s="1311" t="s">
        <v>631</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2">
      <c r="B65" s="1274"/>
      <c r="AN65" s="1309" t="s">
        <v>630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629</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578</v>
      </c>
      <c r="BQ72" s="1283"/>
      <c r="BR72" s="1283"/>
      <c r="BS72" s="1283"/>
      <c r="BT72" s="1283"/>
      <c r="BU72" s="1283"/>
      <c r="BV72" s="1283"/>
      <c r="BW72" s="1283"/>
      <c r="BX72" s="1283" t="s">
        <v>579</v>
      </c>
      <c r="BY72" s="1283"/>
      <c r="BZ72" s="1283"/>
      <c r="CA72" s="1283"/>
      <c r="CB72" s="1283"/>
      <c r="CC72" s="1283"/>
      <c r="CD72" s="1283"/>
      <c r="CE72" s="1283"/>
      <c r="CF72" s="1283" t="s">
        <v>580</v>
      </c>
      <c r="CG72" s="1283"/>
      <c r="CH72" s="1283"/>
      <c r="CI72" s="1283"/>
      <c r="CJ72" s="1283"/>
      <c r="CK72" s="1283"/>
      <c r="CL72" s="1283"/>
      <c r="CM72" s="1283"/>
      <c r="CN72" s="1283" t="s">
        <v>581</v>
      </c>
      <c r="CO72" s="1283"/>
      <c r="CP72" s="1283"/>
      <c r="CQ72" s="1283"/>
      <c r="CR72" s="1283"/>
      <c r="CS72" s="1283"/>
      <c r="CT72" s="1283"/>
      <c r="CU72" s="1283"/>
      <c r="CV72" s="1283" t="s">
        <v>582</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628</v>
      </c>
      <c r="AO73" s="1282"/>
      <c r="AP73" s="1282"/>
      <c r="AQ73" s="1282"/>
      <c r="AR73" s="1282"/>
      <c r="AS73" s="1282"/>
      <c r="AT73" s="1282"/>
      <c r="AU73" s="1282"/>
      <c r="AV73" s="1282"/>
      <c r="AW73" s="1282"/>
      <c r="AX73" s="1282"/>
      <c r="AY73" s="1282"/>
      <c r="AZ73" s="1282"/>
      <c r="BA73" s="1282"/>
      <c r="BB73" s="1282" t="s">
        <v>626</v>
      </c>
      <c r="BC73" s="1282"/>
      <c r="BD73" s="1282"/>
      <c r="BE73" s="1282"/>
      <c r="BF73" s="1282"/>
      <c r="BG73" s="1282"/>
      <c r="BH73" s="1282"/>
      <c r="BI73" s="1282"/>
      <c r="BJ73" s="1282"/>
      <c r="BK73" s="1282"/>
      <c r="BL73" s="1282"/>
      <c r="BM73" s="1282"/>
      <c r="BN73" s="1282"/>
      <c r="BO73" s="1282"/>
      <c r="BP73" s="1281">
        <v>124</v>
      </c>
      <c r="BQ73" s="1281"/>
      <c r="BR73" s="1281"/>
      <c r="BS73" s="1281"/>
      <c r="BT73" s="1281"/>
      <c r="BU73" s="1281"/>
      <c r="BV73" s="1281"/>
      <c r="BW73" s="1281"/>
      <c r="BX73" s="1281">
        <v>127.8</v>
      </c>
      <c r="BY73" s="1281"/>
      <c r="BZ73" s="1281"/>
      <c r="CA73" s="1281"/>
      <c r="CB73" s="1281"/>
      <c r="CC73" s="1281"/>
      <c r="CD73" s="1281"/>
      <c r="CE73" s="1281"/>
      <c r="CF73" s="1281">
        <v>116.6</v>
      </c>
      <c r="CG73" s="1281"/>
      <c r="CH73" s="1281"/>
      <c r="CI73" s="1281"/>
      <c r="CJ73" s="1281"/>
      <c r="CK73" s="1281"/>
      <c r="CL73" s="1281"/>
      <c r="CM73" s="1281"/>
      <c r="CN73" s="1281">
        <v>126.7</v>
      </c>
      <c r="CO73" s="1281"/>
      <c r="CP73" s="1281"/>
      <c r="CQ73" s="1281"/>
      <c r="CR73" s="1281"/>
      <c r="CS73" s="1281"/>
      <c r="CT73" s="1281"/>
      <c r="CU73" s="1281"/>
      <c r="CV73" s="1281">
        <v>121.9</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625</v>
      </c>
      <c r="BC75" s="1282"/>
      <c r="BD75" s="1282"/>
      <c r="BE75" s="1282"/>
      <c r="BF75" s="1282"/>
      <c r="BG75" s="1282"/>
      <c r="BH75" s="1282"/>
      <c r="BI75" s="1282"/>
      <c r="BJ75" s="1282"/>
      <c r="BK75" s="1282"/>
      <c r="BL75" s="1282"/>
      <c r="BM75" s="1282"/>
      <c r="BN75" s="1282"/>
      <c r="BO75" s="1282"/>
      <c r="BP75" s="1281">
        <v>9.3000000000000007</v>
      </c>
      <c r="BQ75" s="1281"/>
      <c r="BR75" s="1281"/>
      <c r="BS75" s="1281"/>
      <c r="BT75" s="1281"/>
      <c r="BU75" s="1281"/>
      <c r="BV75" s="1281"/>
      <c r="BW75" s="1281"/>
      <c r="BX75" s="1281">
        <v>8.8000000000000007</v>
      </c>
      <c r="BY75" s="1281"/>
      <c r="BZ75" s="1281"/>
      <c r="CA75" s="1281"/>
      <c r="CB75" s="1281"/>
      <c r="CC75" s="1281"/>
      <c r="CD75" s="1281"/>
      <c r="CE75" s="1281"/>
      <c r="CF75" s="1281">
        <v>7.7</v>
      </c>
      <c r="CG75" s="1281"/>
      <c r="CH75" s="1281"/>
      <c r="CI75" s="1281"/>
      <c r="CJ75" s="1281"/>
      <c r="CK75" s="1281"/>
      <c r="CL75" s="1281"/>
      <c r="CM75" s="1281"/>
      <c r="CN75" s="1281">
        <v>6.6</v>
      </c>
      <c r="CO75" s="1281"/>
      <c r="CP75" s="1281"/>
      <c r="CQ75" s="1281"/>
      <c r="CR75" s="1281"/>
      <c r="CS75" s="1281"/>
      <c r="CT75" s="1281"/>
      <c r="CU75" s="1281"/>
      <c r="CV75" s="1281">
        <v>6</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627</v>
      </c>
      <c r="AO77" s="1283"/>
      <c r="AP77" s="1283"/>
      <c r="AQ77" s="1283"/>
      <c r="AR77" s="1283"/>
      <c r="AS77" s="1283"/>
      <c r="AT77" s="1283"/>
      <c r="AU77" s="1283"/>
      <c r="AV77" s="1283"/>
      <c r="AW77" s="1283"/>
      <c r="AX77" s="1283"/>
      <c r="AY77" s="1283"/>
      <c r="AZ77" s="1283"/>
      <c r="BA77" s="1283"/>
      <c r="BB77" s="1282" t="s">
        <v>626</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625</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rAyqrFVWTDMWOuFK336GNMqoBnWJbSlALbTXGGHnCgRFiUH9BB0C/T9J+PHY3awcm6r8agzIdR5+/FWyPTg8CQ==" saltValue="cy9EzAbtjagoOkxEBsBeW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6239C-94D4-4C4B-96A1-78CACF47E9BA}">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525</v>
      </c>
    </row>
  </sheetData>
  <sheetProtection algorithmName="SHA-512" hashValue="aCQY08u/L2L/6+LR8s7ilFwQluEajQjg+78MyeKCSAFh/YF6kzxnf4fCY/9ssO78mVKlSZB1rzF4HAikpSo3Yg==" saltValue="MlKmWRbjfwTKuGge0POX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08C6C-97B8-48F6-BE01-40AD2F8D07A1}">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525</v>
      </c>
    </row>
  </sheetData>
  <sheetProtection algorithmName="SHA-512" hashValue="pJ4bLvlvsW4AM9PjTFAeyZ2Z7LbktuBjtwRs0mpm9XSa9R3HkCywrUUSYqtmzE71kt0ywJMWmIBAa3Enexk6ZA==" saltValue="viEGLtEh9u9ck5n6hmz3D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575</v>
      </c>
      <c r="G2" s="157"/>
      <c r="H2" s="158"/>
    </row>
    <row r="3" spans="1:8" x14ac:dyDescent="0.2">
      <c r="A3" s="154" t="s">
        <v>568</v>
      </c>
      <c r="B3" s="159"/>
      <c r="C3" s="160"/>
      <c r="D3" s="161">
        <v>47989</v>
      </c>
      <c r="E3" s="162"/>
      <c r="F3" s="163">
        <v>51684</v>
      </c>
      <c r="G3" s="164"/>
      <c r="H3" s="165"/>
    </row>
    <row r="4" spans="1:8" x14ac:dyDescent="0.2">
      <c r="A4" s="166"/>
      <c r="B4" s="167"/>
      <c r="C4" s="168"/>
      <c r="D4" s="169">
        <v>16048</v>
      </c>
      <c r="E4" s="170"/>
      <c r="F4" s="171">
        <v>26671</v>
      </c>
      <c r="G4" s="172"/>
      <c r="H4" s="173"/>
    </row>
    <row r="5" spans="1:8" x14ac:dyDescent="0.2">
      <c r="A5" s="154" t="s">
        <v>570</v>
      </c>
      <c r="B5" s="159"/>
      <c r="C5" s="160"/>
      <c r="D5" s="161">
        <v>63585</v>
      </c>
      <c r="E5" s="162"/>
      <c r="F5" s="163">
        <v>52897</v>
      </c>
      <c r="G5" s="164"/>
      <c r="H5" s="165"/>
    </row>
    <row r="6" spans="1:8" x14ac:dyDescent="0.2">
      <c r="A6" s="166"/>
      <c r="B6" s="167"/>
      <c r="C6" s="168"/>
      <c r="D6" s="169">
        <v>19025</v>
      </c>
      <c r="E6" s="170"/>
      <c r="F6" s="171">
        <v>27013</v>
      </c>
      <c r="G6" s="172"/>
      <c r="H6" s="173"/>
    </row>
    <row r="7" spans="1:8" x14ac:dyDescent="0.2">
      <c r="A7" s="154" t="s">
        <v>571</v>
      </c>
      <c r="B7" s="159"/>
      <c r="C7" s="160"/>
      <c r="D7" s="161">
        <v>77633</v>
      </c>
      <c r="E7" s="162"/>
      <c r="F7" s="163">
        <v>54945</v>
      </c>
      <c r="G7" s="164"/>
      <c r="H7" s="165"/>
    </row>
    <row r="8" spans="1:8" x14ac:dyDescent="0.2">
      <c r="A8" s="166"/>
      <c r="B8" s="167"/>
      <c r="C8" s="168"/>
      <c r="D8" s="169">
        <v>26347</v>
      </c>
      <c r="E8" s="170"/>
      <c r="F8" s="171">
        <v>29293</v>
      </c>
      <c r="G8" s="172"/>
      <c r="H8" s="173"/>
    </row>
    <row r="9" spans="1:8" x14ac:dyDescent="0.2">
      <c r="A9" s="154" t="s">
        <v>572</v>
      </c>
      <c r="B9" s="159"/>
      <c r="C9" s="160"/>
      <c r="D9" s="161">
        <v>91725</v>
      </c>
      <c r="E9" s="162"/>
      <c r="F9" s="163">
        <v>57132</v>
      </c>
      <c r="G9" s="164"/>
      <c r="H9" s="165"/>
    </row>
    <row r="10" spans="1:8" x14ac:dyDescent="0.2">
      <c r="A10" s="166"/>
      <c r="B10" s="167"/>
      <c r="C10" s="168"/>
      <c r="D10" s="169">
        <v>35779</v>
      </c>
      <c r="E10" s="170"/>
      <c r="F10" s="171">
        <v>30126</v>
      </c>
      <c r="G10" s="172"/>
      <c r="H10" s="173"/>
    </row>
    <row r="11" spans="1:8" x14ac:dyDescent="0.2">
      <c r="A11" s="154" t="s">
        <v>573</v>
      </c>
      <c r="B11" s="159"/>
      <c r="C11" s="160"/>
      <c r="D11" s="161">
        <v>55190</v>
      </c>
      <c r="E11" s="162"/>
      <c r="F11" s="163">
        <v>58766</v>
      </c>
      <c r="G11" s="164"/>
      <c r="H11" s="165"/>
    </row>
    <row r="12" spans="1:8" x14ac:dyDescent="0.2">
      <c r="A12" s="166"/>
      <c r="B12" s="167"/>
      <c r="C12" s="174"/>
      <c r="D12" s="169">
        <v>21768</v>
      </c>
      <c r="E12" s="170"/>
      <c r="F12" s="171">
        <v>29363</v>
      </c>
      <c r="G12" s="172"/>
      <c r="H12" s="173"/>
    </row>
    <row r="13" spans="1:8" x14ac:dyDescent="0.2">
      <c r="A13" s="154"/>
      <c r="B13" s="159"/>
      <c r="C13" s="175"/>
      <c r="D13" s="176">
        <v>67224</v>
      </c>
      <c r="E13" s="177"/>
      <c r="F13" s="178">
        <v>55085</v>
      </c>
      <c r="G13" s="179"/>
      <c r="H13" s="165"/>
    </row>
    <row r="14" spans="1:8" x14ac:dyDescent="0.2">
      <c r="A14" s="166"/>
      <c r="B14" s="167"/>
      <c r="C14" s="168"/>
      <c r="D14" s="169">
        <v>23793</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3.16</v>
      </c>
      <c r="C19" s="180">
        <f>ROUND(VALUE(SUBSTITUTE(実質収支比率等に係る経年分析!G$48,"▲","-")),2)</f>
        <v>3.31</v>
      </c>
      <c r="D19" s="180">
        <f>ROUND(VALUE(SUBSTITUTE(実質収支比率等に係る経年分析!H$48,"▲","-")),2)</f>
        <v>3.36</v>
      </c>
      <c r="E19" s="180">
        <f>ROUND(VALUE(SUBSTITUTE(実質収支比率等に係る経年分析!I$48,"▲","-")),2)</f>
        <v>3.46</v>
      </c>
      <c r="F19" s="180">
        <f>ROUND(VALUE(SUBSTITUTE(実質収支比率等に係る経年分析!J$48,"▲","-")),2)</f>
        <v>2.84</v>
      </c>
    </row>
    <row r="20" spans="1:11" x14ac:dyDescent="0.2">
      <c r="A20" s="180" t="s">
        <v>55</v>
      </c>
      <c r="B20" s="180">
        <f>ROUND(VALUE(SUBSTITUTE(実質収支比率等に係る経年分析!F$47,"▲","-")),2)</f>
        <v>4.4000000000000004</v>
      </c>
      <c r="C20" s="180">
        <f>ROUND(VALUE(SUBSTITUTE(実質収支比率等に係る経年分析!G$47,"▲","-")),2)</f>
        <v>2.52</v>
      </c>
      <c r="D20" s="180">
        <f>ROUND(VALUE(SUBSTITUTE(実質収支比率等に係る経年分析!H$47,"▲","-")),2)</f>
        <v>2.5</v>
      </c>
      <c r="E20" s="180">
        <f>ROUND(VALUE(SUBSTITUTE(実質収支比率等に係る経年分析!I$47,"▲","-")),2)</f>
        <v>2.12</v>
      </c>
      <c r="F20" s="180">
        <f>ROUND(VALUE(SUBSTITUTE(実質収支比率等に係る経年分析!J$47,"▲","-")),2)</f>
        <v>1.89</v>
      </c>
    </row>
    <row r="21" spans="1:11" x14ac:dyDescent="0.2">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-0.6</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-0.78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2">
      <c r="A31" s="181" t="str">
        <f>IF(連結実質赤字比率に係る赤字・黒字の構成分析!C$39="",NA(),連結実質赤字比率に係る赤字・黒字の構成分析!C$39)</f>
        <v>国民健康保険会計</v>
      </c>
      <c r="B31" s="181">
        <f>IF(ROUND(VALUE(SUBSTITUTE(連結実質赤字比率に係る赤字・黒字の構成分析!F$39,"▲", "-")), 2) &lt; 0, ABS(ROUND(VALUE(SUBSTITUTE(連結実質赤字比率に係る赤字・黒字の構成分析!F$39,"▲", "-")), 2)), NA())</f>
        <v>2.61</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1.26</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1.29</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0.43</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交通事業会計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v>
      </c>
    </row>
    <row r="34" spans="1:16" x14ac:dyDescent="0.2">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2.4900000000000002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3.52</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26942</v>
      </c>
      <c r="E42" s="182"/>
      <c r="F42" s="182"/>
      <c r="G42" s="182">
        <f>'実質公債費比率（分子）の構造'!L$52</f>
        <v>26294</v>
      </c>
      <c r="H42" s="182"/>
      <c r="I42" s="182"/>
      <c r="J42" s="182">
        <f>'実質公債費比率（分子）の構造'!M$52</f>
        <v>27272</v>
      </c>
      <c r="K42" s="182"/>
      <c r="L42" s="182"/>
      <c r="M42" s="182">
        <f>'実質公債費比率（分子）の構造'!N$52</f>
        <v>32428</v>
      </c>
      <c r="N42" s="182"/>
      <c r="O42" s="182"/>
      <c r="P42" s="182">
        <f>'実質公債費比率（分子）の構造'!O$52</f>
        <v>26360</v>
      </c>
    </row>
    <row r="43" spans="1:16" x14ac:dyDescent="0.2">
      <c r="A43" s="182" t="s">
        <v>64</v>
      </c>
      <c r="B43" s="182">
        <f>'実質公債費比率（分子）の構造'!K$51</f>
        <v>0</v>
      </c>
      <c r="C43" s="182"/>
      <c r="D43" s="182"/>
      <c r="E43" s="182">
        <f>'実質公債費比率（分子）の構造'!L$51</f>
        <v>1</v>
      </c>
      <c r="F43" s="182"/>
      <c r="G43" s="182"/>
      <c r="H43" s="182" t="str">
        <f>'実質公債費比率（分子）の構造'!M$51</f>
        <v>-</v>
      </c>
      <c r="I43" s="182"/>
      <c r="J43" s="182"/>
      <c r="K43" s="182">
        <f>'実質公債費比率（分子）の構造'!N$51</f>
        <v>1</v>
      </c>
      <c r="L43" s="182"/>
      <c r="M43" s="182"/>
      <c r="N43" s="182">
        <f>'実質公債費比率（分子）の構造'!O$51</f>
        <v>0</v>
      </c>
      <c r="O43" s="182"/>
      <c r="P43" s="182"/>
    </row>
    <row r="44" spans="1:16" x14ac:dyDescent="0.2">
      <c r="A44" s="182" t="s">
        <v>65</v>
      </c>
      <c r="B44" s="182">
        <f>'実質公債費比率（分子）の構造'!K$50</f>
        <v>351</v>
      </c>
      <c r="C44" s="182"/>
      <c r="D44" s="182"/>
      <c r="E44" s="182">
        <f>'実質公債費比率（分子）の構造'!L$50</f>
        <v>221</v>
      </c>
      <c r="F44" s="182"/>
      <c r="G44" s="182"/>
      <c r="H44" s="182">
        <f>'実質公債費比率（分子）の構造'!M$50</f>
        <v>193</v>
      </c>
      <c r="I44" s="182"/>
      <c r="J44" s="182"/>
      <c r="K44" s="182">
        <f>'実質公債費比率（分子）の構造'!N$50</f>
        <v>104</v>
      </c>
      <c r="L44" s="182"/>
      <c r="M44" s="182"/>
      <c r="N44" s="182">
        <f>'実質公債費比率（分子）の構造'!O$50</f>
        <v>194</v>
      </c>
      <c r="O44" s="182"/>
      <c r="P44" s="182"/>
    </row>
    <row r="45" spans="1:16" x14ac:dyDescent="0.2">
      <c r="A45" s="182" t="s">
        <v>66</v>
      </c>
      <c r="B45" s="182">
        <f>'実質公債費比率（分子）の構造'!K$49</f>
        <v>61</v>
      </c>
      <c r="C45" s="182"/>
      <c r="D45" s="182"/>
      <c r="E45" s="182">
        <f>'実質公債費比率（分子）の構造'!L$49</f>
        <v>50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2">
      <c r="A46" s="182" t="s">
        <v>67</v>
      </c>
      <c r="B46" s="182">
        <f>'実質公債費比率（分子）の構造'!K$48</f>
        <v>6618</v>
      </c>
      <c r="C46" s="182"/>
      <c r="D46" s="182"/>
      <c r="E46" s="182">
        <f>'実質公債費比率（分子）の構造'!L$48</f>
        <v>6418</v>
      </c>
      <c r="F46" s="182"/>
      <c r="G46" s="182"/>
      <c r="H46" s="182">
        <f>'実質公債費比率（分子）の構造'!M$48</f>
        <v>5383</v>
      </c>
      <c r="I46" s="182"/>
      <c r="J46" s="182"/>
      <c r="K46" s="182">
        <f>'実質公債費比率（分子）の構造'!N$48</f>
        <v>4994</v>
      </c>
      <c r="L46" s="182"/>
      <c r="M46" s="182"/>
      <c r="N46" s="182">
        <f>'実質公債費比率（分子）の構造'!O$48</f>
        <v>4903</v>
      </c>
      <c r="O46" s="182"/>
      <c r="P46" s="182"/>
    </row>
    <row r="47" spans="1:16" x14ac:dyDescent="0.2">
      <c r="A47" s="182" t="s">
        <v>68</v>
      </c>
      <c r="B47" s="182">
        <f>'実質公債費比率（分子）の構造'!K$47</f>
        <v>1333</v>
      </c>
      <c r="C47" s="182"/>
      <c r="D47" s="182"/>
      <c r="E47" s="182">
        <f>'実質公債費比率（分子）の構造'!L$47</f>
        <v>1667</v>
      </c>
      <c r="F47" s="182"/>
      <c r="G47" s="182"/>
      <c r="H47" s="182">
        <f>'実質公債費比率（分子）の構造'!M$47</f>
        <v>2000</v>
      </c>
      <c r="I47" s="182"/>
      <c r="J47" s="182"/>
      <c r="K47" s="182">
        <f>'実質公債費比率（分子）の構造'!N$47</f>
        <v>2333</v>
      </c>
      <c r="L47" s="182"/>
      <c r="M47" s="182"/>
      <c r="N47" s="182">
        <f>'実質公債費比率（分子）の構造'!O$47</f>
        <v>2667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31481</v>
      </c>
      <c r="C49" s="182"/>
      <c r="D49" s="182"/>
      <c r="E49" s="182">
        <f>'実質公債費比率（分子）の構造'!L$45</f>
        <v>30941</v>
      </c>
      <c r="F49" s="182"/>
      <c r="G49" s="182"/>
      <c r="H49" s="182">
        <f>'実質公債費比率（分子）の構造'!M$45</f>
        <v>30780</v>
      </c>
      <c r="I49" s="182"/>
      <c r="J49" s="182"/>
      <c r="K49" s="182">
        <f>'実質公債費比率（分子）の構造'!N$45</f>
        <v>35115</v>
      </c>
      <c r="L49" s="182"/>
      <c r="M49" s="182"/>
      <c r="N49" s="182">
        <f>'実質公債費比率（分子）の構造'!O$45</f>
        <v>28559</v>
      </c>
      <c r="O49" s="182"/>
      <c r="P49" s="182"/>
    </row>
    <row r="50" spans="1:16" x14ac:dyDescent="0.2">
      <c r="A50" s="182" t="s">
        <v>71</v>
      </c>
      <c r="B50" s="182" t="e">
        <f>NA()</f>
        <v>#N/A</v>
      </c>
      <c r="C50" s="182">
        <f>IF(ISNUMBER('実質公債費比率（分子）の構造'!K$53),'実質公債費比率（分子）の構造'!K$53,NA())</f>
        <v>12902</v>
      </c>
      <c r="D50" s="182" t="e">
        <f>NA()</f>
        <v>#N/A</v>
      </c>
      <c r="E50" s="182" t="e">
        <f>NA()</f>
        <v>#N/A</v>
      </c>
      <c r="F50" s="182">
        <f>IF(ISNUMBER('実質公債費比率（分子）の構造'!L$53),'実質公債費比率（分子）の構造'!L$53,NA())</f>
        <v>13004</v>
      </c>
      <c r="G50" s="182" t="e">
        <f>NA()</f>
        <v>#N/A</v>
      </c>
      <c r="H50" s="182" t="e">
        <f>NA()</f>
        <v>#N/A</v>
      </c>
      <c r="I50" s="182">
        <f>IF(ISNUMBER('実質公債費比率（分子）の構造'!M$53),'実質公債費比率（分子）の構造'!M$53,NA())</f>
        <v>11084</v>
      </c>
      <c r="J50" s="182" t="e">
        <f>NA()</f>
        <v>#N/A</v>
      </c>
      <c r="K50" s="182" t="e">
        <f>NA()</f>
        <v>#N/A</v>
      </c>
      <c r="L50" s="182">
        <f>IF(ISNUMBER('実質公債費比率（分子）の構造'!N$53),'実質公債費比率（分子）の構造'!N$53,NA())</f>
        <v>10119</v>
      </c>
      <c r="M50" s="182" t="e">
        <f>NA()</f>
        <v>#N/A</v>
      </c>
      <c r="N50" s="182" t="e">
        <f>NA()</f>
        <v>#N/A</v>
      </c>
      <c r="O50" s="182">
        <f>IF(ISNUMBER('実質公債費比率（分子）の構造'!O$53),'実質公債費比率（分子）の構造'!O$53,NA())</f>
        <v>9963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297204</v>
      </c>
      <c r="E56" s="181"/>
      <c r="F56" s="181"/>
      <c r="G56" s="181">
        <f>'将来負担比率（分子）の構造'!J$52</f>
        <v>327057</v>
      </c>
      <c r="H56" s="181"/>
      <c r="I56" s="181"/>
      <c r="J56" s="181">
        <f>'将来負担比率（分子）の構造'!K$52</f>
        <v>347856</v>
      </c>
      <c r="K56" s="181"/>
      <c r="L56" s="181"/>
      <c r="M56" s="181">
        <f>'将来負担比率（分子）の構造'!L$52</f>
        <v>357674</v>
      </c>
      <c r="N56" s="181"/>
      <c r="O56" s="181"/>
      <c r="P56" s="181">
        <f>'将来負担比率（分子）の構造'!M$52</f>
        <v>366350</v>
      </c>
    </row>
    <row r="57" spans="1:16" x14ac:dyDescent="0.2">
      <c r="A57" s="181" t="s">
        <v>42</v>
      </c>
      <c r="B57" s="181"/>
      <c r="C57" s="181"/>
      <c r="D57" s="181">
        <f>'将来負担比率（分子）の構造'!I$51</f>
        <v>31125</v>
      </c>
      <c r="E57" s="181"/>
      <c r="F57" s="181"/>
      <c r="G57" s="181">
        <f>'将来負担比率（分子）の構造'!J$51</f>
        <v>32191</v>
      </c>
      <c r="H57" s="181"/>
      <c r="I57" s="181"/>
      <c r="J57" s="181">
        <f>'将来負担比率（分子）の構造'!K$51</f>
        <v>31561</v>
      </c>
      <c r="K57" s="181"/>
      <c r="L57" s="181"/>
      <c r="M57" s="181">
        <f>'将来負担比率（分子）の構造'!L$51</f>
        <v>28793</v>
      </c>
      <c r="N57" s="181"/>
      <c r="O57" s="181"/>
      <c r="P57" s="181">
        <f>'将来負担比率（分子）の構造'!M$51</f>
        <v>29581</v>
      </c>
    </row>
    <row r="58" spans="1:16" x14ac:dyDescent="0.2">
      <c r="A58" s="181" t="s">
        <v>41</v>
      </c>
      <c r="B58" s="181"/>
      <c r="C58" s="181"/>
      <c r="D58" s="181">
        <f>'将来負担比率（分子）の構造'!I$50</f>
        <v>17386</v>
      </c>
      <c r="E58" s="181"/>
      <c r="F58" s="181"/>
      <c r="G58" s="181">
        <f>'将来負担比率（分子）の構造'!J$50</f>
        <v>18732</v>
      </c>
      <c r="H58" s="181"/>
      <c r="I58" s="181"/>
      <c r="J58" s="181">
        <f>'将来負担比率（分子）の構造'!K$50</f>
        <v>22511</v>
      </c>
      <c r="K58" s="181"/>
      <c r="L58" s="181"/>
      <c r="M58" s="181">
        <f>'将来負担比率（分子）の構造'!L$50</f>
        <v>22532</v>
      </c>
      <c r="N58" s="181"/>
      <c r="O58" s="181"/>
      <c r="P58" s="181">
        <f>'将来負担比率（分子）の構造'!M$50</f>
        <v>28210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42517</v>
      </c>
      <c r="C62" s="181"/>
      <c r="D62" s="181"/>
      <c r="E62" s="181">
        <f>'将来負担比率（分子）の構造'!J$45</f>
        <v>75498</v>
      </c>
      <c r="F62" s="181"/>
      <c r="G62" s="181"/>
      <c r="H62" s="181">
        <f>'将来負担比率（分子）の構造'!K$45</f>
        <v>74247</v>
      </c>
      <c r="I62" s="181"/>
      <c r="J62" s="181"/>
      <c r="K62" s="181">
        <f>'将来負担比率（分子）の構造'!L$45</f>
        <v>72459</v>
      </c>
      <c r="L62" s="181"/>
      <c r="M62" s="181"/>
      <c r="N62" s="181">
        <f>'将来負担比率（分子）の構造'!M$45</f>
        <v>69225</v>
      </c>
      <c r="O62" s="181"/>
      <c r="P62" s="181"/>
    </row>
    <row r="63" spans="1:16" x14ac:dyDescent="0.2">
      <c r="A63" s="181" t="s">
        <v>34</v>
      </c>
      <c r="B63" s="181">
        <f>'将来負担比率（分子）の構造'!I$44</f>
        <v>70</v>
      </c>
      <c r="C63" s="181"/>
      <c r="D63" s="181"/>
      <c r="E63" s="181">
        <f>'将来負担比率（分子）の構造'!J$44</f>
        <v>3</v>
      </c>
      <c r="F63" s="181"/>
      <c r="G63" s="181"/>
      <c r="H63" s="181">
        <f>'将来負担比率（分子）の構造'!K$44</f>
        <v>2</v>
      </c>
      <c r="I63" s="181"/>
      <c r="J63" s="181"/>
      <c r="K63" s="181">
        <f>'将来負担比率（分子）の構造'!L$44</f>
        <v>1</v>
      </c>
      <c r="L63" s="181"/>
      <c r="M63" s="181"/>
      <c r="N63" s="181">
        <f>'将来負担比率（分子）の構造'!M$44</f>
        <v>19</v>
      </c>
      <c r="O63" s="181"/>
      <c r="P63" s="181"/>
    </row>
    <row r="64" spans="1:16" x14ac:dyDescent="0.2">
      <c r="A64" s="181" t="s">
        <v>33</v>
      </c>
      <c r="B64" s="181">
        <f>'将来負担比率（分子）の構造'!I$43</f>
        <v>77061</v>
      </c>
      <c r="C64" s="181"/>
      <c r="D64" s="181"/>
      <c r="E64" s="181">
        <f>'将来負担比率（分子）の構造'!J$43</f>
        <v>73298</v>
      </c>
      <c r="F64" s="181"/>
      <c r="G64" s="181"/>
      <c r="H64" s="181">
        <f>'将来負担比率（分子）の構造'!K$43</f>
        <v>70909</v>
      </c>
      <c r="I64" s="181"/>
      <c r="J64" s="181"/>
      <c r="K64" s="181">
        <f>'将来負担比率（分子）の構造'!L$43</f>
        <v>72308</v>
      </c>
      <c r="L64" s="181"/>
      <c r="M64" s="181"/>
      <c r="N64" s="181">
        <f>'将来負担比率（分子）の構造'!M$43</f>
        <v>70323</v>
      </c>
      <c r="O64" s="181"/>
      <c r="P64" s="181"/>
    </row>
    <row r="65" spans="1:16" x14ac:dyDescent="0.2">
      <c r="A65" s="181" t="s">
        <v>32</v>
      </c>
      <c r="B65" s="181">
        <f>'将来負担比率（分子）の構造'!I$42</f>
        <v>2206</v>
      </c>
      <c r="C65" s="181"/>
      <c r="D65" s="181"/>
      <c r="E65" s="181">
        <f>'将来負担比率（分子）の構造'!J$42</f>
        <v>1902</v>
      </c>
      <c r="F65" s="181"/>
      <c r="G65" s="181"/>
      <c r="H65" s="181">
        <f>'将来負担比率（分子）の構造'!K$42</f>
        <v>1707</v>
      </c>
      <c r="I65" s="181"/>
      <c r="J65" s="181"/>
      <c r="K65" s="181">
        <f>'将来負担比率（分子）の構造'!L$42</f>
        <v>1538</v>
      </c>
      <c r="L65" s="181"/>
      <c r="M65" s="181"/>
      <c r="N65" s="181">
        <f>'将来負担比率（分子）の構造'!M$42</f>
        <v>1353</v>
      </c>
      <c r="O65" s="181"/>
      <c r="P65" s="181"/>
    </row>
    <row r="66" spans="1:16" x14ac:dyDescent="0.2">
      <c r="A66" s="181" t="s">
        <v>31</v>
      </c>
      <c r="B66" s="181">
        <f>'将来負担比率（分子）の構造'!I$41</f>
        <v>398565</v>
      </c>
      <c r="C66" s="181"/>
      <c r="D66" s="181"/>
      <c r="E66" s="181">
        <f>'将来負担比率（分子）の構造'!J$41</f>
        <v>443111</v>
      </c>
      <c r="F66" s="181"/>
      <c r="G66" s="181"/>
      <c r="H66" s="181">
        <f>'将来負担比率（分子）の構造'!K$41</f>
        <v>454325</v>
      </c>
      <c r="I66" s="181"/>
      <c r="J66" s="181"/>
      <c r="K66" s="181">
        <f>'将来負担比率（分子）の構造'!L$41</f>
        <v>481313</v>
      </c>
      <c r="L66" s="181"/>
      <c r="M66" s="181"/>
      <c r="N66" s="181">
        <f>'将来負担比率（分子）の構造'!M$41</f>
        <v>496551</v>
      </c>
      <c r="O66" s="181"/>
      <c r="P66" s="181"/>
    </row>
    <row r="67" spans="1:16" x14ac:dyDescent="0.2">
      <c r="A67" s="181" t="s">
        <v>75</v>
      </c>
      <c r="B67" s="181" t="e">
        <f>NA()</f>
        <v>#N/A</v>
      </c>
      <c r="C67" s="181">
        <f>IF(ISNUMBER('将来負担比率（分子）の構造'!I$53), IF('将来負担比率（分子）の構造'!I$53 &lt; 0, 0, '将来負担比率（分子）の構造'!I$53), NA())</f>
        <v>174704</v>
      </c>
      <c r="D67" s="181" t="e">
        <f>NA()</f>
        <v>#N/A</v>
      </c>
      <c r="E67" s="181" t="e">
        <f>NA()</f>
        <v>#N/A</v>
      </c>
      <c r="F67" s="181">
        <f>IF(ISNUMBER('将来負担比率（分子）の構造'!J$53), IF('将来負担比率（分子）の構造'!J$53 &lt; 0, 0, '将来負担比率（分子）の構造'!J$53), NA())</f>
        <v>215831</v>
      </c>
      <c r="G67" s="181" t="e">
        <f>NA()</f>
        <v>#N/A</v>
      </c>
      <c r="H67" s="181" t="e">
        <f>NA()</f>
        <v>#N/A</v>
      </c>
      <c r="I67" s="181">
        <f>IF(ISNUMBER('将来負担比率（分子）の構造'!K$53), IF('将来負担比率（分子）の構造'!K$53 &lt; 0, 0, '将来負担比率（分子）の構造'!K$53), NA())</f>
        <v>199261</v>
      </c>
      <c r="J67" s="181" t="e">
        <f>NA()</f>
        <v>#N/A</v>
      </c>
      <c r="K67" s="181" t="e">
        <f>NA()</f>
        <v>#N/A</v>
      </c>
      <c r="L67" s="181">
        <f>IF(ISNUMBER('将来負担比率（分子）の構造'!L$53), IF('将来負担比率（分子）の構造'!L$53 &lt; 0, 0, '将来負担比率（分子）の構造'!L$53), NA())</f>
        <v>218620</v>
      </c>
      <c r="M67" s="181" t="e">
        <f>NA()</f>
        <v>#N/A</v>
      </c>
      <c r="N67" s="181" t="e">
        <f>NA()</f>
        <v>#N/A</v>
      </c>
      <c r="O67" s="181">
        <f>IF(ISNUMBER('将来負担比率（分子）の構造'!M$53), IF('将来負担比率（分子）の構造'!M$53 &lt; 0, 0, '将来負担比率（分子）の構造'!M$53), NA())</f>
        <v>213330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4780</v>
      </c>
      <c r="C72" s="185">
        <f>基金残高に係る経年分析!G55</f>
        <v>4096</v>
      </c>
      <c r="D72" s="185">
        <f>基金残高に係る経年分析!H55</f>
        <v>3699</v>
      </c>
    </row>
    <row r="73" spans="1:16" x14ac:dyDescent="0.2">
      <c r="A73" s="184" t="s">
        <v>78</v>
      </c>
      <c r="B73" s="185">
        <f>基金残高に係る経年分析!F56</f>
        <v>5387</v>
      </c>
      <c r="C73" s="185">
        <f>基金残高に係る経年分析!G56</f>
        <v>6306</v>
      </c>
      <c r="D73" s="185">
        <f>基金残高に係る経年分析!H56</f>
        <v>6309</v>
      </c>
    </row>
    <row r="74" spans="1:16" x14ac:dyDescent="0.2">
      <c r="A74" s="184" t="s">
        <v>79</v>
      </c>
      <c r="B74" s="185">
        <f>基金残高に係る経年分析!F57</f>
        <v>12382</v>
      </c>
      <c r="C74" s="185">
        <f>基金残高に係る経年分析!G57</f>
        <v>12490</v>
      </c>
      <c r="D74" s="185">
        <f>基金残高に係る経年分析!H57</f>
        <v>15126</v>
      </c>
    </row>
  </sheetData>
  <sheetProtection algorithmName="SHA-512" hashValue="HMmpHkFDbifqx7zBAdgJMnvr7SGuHxenvErdZICubd5nMLGn517tSWiAWwMuX3GfkcfHuxoLXIx4KJaKJnk6Gg==" saltValue="OUGx3qUPA+CsGxWJS7x6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230</v>
      </c>
      <c r="C5" s="634"/>
      <c r="D5" s="634"/>
      <c r="E5" s="634"/>
      <c r="F5" s="634"/>
      <c r="G5" s="634"/>
      <c r="H5" s="634"/>
      <c r="I5" s="634"/>
      <c r="J5" s="634"/>
      <c r="K5" s="634"/>
      <c r="L5" s="634"/>
      <c r="M5" s="634"/>
      <c r="N5" s="634"/>
      <c r="O5" s="634"/>
      <c r="P5" s="634"/>
      <c r="Q5" s="635"/>
      <c r="R5" s="636">
        <v>116856952</v>
      </c>
      <c r="S5" s="637"/>
      <c r="T5" s="637"/>
      <c r="U5" s="637"/>
      <c r="V5" s="637"/>
      <c r="W5" s="637"/>
      <c r="X5" s="637"/>
      <c r="Y5" s="638"/>
      <c r="Z5" s="639">
        <v>25.4</v>
      </c>
      <c r="AA5" s="639"/>
      <c r="AB5" s="639"/>
      <c r="AC5" s="639"/>
      <c r="AD5" s="640">
        <v>111418687</v>
      </c>
      <c r="AE5" s="640"/>
      <c r="AF5" s="640"/>
      <c r="AG5" s="640"/>
      <c r="AH5" s="640"/>
      <c r="AI5" s="640"/>
      <c r="AJ5" s="640"/>
      <c r="AK5" s="640"/>
      <c r="AL5" s="641">
        <v>60.9</v>
      </c>
      <c r="AM5" s="642"/>
      <c r="AN5" s="642"/>
      <c r="AO5" s="643"/>
      <c r="AP5" s="633" t="s">
        <v>231</v>
      </c>
      <c r="AQ5" s="634"/>
      <c r="AR5" s="634"/>
      <c r="AS5" s="634"/>
      <c r="AT5" s="634"/>
      <c r="AU5" s="634"/>
      <c r="AV5" s="634"/>
      <c r="AW5" s="634"/>
      <c r="AX5" s="634"/>
      <c r="AY5" s="634"/>
      <c r="AZ5" s="634"/>
      <c r="BA5" s="634"/>
      <c r="BB5" s="634"/>
      <c r="BC5" s="634"/>
      <c r="BD5" s="634"/>
      <c r="BE5" s="634"/>
      <c r="BF5" s="635"/>
      <c r="BG5" s="647">
        <v>109048290</v>
      </c>
      <c r="BH5" s="648"/>
      <c r="BI5" s="648"/>
      <c r="BJ5" s="648"/>
      <c r="BK5" s="648"/>
      <c r="BL5" s="648"/>
      <c r="BM5" s="648"/>
      <c r="BN5" s="649"/>
      <c r="BO5" s="650">
        <v>93.3</v>
      </c>
      <c r="BP5" s="650"/>
      <c r="BQ5" s="650"/>
      <c r="BR5" s="650"/>
      <c r="BS5" s="651">
        <v>1659198</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2">
      <c r="B6" s="644" t="s">
        <v>235</v>
      </c>
      <c r="C6" s="645"/>
      <c r="D6" s="645"/>
      <c r="E6" s="645"/>
      <c r="F6" s="645"/>
      <c r="G6" s="645"/>
      <c r="H6" s="645"/>
      <c r="I6" s="645"/>
      <c r="J6" s="645"/>
      <c r="K6" s="645"/>
      <c r="L6" s="645"/>
      <c r="M6" s="645"/>
      <c r="N6" s="645"/>
      <c r="O6" s="645"/>
      <c r="P6" s="645"/>
      <c r="Q6" s="646"/>
      <c r="R6" s="647">
        <v>2573870</v>
      </c>
      <c r="S6" s="648"/>
      <c r="T6" s="648"/>
      <c r="U6" s="648"/>
      <c r="V6" s="648"/>
      <c r="W6" s="648"/>
      <c r="X6" s="648"/>
      <c r="Y6" s="649"/>
      <c r="Z6" s="650">
        <v>0.6</v>
      </c>
      <c r="AA6" s="650"/>
      <c r="AB6" s="650"/>
      <c r="AC6" s="650"/>
      <c r="AD6" s="651">
        <v>2573870</v>
      </c>
      <c r="AE6" s="651"/>
      <c r="AF6" s="651"/>
      <c r="AG6" s="651"/>
      <c r="AH6" s="651"/>
      <c r="AI6" s="651"/>
      <c r="AJ6" s="651"/>
      <c r="AK6" s="651"/>
      <c r="AL6" s="652">
        <v>1.4</v>
      </c>
      <c r="AM6" s="653"/>
      <c r="AN6" s="653"/>
      <c r="AO6" s="654"/>
      <c r="AP6" s="644" t="s">
        <v>236</v>
      </c>
      <c r="AQ6" s="645"/>
      <c r="AR6" s="645"/>
      <c r="AS6" s="645"/>
      <c r="AT6" s="645"/>
      <c r="AU6" s="645"/>
      <c r="AV6" s="645"/>
      <c r="AW6" s="645"/>
      <c r="AX6" s="645"/>
      <c r="AY6" s="645"/>
      <c r="AZ6" s="645"/>
      <c r="BA6" s="645"/>
      <c r="BB6" s="645"/>
      <c r="BC6" s="645"/>
      <c r="BD6" s="645"/>
      <c r="BE6" s="645"/>
      <c r="BF6" s="646"/>
      <c r="BG6" s="647">
        <v>109048290</v>
      </c>
      <c r="BH6" s="648"/>
      <c r="BI6" s="648"/>
      <c r="BJ6" s="648"/>
      <c r="BK6" s="648"/>
      <c r="BL6" s="648"/>
      <c r="BM6" s="648"/>
      <c r="BN6" s="649"/>
      <c r="BO6" s="650">
        <v>93.3</v>
      </c>
      <c r="BP6" s="650"/>
      <c r="BQ6" s="650"/>
      <c r="BR6" s="650"/>
      <c r="BS6" s="651">
        <v>1659198</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1043302</v>
      </c>
      <c r="CS6" s="648"/>
      <c r="CT6" s="648"/>
      <c r="CU6" s="648"/>
      <c r="CV6" s="648"/>
      <c r="CW6" s="648"/>
      <c r="CX6" s="648"/>
      <c r="CY6" s="649"/>
      <c r="CZ6" s="641">
        <v>0.2</v>
      </c>
      <c r="DA6" s="642"/>
      <c r="DB6" s="642"/>
      <c r="DC6" s="661"/>
      <c r="DD6" s="656">
        <v>5808</v>
      </c>
      <c r="DE6" s="648"/>
      <c r="DF6" s="648"/>
      <c r="DG6" s="648"/>
      <c r="DH6" s="648"/>
      <c r="DI6" s="648"/>
      <c r="DJ6" s="648"/>
      <c r="DK6" s="648"/>
      <c r="DL6" s="648"/>
      <c r="DM6" s="648"/>
      <c r="DN6" s="648"/>
      <c r="DO6" s="648"/>
      <c r="DP6" s="649"/>
      <c r="DQ6" s="656">
        <v>1037078</v>
      </c>
      <c r="DR6" s="648"/>
      <c r="DS6" s="648"/>
      <c r="DT6" s="648"/>
      <c r="DU6" s="648"/>
      <c r="DV6" s="648"/>
      <c r="DW6" s="648"/>
      <c r="DX6" s="648"/>
      <c r="DY6" s="648"/>
      <c r="DZ6" s="648"/>
      <c r="EA6" s="648"/>
      <c r="EB6" s="648"/>
      <c r="EC6" s="657"/>
    </row>
    <row r="7" spans="2:143" ht="11.25" customHeight="1" x14ac:dyDescent="0.2">
      <c r="B7" s="644" t="s">
        <v>238</v>
      </c>
      <c r="C7" s="645"/>
      <c r="D7" s="645"/>
      <c r="E7" s="645"/>
      <c r="F7" s="645"/>
      <c r="G7" s="645"/>
      <c r="H7" s="645"/>
      <c r="I7" s="645"/>
      <c r="J7" s="645"/>
      <c r="K7" s="645"/>
      <c r="L7" s="645"/>
      <c r="M7" s="645"/>
      <c r="N7" s="645"/>
      <c r="O7" s="645"/>
      <c r="P7" s="645"/>
      <c r="Q7" s="646"/>
      <c r="R7" s="647">
        <v>65652</v>
      </c>
      <c r="S7" s="648"/>
      <c r="T7" s="648"/>
      <c r="U7" s="648"/>
      <c r="V7" s="648"/>
      <c r="W7" s="648"/>
      <c r="X7" s="648"/>
      <c r="Y7" s="649"/>
      <c r="Z7" s="650">
        <v>0</v>
      </c>
      <c r="AA7" s="650"/>
      <c r="AB7" s="650"/>
      <c r="AC7" s="650"/>
      <c r="AD7" s="651">
        <v>65652</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60258610</v>
      </c>
      <c r="BH7" s="648"/>
      <c r="BI7" s="648"/>
      <c r="BJ7" s="648"/>
      <c r="BK7" s="648"/>
      <c r="BL7" s="648"/>
      <c r="BM7" s="648"/>
      <c r="BN7" s="649"/>
      <c r="BO7" s="650">
        <v>51.6</v>
      </c>
      <c r="BP7" s="650"/>
      <c r="BQ7" s="650"/>
      <c r="BR7" s="650"/>
      <c r="BS7" s="651">
        <v>1659198</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102967191</v>
      </c>
      <c r="CS7" s="648"/>
      <c r="CT7" s="648"/>
      <c r="CU7" s="648"/>
      <c r="CV7" s="648"/>
      <c r="CW7" s="648"/>
      <c r="CX7" s="648"/>
      <c r="CY7" s="649"/>
      <c r="CZ7" s="650">
        <v>23</v>
      </c>
      <c r="DA7" s="650"/>
      <c r="DB7" s="650"/>
      <c r="DC7" s="650"/>
      <c r="DD7" s="656">
        <v>2097696</v>
      </c>
      <c r="DE7" s="648"/>
      <c r="DF7" s="648"/>
      <c r="DG7" s="648"/>
      <c r="DH7" s="648"/>
      <c r="DI7" s="648"/>
      <c r="DJ7" s="648"/>
      <c r="DK7" s="648"/>
      <c r="DL7" s="648"/>
      <c r="DM7" s="648"/>
      <c r="DN7" s="648"/>
      <c r="DO7" s="648"/>
      <c r="DP7" s="649"/>
      <c r="DQ7" s="656">
        <v>24476551</v>
      </c>
      <c r="DR7" s="648"/>
      <c r="DS7" s="648"/>
      <c r="DT7" s="648"/>
      <c r="DU7" s="648"/>
      <c r="DV7" s="648"/>
      <c r="DW7" s="648"/>
      <c r="DX7" s="648"/>
      <c r="DY7" s="648"/>
      <c r="DZ7" s="648"/>
      <c r="EA7" s="648"/>
      <c r="EB7" s="648"/>
      <c r="EC7" s="657"/>
    </row>
    <row r="8" spans="2:143" ht="11.25" customHeight="1" x14ac:dyDescent="0.2">
      <c r="B8" s="644" t="s">
        <v>241</v>
      </c>
      <c r="C8" s="645"/>
      <c r="D8" s="645"/>
      <c r="E8" s="645"/>
      <c r="F8" s="645"/>
      <c r="G8" s="645"/>
      <c r="H8" s="645"/>
      <c r="I8" s="645"/>
      <c r="J8" s="645"/>
      <c r="K8" s="645"/>
      <c r="L8" s="645"/>
      <c r="M8" s="645"/>
      <c r="N8" s="645"/>
      <c r="O8" s="645"/>
      <c r="P8" s="645"/>
      <c r="Q8" s="646"/>
      <c r="R8" s="647">
        <v>283565</v>
      </c>
      <c r="S8" s="648"/>
      <c r="T8" s="648"/>
      <c r="U8" s="648"/>
      <c r="V8" s="648"/>
      <c r="W8" s="648"/>
      <c r="X8" s="648"/>
      <c r="Y8" s="649"/>
      <c r="Z8" s="650">
        <v>0.1</v>
      </c>
      <c r="AA8" s="650"/>
      <c r="AB8" s="650"/>
      <c r="AC8" s="650"/>
      <c r="AD8" s="651">
        <v>283565</v>
      </c>
      <c r="AE8" s="651"/>
      <c r="AF8" s="651"/>
      <c r="AG8" s="651"/>
      <c r="AH8" s="651"/>
      <c r="AI8" s="651"/>
      <c r="AJ8" s="651"/>
      <c r="AK8" s="651"/>
      <c r="AL8" s="652">
        <v>0.2</v>
      </c>
      <c r="AM8" s="653"/>
      <c r="AN8" s="653"/>
      <c r="AO8" s="654"/>
      <c r="AP8" s="644" t="s">
        <v>242</v>
      </c>
      <c r="AQ8" s="645"/>
      <c r="AR8" s="645"/>
      <c r="AS8" s="645"/>
      <c r="AT8" s="645"/>
      <c r="AU8" s="645"/>
      <c r="AV8" s="645"/>
      <c r="AW8" s="645"/>
      <c r="AX8" s="645"/>
      <c r="AY8" s="645"/>
      <c r="AZ8" s="645"/>
      <c r="BA8" s="645"/>
      <c r="BB8" s="645"/>
      <c r="BC8" s="645"/>
      <c r="BD8" s="645"/>
      <c r="BE8" s="645"/>
      <c r="BF8" s="646"/>
      <c r="BG8" s="647">
        <v>1253866</v>
      </c>
      <c r="BH8" s="648"/>
      <c r="BI8" s="648"/>
      <c r="BJ8" s="648"/>
      <c r="BK8" s="648"/>
      <c r="BL8" s="648"/>
      <c r="BM8" s="648"/>
      <c r="BN8" s="649"/>
      <c r="BO8" s="650">
        <v>1.1000000000000001</v>
      </c>
      <c r="BP8" s="650"/>
      <c r="BQ8" s="650"/>
      <c r="BR8" s="650"/>
      <c r="BS8" s="656" t="s">
        <v>130</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142643098</v>
      </c>
      <c r="CS8" s="648"/>
      <c r="CT8" s="648"/>
      <c r="CU8" s="648"/>
      <c r="CV8" s="648"/>
      <c r="CW8" s="648"/>
      <c r="CX8" s="648"/>
      <c r="CY8" s="649"/>
      <c r="CZ8" s="650">
        <v>31.8</v>
      </c>
      <c r="DA8" s="650"/>
      <c r="DB8" s="650"/>
      <c r="DC8" s="650"/>
      <c r="DD8" s="656">
        <v>1477224</v>
      </c>
      <c r="DE8" s="648"/>
      <c r="DF8" s="648"/>
      <c r="DG8" s="648"/>
      <c r="DH8" s="648"/>
      <c r="DI8" s="648"/>
      <c r="DJ8" s="648"/>
      <c r="DK8" s="648"/>
      <c r="DL8" s="648"/>
      <c r="DM8" s="648"/>
      <c r="DN8" s="648"/>
      <c r="DO8" s="648"/>
      <c r="DP8" s="649"/>
      <c r="DQ8" s="656">
        <v>62763033</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278582</v>
      </c>
      <c r="S9" s="648"/>
      <c r="T9" s="648"/>
      <c r="U9" s="648"/>
      <c r="V9" s="648"/>
      <c r="W9" s="648"/>
      <c r="X9" s="648"/>
      <c r="Y9" s="649"/>
      <c r="Z9" s="650">
        <v>0.1</v>
      </c>
      <c r="AA9" s="650"/>
      <c r="AB9" s="650"/>
      <c r="AC9" s="650"/>
      <c r="AD9" s="651">
        <v>278582</v>
      </c>
      <c r="AE9" s="651"/>
      <c r="AF9" s="651"/>
      <c r="AG9" s="651"/>
      <c r="AH9" s="651"/>
      <c r="AI9" s="651"/>
      <c r="AJ9" s="651"/>
      <c r="AK9" s="651"/>
      <c r="AL9" s="652">
        <v>0.2</v>
      </c>
      <c r="AM9" s="653"/>
      <c r="AN9" s="653"/>
      <c r="AO9" s="654"/>
      <c r="AP9" s="644" t="s">
        <v>245</v>
      </c>
      <c r="AQ9" s="645"/>
      <c r="AR9" s="645"/>
      <c r="AS9" s="645"/>
      <c r="AT9" s="645"/>
      <c r="AU9" s="645"/>
      <c r="AV9" s="645"/>
      <c r="AW9" s="645"/>
      <c r="AX9" s="645"/>
      <c r="AY9" s="645"/>
      <c r="AZ9" s="645"/>
      <c r="BA9" s="645"/>
      <c r="BB9" s="645"/>
      <c r="BC9" s="645"/>
      <c r="BD9" s="645"/>
      <c r="BE9" s="645"/>
      <c r="BF9" s="646"/>
      <c r="BG9" s="647">
        <v>50898378</v>
      </c>
      <c r="BH9" s="648"/>
      <c r="BI9" s="648"/>
      <c r="BJ9" s="648"/>
      <c r="BK9" s="648"/>
      <c r="BL9" s="648"/>
      <c r="BM9" s="648"/>
      <c r="BN9" s="649"/>
      <c r="BO9" s="650">
        <v>43.6</v>
      </c>
      <c r="BP9" s="650"/>
      <c r="BQ9" s="650"/>
      <c r="BR9" s="650"/>
      <c r="BS9" s="656" t="s">
        <v>130</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21514328</v>
      </c>
      <c r="CS9" s="648"/>
      <c r="CT9" s="648"/>
      <c r="CU9" s="648"/>
      <c r="CV9" s="648"/>
      <c r="CW9" s="648"/>
      <c r="CX9" s="648"/>
      <c r="CY9" s="649"/>
      <c r="CZ9" s="650">
        <v>4.8</v>
      </c>
      <c r="DA9" s="650"/>
      <c r="DB9" s="650"/>
      <c r="DC9" s="650"/>
      <c r="DD9" s="656">
        <v>777713</v>
      </c>
      <c r="DE9" s="648"/>
      <c r="DF9" s="648"/>
      <c r="DG9" s="648"/>
      <c r="DH9" s="648"/>
      <c r="DI9" s="648"/>
      <c r="DJ9" s="648"/>
      <c r="DK9" s="648"/>
      <c r="DL9" s="648"/>
      <c r="DM9" s="648"/>
      <c r="DN9" s="648"/>
      <c r="DO9" s="648"/>
      <c r="DP9" s="649"/>
      <c r="DQ9" s="656">
        <v>15543044</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v>134965</v>
      </c>
      <c r="S10" s="648"/>
      <c r="T10" s="648"/>
      <c r="U10" s="648"/>
      <c r="V10" s="648"/>
      <c r="W10" s="648"/>
      <c r="X10" s="648"/>
      <c r="Y10" s="649"/>
      <c r="Z10" s="650">
        <v>0</v>
      </c>
      <c r="AA10" s="650"/>
      <c r="AB10" s="650"/>
      <c r="AC10" s="650"/>
      <c r="AD10" s="651">
        <v>134965</v>
      </c>
      <c r="AE10" s="651"/>
      <c r="AF10" s="651"/>
      <c r="AG10" s="651"/>
      <c r="AH10" s="651"/>
      <c r="AI10" s="651"/>
      <c r="AJ10" s="651"/>
      <c r="AK10" s="651"/>
      <c r="AL10" s="652">
        <v>0.1</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2853290</v>
      </c>
      <c r="BH10" s="648"/>
      <c r="BI10" s="648"/>
      <c r="BJ10" s="648"/>
      <c r="BK10" s="648"/>
      <c r="BL10" s="648"/>
      <c r="BM10" s="648"/>
      <c r="BN10" s="649"/>
      <c r="BO10" s="650">
        <v>2.4</v>
      </c>
      <c r="BP10" s="650"/>
      <c r="BQ10" s="650"/>
      <c r="BR10" s="650"/>
      <c r="BS10" s="656">
        <v>473629</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305763</v>
      </c>
      <c r="CS10" s="648"/>
      <c r="CT10" s="648"/>
      <c r="CU10" s="648"/>
      <c r="CV10" s="648"/>
      <c r="CW10" s="648"/>
      <c r="CX10" s="648"/>
      <c r="CY10" s="649"/>
      <c r="CZ10" s="650">
        <v>0.1</v>
      </c>
      <c r="DA10" s="650"/>
      <c r="DB10" s="650"/>
      <c r="DC10" s="650"/>
      <c r="DD10" s="656">
        <v>50470</v>
      </c>
      <c r="DE10" s="648"/>
      <c r="DF10" s="648"/>
      <c r="DG10" s="648"/>
      <c r="DH10" s="648"/>
      <c r="DI10" s="648"/>
      <c r="DJ10" s="648"/>
      <c r="DK10" s="648"/>
      <c r="DL10" s="648"/>
      <c r="DM10" s="648"/>
      <c r="DN10" s="648"/>
      <c r="DO10" s="648"/>
      <c r="DP10" s="649"/>
      <c r="DQ10" s="656">
        <v>264925</v>
      </c>
      <c r="DR10" s="648"/>
      <c r="DS10" s="648"/>
      <c r="DT10" s="648"/>
      <c r="DU10" s="648"/>
      <c r="DV10" s="648"/>
      <c r="DW10" s="648"/>
      <c r="DX10" s="648"/>
      <c r="DY10" s="648"/>
      <c r="DZ10" s="648"/>
      <c r="EA10" s="648"/>
      <c r="EB10" s="648"/>
      <c r="EC10" s="657"/>
    </row>
    <row r="11" spans="2:143" ht="11.25" customHeight="1" x14ac:dyDescent="0.2">
      <c r="B11" s="644" t="s">
        <v>250</v>
      </c>
      <c r="C11" s="645"/>
      <c r="D11" s="645"/>
      <c r="E11" s="645"/>
      <c r="F11" s="645"/>
      <c r="G11" s="645"/>
      <c r="H11" s="645"/>
      <c r="I11" s="645"/>
      <c r="J11" s="645"/>
      <c r="K11" s="645"/>
      <c r="L11" s="645"/>
      <c r="M11" s="645"/>
      <c r="N11" s="645"/>
      <c r="O11" s="645"/>
      <c r="P11" s="645"/>
      <c r="Q11" s="646"/>
      <c r="R11" s="647">
        <v>16270646</v>
      </c>
      <c r="S11" s="648"/>
      <c r="T11" s="648"/>
      <c r="U11" s="648"/>
      <c r="V11" s="648"/>
      <c r="W11" s="648"/>
      <c r="X11" s="648"/>
      <c r="Y11" s="649"/>
      <c r="Z11" s="652">
        <v>3.5</v>
      </c>
      <c r="AA11" s="653"/>
      <c r="AB11" s="653"/>
      <c r="AC11" s="665"/>
      <c r="AD11" s="656">
        <v>16270646</v>
      </c>
      <c r="AE11" s="648"/>
      <c r="AF11" s="648"/>
      <c r="AG11" s="648"/>
      <c r="AH11" s="648"/>
      <c r="AI11" s="648"/>
      <c r="AJ11" s="648"/>
      <c r="AK11" s="649"/>
      <c r="AL11" s="652">
        <v>8.9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5253076</v>
      </c>
      <c r="BH11" s="648"/>
      <c r="BI11" s="648"/>
      <c r="BJ11" s="648"/>
      <c r="BK11" s="648"/>
      <c r="BL11" s="648"/>
      <c r="BM11" s="648"/>
      <c r="BN11" s="649"/>
      <c r="BO11" s="650">
        <v>4.5</v>
      </c>
      <c r="BP11" s="650"/>
      <c r="BQ11" s="650"/>
      <c r="BR11" s="650"/>
      <c r="BS11" s="656">
        <v>1185569</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5134414</v>
      </c>
      <c r="CS11" s="648"/>
      <c r="CT11" s="648"/>
      <c r="CU11" s="648"/>
      <c r="CV11" s="648"/>
      <c r="CW11" s="648"/>
      <c r="CX11" s="648"/>
      <c r="CY11" s="649"/>
      <c r="CZ11" s="650">
        <v>1.1000000000000001</v>
      </c>
      <c r="DA11" s="650"/>
      <c r="DB11" s="650"/>
      <c r="DC11" s="650"/>
      <c r="DD11" s="656">
        <v>2116486</v>
      </c>
      <c r="DE11" s="648"/>
      <c r="DF11" s="648"/>
      <c r="DG11" s="648"/>
      <c r="DH11" s="648"/>
      <c r="DI11" s="648"/>
      <c r="DJ11" s="648"/>
      <c r="DK11" s="648"/>
      <c r="DL11" s="648"/>
      <c r="DM11" s="648"/>
      <c r="DN11" s="648"/>
      <c r="DO11" s="648"/>
      <c r="DP11" s="649"/>
      <c r="DQ11" s="656">
        <v>2900888</v>
      </c>
      <c r="DR11" s="648"/>
      <c r="DS11" s="648"/>
      <c r="DT11" s="648"/>
      <c r="DU11" s="648"/>
      <c r="DV11" s="648"/>
      <c r="DW11" s="648"/>
      <c r="DX11" s="648"/>
      <c r="DY11" s="648"/>
      <c r="DZ11" s="648"/>
      <c r="EA11" s="648"/>
      <c r="EB11" s="648"/>
      <c r="EC11" s="657"/>
    </row>
    <row r="12" spans="2:143" ht="11.25" customHeight="1" x14ac:dyDescent="0.2">
      <c r="B12" s="644" t="s">
        <v>253</v>
      </c>
      <c r="C12" s="645"/>
      <c r="D12" s="645"/>
      <c r="E12" s="645"/>
      <c r="F12" s="645"/>
      <c r="G12" s="645"/>
      <c r="H12" s="645"/>
      <c r="I12" s="645"/>
      <c r="J12" s="645"/>
      <c r="K12" s="645"/>
      <c r="L12" s="645"/>
      <c r="M12" s="645"/>
      <c r="N12" s="645"/>
      <c r="O12" s="645"/>
      <c r="P12" s="645"/>
      <c r="Q12" s="646"/>
      <c r="R12" s="647">
        <v>9184</v>
      </c>
      <c r="S12" s="648"/>
      <c r="T12" s="648"/>
      <c r="U12" s="648"/>
      <c r="V12" s="648"/>
      <c r="W12" s="648"/>
      <c r="X12" s="648"/>
      <c r="Y12" s="649"/>
      <c r="Z12" s="650">
        <v>0</v>
      </c>
      <c r="AA12" s="650"/>
      <c r="AB12" s="650"/>
      <c r="AC12" s="650"/>
      <c r="AD12" s="651">
        <v>9184</v>
      </c>
      <c r="AE12" s="651"/>
      <c r="AF12" s="651"/>
      <c r="AG12" s="651"/>
      <c r="AH12" s="651"/>
      <c r="AI12" s="651"/>
      <c r="AJ12" s="651"/>
      <c r="AK12" s="651"/>
      <c r="AL12" s="652">
        <v>0</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42050532</v>
      </c>
      <c r="BH12" s="648"/>
      <c r="BI12" s="648"/>
      <c r="BJ12" s="648"/>
      <c r="BK12" s="648"/>
      <c r="BL12" s="648"/>
      <c r="BM12" s="648"/>
      <c r="BN12" s="649"/>
      <c r="BO12" s="650">
        <v>36</v>
      </c>
      <c r="BP12" s="650"/>
      <c r="BQ12" s="650"/>
      <c r="BR12" s="650"/>
      <c r="BS12" s="656" t="s">
        <v>130</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13681664</v>
      </c>
      <c r="CS12" s="648"/>
      <c r="CT12" s="648"/>
      <c r="CU12" s="648"/>
      <c r="CV12" s="648"/>
      <c r="CW12" s="648"/>
      <c r="CX12" s="648"/>
      <c r="CY12" s="649"/>
      <c r="CZ12" s="650">
        <v>3.1</v>
      </c>
      <c r="DA12" s="650"/>
      <c r="DB12" s="650"/>
      <c r="DC12" s="650"/>
      <c r="DD12" s="656">
        <v>662697</v>
      </c>
      <c r="DE12" s="648"/>
      <c r="DF12" s="648"/>
      <c r="DG12" s="648"/>
      <c r="DH12" s="648"/>
      <c r="DI12" s="648"/>
      <c r="DJ12" s="648"/>
      <c r="DK12" s="648"/>
      <c r="DL12" s="648"/>
      <c r="DM12" s="648"/>
      <c r="DN12" s="648"/>
      <c r="DO12" s="648"/>
      <c r="DP12" s="649"/>
      <c r="DQ12" s="656">
        <v>9758910</v>
      </c>
      <c r="DR12" s="648"/>
      <c r="DS12" s="648"/>
      <c r="DT12" s="648"/>
      <c r="DU12" s="648"/>
      <c r="DV12" s="648"/>
      <c r="DW12" s="648"/>
      <c r="DX12" s="648"/>
      <c r="DY12" s="648"/>
      <c r="DZ12" s="648"/>
      <c r="EA12" s="648"/>
      <c r="EB12" s="648"/>
      <c r="EC12" s="657"/>
    </row>
    <row r="13" spans="2:143" ht="11.25" customHeight="1" x14ac:dyDescent="0.2">
      <c r="B13" s="644" t="s">
        <v>256</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130</v>
      </c>
      <c r="AE13" s="651"/>
      <c r="AF13" s="651"/>
      <c r="AG13" s="651"/>
      <c r="AH13" s="651"/>
      <c r="AI13" s="651"/>
      <c r="AJ13" s="651"/>
      <c r="AK13" s="651"/>
      <c r="AL13" s="652" t="s">
        <v>130</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41721811</v>
      </c>
      <c r="BH13" s="648"/>
      <c r="BI13" s="648"/>
      <c r="BJ13" s="648"/>
      <c r="BK13" s="648"/>
      <c r="BL13" s="648"/>
      <c r="BM13" s="648"/>
      <c r="BN13" s="649"/>
      <c r="BO13" s="650">
        <v>35.700000000000003</v>
      </c>
      <c r="BP13" s="650"/>
      <c r="BQ13" s="650"/>
      <c r="BR13" s="650"/>
      <c r="BS13" s="656" t="s">
        <v>130</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47423869</v>
      </c>
      <c r="CS13" s="648"/>
      <c r="CT13" s="648"/>
      <c r="CU13" s="648"/>
      <c r="CV13" s="648"/>
      <c r="CW13" s="648"/>
      <c r="CX13" s="648"/>
      <c r="CY13" s="649"/>
      <c r="CZ13" s="650">
        <v>10.6</v>
      </c>
      <c r="DA13" s="650"/>
      <c r="DB13" s="650"/>
      <c r="DC13" s="650"/>
      <c r="DD13" s="656">
        <v>28749818</v>
      </c>
      <c r="DE13" s="648"/>
      <c r="DF13" s="648"/>
      <c r="DG13" s="648"/>
      <c r="DH13" s="648"/>
      <c r="DI13" s="648"/>
      <c r="DJ13" s="648"/>
      <c r="DK13" s="648"/>
      <c r="DL13" s="648"/>
      <c r="DM13" s="648"/>
      <c r="DN13" s="648"/>
      <c r="DO13" s="648"/>
      <c r="DP13" s="649"/>
      <c r="DQ13" s="656">
        <v>21371946</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v>29476</v>
      </c>
      <c r="S14" s="648"/>
      <c r="T14" s="648"/>
      <c r="U14" s="648"/>
      <c r="V14" s="648"/>
      <c r="W14" s="648"/>
      <c r="X14" s="648"/>
      <c r="Y14" s="649"/>
      <c r="Z14" s="650">
        <v>0</v>
      </c>
      <c r="AA14" s="650"/>
      <c r="AB14" s="650"/>
      <c r="AC14" s="650"/>
      <c r="AD14" s="651">
        <v>29476</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1947555</v>
      </c>
      <c r="BH14" s="648"/>
      <c r="BI14" s="648"/>
      <c r="BJ14" s="648"/>
      <c r="BK14" s="648"/>
      <c r="BL14" s="648"/>
      <c r="BM14" s="648"/>
      <c r="BN14" s="649"/>
      <c r="BO14" s="650">
        <v>1.7</v>
      </c>
      <c r="BP14" s="650"/>
      <c r="BQ14" s="650"/>
      <c r="BR14" s="650"/>
      <c r="BS14" s="656" t="s">
        <v>130</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8065681</v>
      </c>
      <c r="CS14" s="648"/>
      <c r="CT14" s="648"/>
      <c r="CU14" s="648"/>
      <c r="CV14" s="648"/>
      <c r="CW14" s="648"/>
      <c r="CX14" s="648"/>
      <c r="CY14" s="649"/>
      <c r="CZ14" s="650">
        <v>1.8</v>
      </c>
      <c r="DA14" s="650"/>
      <c r="DB14" s="650"/>
      <c r="DC14" s="650"/>
      <c r="DD14" s="656">
        <v>546821</v>
      </c>
      <c r="DE14" s="648"/>
      <c r="DF14" s="648"/>
      <c r="DG14" s="648"/>
      <c r="DH14" s="648"/>
      <c r="DI14" s="648"/>
      <c r="DJ14" s="648"/>
      <c r="DK14" s="648"/>
      <c r="DL14" s="648"/>
      <c r="DM14" s="648"/>
      <c r="DN14" s="648"/>
      <c r="DO14" s="648"/>
      <c r="DP14" s="649"/>
      <c r="DQ14" s="656">
        <v>7067562</v>
      </c>
      <c r="DR14" s="648"/>
      <c r="DS14" s="648"/>
      <c r="DT14" s="648"/>
      <c r="DU14" s="648"/>
      <c r="DV14" s="648"/>
      <c r="DW14" s="648"/>
      <c r="DX14" s="648"/>
      <c r="DY14" s="648"/>
      <c r="DZ14" s="648"/>
      <c r="EA14" s="648"/>
      <c r="EB14" s="648"/>
      <c r="EC14" s="657"/>
    </row>
    <row r="15" spans="2:143" ht="11.25" customHeight="1" x14ac:dyDescent="0.2">
      <c r="B15" s="644" t="s">
        <v>262</v>
      </c>
      <c r="C15" s="645"/>
      <c r="D15" s="645"/>
      <c r="E15" s="645"/>
      <c r="F15" s="645"/>
      <c r="G15" s="645"/>
      <c r="H15" s="645"/>
      <c r="I15" s="645"/>
      <c r="J15" s="645"/>
      <c r="K15" s="645"/>
      <c r="L15" s="645"/>
      <c r="M15" s="645"/>
      <c r="N15" s="645"/>
      <c r="O15" s="645"/>
      <c r="P15" s="645"/>
      <c r="Q15" s="646"/>
      <c r="R15" s="647">
        <v>6709293</v>
      </c>
      <c r="S15" s="648"/>
      <c r="T15" s="648"/>
      <c r="U15" s="648"/>
      <c r="V15" s="648"/>
      <c r="W15" s="648"/>
      <c r="X15" s="648"/>
      <c r="Y15" s="649"/>
      <c r="Z15" s="650">
        <v>1.5</v>
      </c>
      <c r="AA15" s="650"/>
      <c r="AB15" s="650"/>
      <c r="AC15" s="650"/>
      <c r="AD15" s="651">
        <v>6709293</v>
      </c>
      <c r="AE15" s="651"/>
      <c r="AF15" s="651"/>
      <c r="AG15" s="651"/>
      <c r="AH15" s="651"/>
      <c r="AI15" s="651"/>
      <c r="AJ15" s="651"/>
      <c r="AK15" s="651"/>
      <c r="AL15" s="652">
        <v>3.7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4791593</v>
      </c>
      <c r="BH15" s="648"/>
      <c r="BI15" s="648"/>
      <c r="BJ15" s="648"/>
      <c r="BK15" s="648"/>
      <c r="BL15" s="648"/>
      <c r="BM15" s="648"/>
      <c r="BN15" s="649"/>
      <c r="BO15" s="650">
        <v>4.0999999999999996</v>
      </c>
      <c r="BP15" s="650"/>
      <c r="BQ15" s="650"/>
      <c r="BR15" s="650"/>
      <c r="BS15" s="656" t="s">
        <v>130</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69150344</v>
      </c>
      <c r="CS15" s="648"/>
      <c r="CT15" s="648"/>
      <c r="CU15" s="648"/>
      <c r="CV15" s="648"/>
      <c r="CW15" s="648"/>
      <c r="CX15" s="648"/>
      <c r="CY15" s="649"/>
      <c r="CZ15" s="650">
        <v>15.4</v>
      </c>
      <c r="DA15" s="650"/>
      <c r="DB15" s="650"/>
      <c r="DC15" s="650"/>
      <c r="DD15" s="656">
        <v>3953323</v>
      </c>
      <c r="DE15" s="648"/>
      <c r="DF15" s="648"/>
      <c r="DG15" s="648"/>
      <c r="DH15" s="648"/>
      <c r="DI15" s="648"/>
      <c r="DJ15" s="648"/>
      <c r="DK15" s="648"/>
      <c r="DL15" s="648"/>
      <c r="DM15" s="648"/>
      <c r="DN15" s="648"/>
      <c r="DO15" s="648"/>
      <c r="DP15" s="649"/>
      <c r="DQ15" s="656">
        <v>48984883</v>
      </c>
      <c r="DR15" s="648"/>
      <c r="DS15" s="648"/>
      <c r="DT15" s="648"/>
      <c r="DU15" s="648"/>
      <c r="DV15" s="648"/>
      <c r="DW15" s="648"/>
      <c r="DX15" s="648"/>
      <c r="DY15" s="648"/>
      <c r="DZ15" s="648"/>
      <c r="EA15" s="648"/>
      <c r="EB15" s="648"/>
      <c r="EC15" s="657"/>
    </row>
    <row r="16" spans="2:143" ht="11.25" customHeight="1" x14ac:dyDescent="0.2">
      <c r="B16" s="644" t="s">
        <v>265</v>
      </c>
      <c r="C16" s="645"/>
      <c r="D16" s="645"/>
      <c r="E16" s="645"/>
      <c r="F16" s="645"/>
      <c r="G16" s="645"/>
      <c r="H16" s="645"/>
      <c r="I16" s="645"/>
      <c r="J16" s="645"/>
      <c r="K16" s="645"/>
      <c r="L16" s="645"/>
      <c r="M16" s="645"/>
      <c r="N16" s="645"/>
      <c r="O16" s="645"/>
      <c r="P16" s="645"/>
      <c r="Q16" s="646"/>
      <c r="R16" s="647">
        <v>183111</v>
      </c>
      <c r="S16" s="648"/>
      <c r="T16" s="648"/>
      <c r="U16" s="648"/>
      <c r="V16" s="648"/>
      <c r="W16" s="648"/>
      <c r="X16" s="648"/>
      <c r="Y16" s="649"/>
      <c r="Z16" s="650">
        <v>0</v>
      </c>
      <c r="AA16" s="650"/>
      <c r="AB16" s="650"/>
      <c r="AC16" s="650"/>
      <c r="AD16" s="651">
        <v>183111</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267</v>
      </c>
      <c r="BP16" s="650"/>
      <c r="BQ16" s="650"/>
      <c r="BR16" s="650"/>
      <c r="BS16" s="656" t="s">
        <v>267</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5368351</v>
      </c>
      <c r="CS16" s="648"/>
      <c r="CT16" s="648"/>
      <c r="CU16" s="648"/>
      <c r="CV16" s="648"/>
      <c r="CW16" s="648"/>
      <c r="CX16" s="648"/>
      <c r="CY16" s="649"/>
      <c r="CZ16" s="650">
        <v>1.2</v>
      </c>
      <c r="DA16" s="650"/>
      <c r="DB16" s="650"/>
      <c r="DC16" s="650"/>
      <c r="DD16" s="656" t="s">
        <v>130</v>
      </c>
      <c r="DE16" s="648"/>
      <c r="DF16" s="648"/>
      <c r="DG16" s="648"/>
      <c r="DH16" s="648"/>
      <c r="DI16" s="648"/>
      <c r="DJ16" s="648"/>
      <c r="DK16" s="648"/>
      <c r="DL16" s="648"/>
      <c r="DM16" s="648"/>
      <c r="DN16" s="648"/>
      <c r="DO16" s="648"/>
      <c r="DP16" s="649"/>
      <c r="DQ16" s="656">
        <v>230002</v>
      </c>
      <c r="DR16" s="648"/>
      <c r="DS16" s="648"/>
      <c r="DT16" s="648"/>
      <c r="DU16" s="648"/>
      <c r="DV16" s="648"/>
      <c r="DW16" s="648"/>
      <c r="DX16" s="648"/>
      <c r="DY16" s="648"/>
      <c r="DZ16" s="648"/>
      <c r="EA16" s="648"/>
      <c r="EB16" s="648"/>
      <c r="EC16" s="657"/>
    </row>
    <row r="17" spans="2:133" ht="11.25" customHeight="1" x14ac:dyDescent="0.2">
      <c r="B17" s="644" t="s">
        <v>269</v>
      </c>
      <c r="C17" s="645"/>
      <c r="D17" s="645"/>
      <c r="E17" s="645"/>
      <c r="F17" s="645"/>
      <c r="G17" s="645"/>
      <c r="H17" s="645"/>
      <c r="I17" s="645"/>
      <c r="J17" s="645"/>
      <c r="K17" s="645"/>
      <c r="L17" s="645"/>
      <c r="M17" s="645"/>
      <c r="N17" s="645"/>
      <c r="O17" s="645"/>
      <c r="P17" s="645"/>
      <c r="Q17" s="646"/>
      <c r="R17" s="647">
        <v>827105</v>
      </c>
      <c r="S17" s="648"/>
      <c r="T17" s="648"/>
      <c r="U17" s="648"/>
      <c r="V17" s="648"/>
      <c r="W17" s="648"/>
      <c r="X17" s="648"/>
      <c r="Y17" s="649"/>
      <c r="Z17" s="650">
        <v>0.2</v>
      </c>
      <c r="AA17" s="650"/>
      <c r="AB17" s="650"/>
      <c r="AC17" s="650"/>
      <c r="AD17" s="651">
        <v>827105</v>
      </c>
      <c r="AE17" s="651"/>
      <c r="AF17" s="651"/>
      <c r="AG17" s="651"/>
      <c r="AH17" s="651"/>
      <c r="AI17" s="651"/>
      <c r="AJ17" s="651"/>
      <c r="AK17" s="651"/>
      <c r="AL17" s="652">
        <v>0.5</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267</v>
      </c>
      <c r="BH17" s="648"/>
      <c r="BI17" s="648"/>
      <c r="BJ17" s="648"/>
      <c r="BK17" s="648"/>
      <c r="BL17" s="648"/>
      <c r="BM17" s="648"/>
      <c r="BN17" s="649"/>
      <c r="BO17" s="650" t="s">
        <v>130</v>
      </c>
      <c r="BP17" s="650"/>
      <c r="BQ17" s="650"/>
      <c r="BR17" s="650"/>
      <c r="BS17" s="656" t="s">
        <v>130</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30435714</v>
      </c>
      <c r="CS17" s="648"/>
      <c r="CT17" s="648"/>
      <c r="CU17" s="648"/>
      <c r="CV17" s="648"/>
      <c r="CW17" s="648"/>
      <c r="CX17" s="648"/>
      <c r="CY17" s="649"/>
      <c r="CZ17" s="650">
        <v>6.8</v>
      </c>
      <c r="DA17" s="650"/>
      <c r="DB17" s="650"/>
      <c r="DC17" s="650"/>
      <c r="DD17" s="656" t="s">
        <v>267</v>
      </c>
      <c r="DE17" s="648"/>
      <c r="DF17" s="648"/>
      <c r="DG17" s="648"/>
      <c r="DH17" s="648"/>
      <c r="DI17" s="648"/>
      <c r="DJ17" s="648"/>
      <c r="DK17" s="648"/>
      <c r="DL17" s="648"/>
      <c r="DM17" s="648"/>
      <c r="DN17" s="648"/>
      <c r="DO17" s="648"/>
      <c r="DP17" s="649"/>
      <c r="DQ17" s="656">
        <v>28508480</v>
      </c>
      <c r="DR17" s="648"/>
      <c r="DS17" s="648"/>
      <c r="DT17" s="648"/>
      <c r="DU17" s="648"/>
      <c r="DV17" s="648"/>
      <c r="DW17" s="648"/>
      <c r="DX17" s="648"/>
      <c r="DY17" s="648"/>
      <c r="DZ17" s="648"/>
      <c r="EA17" s="648"/>
      <c r="EB17" s="648"/>
      <c r="EC17" s="657"/>
    </row>
    <row r="18" spans="2:133" ht="11.25" customHeight="1" x14ac:dyDescent="0.2">
      <c r="B18" s="644" t="s">
        <v>272</v>
      </c>
      <c r="C18" s="645"/>
      <c r="D18" s="645"/>
      <c r="E18" s="645"/>
      <c r="F18" s="645"/>
      <c r="G18" s="645"/>
      <c r="H18" s="645"/>
      <c r="I18" s="645"/>
      <c r="J18" s="645"/>
      <c r="K18" s="645"/>
      <c r="L18" s="645"/>
      <c r="M18" s="645"/>
      <c r="N18" s="645"/>
      <c r="O18" s="645"/>
      <c r="P18" s="645"/>
      <c r="Q18" s="646"/>
      <c r="R18" s="647">
        <v>1011427</v>
      </c>
      <c r="S18" s="648"/>
      <c r="T18" s="648"/>
      <c r="U18" s="648"/>
      <c r="V18" s="648"/>
      <c r="W18" s="648"/>
      <c r="X18" s="648"/>
      <c r="Y18" s="649"/>
      <c r="Z18" s="650">
        <v>0.2</v>
      </c>
      <c r="AA18" s="650"/>
      <c r="AB18" s="650"/>
      <c r="AC18" s="650"/>
      <c r="AD18" s="651">
        <v>1011427</v>
      </c>
      <c r="AE18" s="651"/>
      <c r="AF18" s="651"/>
      <c r="AG18" s="651"/>
      <c r="AH18" s="651"/>
      <c r="AI18" s="651"/>
      <c r="AJ18" s="651"/>
      <c r="AK18" s="651"/>
      <c r="AL18" s="652">
        <v>0.6</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267</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v>640400</v>
      </c>
      <c r="CS18" s="648"/>
      <c r="CT18" s="648"/>
      <c r="CU18" s="648"/>
      <c r="CV18" s="648"/>
      <c r="CW18" s="648"/>
      <c r="CX18" s="648"/>
      <c r="CY18" s="649"/>
      <c r="CZ18" s="650">
        <v>0.1</v>
      </c>
      <c r="DA18" s="650"/>
      <c r="DB18" s="650"/>
      <c r="DC18" s="650"/>
      <c r="DD18" s="656" t="s">
        <v>130</v>
      </c>
      <c r="DE18" s="648"/>
      <c r="DF18" s="648"/>
      <c r="DG18" s="648"/>
      <c r="DH18" s="648"/>
      <c r="DI18" s="648"/>
      <c r="DJ18" s="648"/>
      <c r="DK18" s="648"/>
      <c r="DL18" s="648"/>
      <c r="DM18" s="648"/>
      <c r="DN18" s="648"/>
      <c r="DO18" s="648"/>
      <c r="DP18" s="649"/>
      <c r="DQ18" s="656">
        <v>640400</v>
      </c>
      <c r="DR18" s="648"/>
      <c r="DS18" s="648"/>
      <c r="DT18" s="648"/>
      <c r="DU18" s="648"/>
      <c r="DV18" s="648"/>
      <c r="DW18" s="648"/>
      <c r="DX18" s="648"/>
      <c r="DY18" s="648"/>
      <c r="DZ18" s="648"/>
      <c r="EA18" s="648"/>
      <c r="EB18" s="648"/>
      <c r="EC18" s="657"/>
    </row>
    <row r="19" spans="2:133" ht="11.25" customHeight="1" x14ac:dyDescent="0.2">
      <c r="B19" s="644" t="s">
        <v>275</v>
      </c>
      <c r="C19" s="645"/>
      <c r="D19" s="645"/>
      <c r="E19" s="645"/>
      <c r="F19" s="645"/>
      <c r="G19" s="645"/>
      <c r="H19" s="645"/>
      <c r="I19" s="645"/>
      <c r="J19" s="645"/>
      <c r="K19" s="645"/>
      <c r="L19" s="645"/>
      <c r="M19" s="645"/>
      <c r="N19" s="645"/>
      <c r="O19" s="645"/>
      <c r="P19" s="645"/>
      <c r="Q19" s="646"/>
      <c r="R19" s="647">
        <v>898577</v>
      </c>
      <c r="S19" s="648"/>
      <c r="T19" s="648"/>
      <c r="U19" s="648"/>
      <c r="V19" s="648"/>
      <c r="W19" s="648"/>
      <c r="X19" s="648"/>
      <c r="Y19" s="649"/>
      <c r="Z19" s="650">
        <v>0.2</v>
      </c>
      <c r="AA19" s="650"/>
      <c r="AB19" s="650"/>
      <c r="AC19" s="650"/>
      <c r="AD19" s="651">
        <v>898577</v>
      </c>
      <c r="AE19" s="651"/>
      <c r="AF19" s="651"/>
      <c r="AG19" s="651"/>
      <c r="AH19" s="651"/>
      <c r="AI19" s="651"/>
      <c r="AJ19" s="651"/>
      <c r="AK19" s="651"/>
      <c r="AL19" s="652">
        <v>0.5</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7808662</v>
      </c>
      <c r="BH19" s="648"/>
      <c r="BI19" s="648"/>
      <c r="BJ19" s="648"/>
      <c r="BK19" s="648"/>
      <c r="BL19" s="648"/>
      <c r="BM19" s="648"/>
      <c r="BN19" s="649"/>
      <c r="BO19" s="650">
        <v>6.7</v>
      </c>
      <c r="BP19" s="650"/>
      <c r="BQ19" s="650"/>
      <c r="BR19" s="650"/>
      <c r="BS19" s="656" t="s">
        <v>130</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130</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2">
      <c r="B20" s="644" t="s">
        <v>278</v>
      </c>
      <c r="C20" s="645"/>
      <c r="D20" s="645"/>
      <c r="E20" s="645"/>
      <c r="F20" s="645"/>
      <c r="G20" s="645"/>
      <c r="H20" s="645"/>
      <c r="I20" s="645"/>
      <c r="J20" s="645"/>
      <c r="K20" s="645"/>
      <c r="L20" s="645"/>
      <c r="M20" s="645"/>
      <c r="N20" s="645"/>
      <c r="O20" s="645"/>
      <c r="P20" s="645"/>
      <c r="Q20" s="646"/>
      <c r="R20" s="647">
        <v>79289</v>
      </c>
      <c r="S20" s="648"/>
      <c r="T20" s="648"/>
      <c r="U20" s="648"/>
      <c r="V20" s="648"/>
      <c r="W20" s="648"/>
      <c r="X20" s="648"/>
      <c r="Y20" s="649"/>
      <c r="Z20" s="650">
        <v>0</v>
      </c>
      <c r="AA20" s="650"/>
      <c r="AB20" s="650"/>
      <c r="AC20" s="650"/>
      <c r="AD20" s="651">
        <v>79289</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7808662</v>
      </c>
      <c r="BH20" s="648"/>
      <c r="BI20" s="648"/>
      <c r="BJ20" s="648"/>
      <c r="BK20" s="648"/>
      <c r="BL20" s="648"/>
      <c r="BM20" s="648"/>
      <c r="BN20" s="649"/>
      <c r="BO20" s="650">
        <v>6.7</v>
      </c>
      <c r="BP20" s="650"/>
      <c r="BQ20" s="650"/>
      <c r="BR20" s="650"/>
      <c r="BS20" s="656" t="s">
        <v>267</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448374119</v>
      </c>
      <c r="CS20" s="648"/>
      <c r="CT20" s="648"/>
      <c r="CU20" s="648"/>
      <c r="CV20" s="648"/>
      <c r="CW20" s="648"/>
      <c r="CX20" s="648"/>
      <c r="CY20" s="649"/>
      <c r="CZ20" s="650">
        <v>100</v>
      </c>
      <c r="DA20" s="650"/>
      <c r="DB20" s="650"/>
      <c r="DC20" s="650"/>
      <c r="DD20" s="656">
        <v>40438056</v>
      </c>
      <c r="DE20" s="648"/>
      <c r="DF20" s="648"/>
      <c r="DG20" s="648"/>
      <c r="DH20" s="648"/>
      <c r="DI20" s="648"/>
      <c r="DJ20" s="648"/>
      <c r="DK20" s="648"/>
      <c r="DL20" s="648"/>
      <c r="DM20" s="648"/>
      <c r="DN20" s="648"/>
      <c r="DO20" s="648"/>
      <c r="DP20" s="649"/>
      <c r="DQ20" s="656">
        <v>223547702</v>
      </c>
      <c r="DR20" s="648"/>
      <c r="DS20" s="648"/>
      <c r="DT20" s="648"/>
      <c r="DU20" s="648"/>
      <c r="DV20" s="648"/>
      <c r="DW20" s="648"/>
      <c r="DX20" s="648"/>
      <c r="DY20" s="648"/>
      <c r="DZ20" s="648"/>
      <c r="EA20" s="648"/>
      <c r="EB20" s="648"/>
      <c r="EC20" s="657"/>
    </row>
    <row r="21" spans="2:133" ht="11.25" customHeight="1" x14ac:dyDescent="0.2">
      <c r="B21" s="644" t="s">
        <v>281</v>
      </c>
      <c r="C21" s="645"/>
      <c r="D21" s="645"/>
      <c r="E21" s="645"/>
      <c r="F21" s="645"/>
      <c r="G21" s="645"/>
      <c r="H21" s="645"/>
      <c r="I21" s="645"/>
      <c r="J21" s="645"/>
      <c r="K21" s="645"/>
      <c r="L21" s="645"/>
      <c r="M21" s="645"/>
      <c r="N21" s="645"/>
      <c r="O21" s="645"/>
      <c r="P21" s="645"/>
      <c r="Q21" s="646"/>
      <c r="R21" s="647">
        <v>33561</v>
      </c>
      <c r="S21" s="648"/>
      <c r="T21" s="648"/>
      <c r="U21" s="648"/>
      <c r="V21" s="648"/>
      <c r="W21" s="648"/>
      <c r="X21" s="648"/>
      <c r="Y21" s="649"/>
      <c r="Z21" s="650">
        <v>0</v>
      </c>
      <c r="AA21" s="650"/>
      <c r="AB21" s="650"/>
      <c r="AC21" s="650"/>
      <c r="AD21" s="651">
        <v>33561</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9373</v>
      </c>
      <c r="BH21" s="648"/>
      <c r="BI21" s="648"/>
      <c r="BJ21" s="648"/>
      <c r="BK21" s="648"/>
      <c r="BL21" s="648"/>
      <c r="BM21" s="648"/>
      <c r="BN21" s="649"/>
      <c r="BO21" s="650">
        <v>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283</v>
      </c>
      <c r="C22" s="645"/>
      <c r="D22" s="645"/>
      <c r="E22" s="645"/>
      <c r="F22" s="645"/>
      <c r="G22" s="645"/>
      <c r="H22" s="645"/>
      <c r="I22" s="645"/>
      <c r="J22" s="645"/>
      <c r="K22" s="645"/>
      <c r="L22" s="645"/>
      <c r="M22" s="645"/>
      <c r="N22" s="645"/>
      <c r="O22" s="645"/>
      <c r="P22" s="645"/>
      <c r="Q22" s="646"/>
      <c r="R22" s="647">
        <v>45543337</v>
      </c>
      <c r="S22" s="648"/>
      <c r="T22" s="648"/>
      <c r="U22" s="648"/>
      <c r="V22" s="648"/>
      <c r="W22" s="648"/>
      <c r="X22" s="648"/>
      <c r="Y22" s="649"/>
      <c r="Z22" s="650">
        <v>9.9</v>
      </c>
      <c r="AA22" s="650"/>
      <c r="AB22" s="650"/>
      <c r="AC22" s="650"/>
      <c r="AD22" s="651">
        <v>42517726</v>
      </c>
      <c r="AE22" s="651"/>
      <c r="AF22" s="651"/>
      <c r="AG22" s="651"/>
      <c r="AH22" s="651"/>
      <c r="AI22" s="651"/>
      <c r="AJ22" s="651"/>
      <c r="AK22" s="651"/>
      <c r="AL22" s="652">
        <v>23.2</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v>2361024</v>
      </c>
      <c r="BH22" s="648"/>
      <c r="BI22" s="648"/>
      <c r="BJ22" s="648"/>
      <c r="BK22" s="648"/>
      <c r="BL22" s="648"/>
      <c r="BM22" s="648"/>
      <c r="BN22" s="649"/>
      <c r="BO22" s="650">
        <v>2</v>
      </c>
      <c r="BP22" s="650"/>
      <c r="BQ22" s="650"/>
      <c r="BR22" s="650"/>
      <c r="BS22" s="656" t="s">
        <v>267</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286</v>
      </c>
      <c r="C23" s="645"/>
      <c r="D23" s="645"/>
      <c r="E23" s="645"/>
      <c r="F23" s="645"/>
      <c r="G23" s="645"/>
      <c r="H23" s="645"/>
      <c r="I23" s="645"/>
      <c r="J23" s="645"/>
      <c r="K23" s="645"/>
      <c r="L23" s="645"/>
      <c r="M23" s="645"/>
      <c r="N23" s="645"/>
      <c r="O23" s="645"/>
      <c r="P23" s="645"/>
      <c r="Q23" s="646"/>
      <c r="R23" s="647">
        <v>42517726</v>
      </c>
      <c r="S23" s="648"/>
      <c r="T23" s="648"/>
      <c r="U23" s="648"/>
      <c r="V23" s="648"/>
      <c r="W23" s="648"/>
      <c r="X23" s="648"/>
      <c r="Y23" s="649"/>
      <c r="Z23" s="650">
        <v>9.3000000000000007</v>
      </c>
      <c r="AA23" s="650"/>
      <c r="AB23" s="650"/>
      <c r="AC23" s="650"/>
      <c r="AD23" s="651">
        <v>42517726</v>
      </c>
      <c r="AE23" s="651"/>
      <c r="AF23" s="651"/>
      <c r="AG23" s="651"/>
      <c r="AH23" s="651"/>
      <c r="AI23" s="651"/>
      <c r="AJ23" s="651"/>
      <c r="AK23" s="651"/>
      <c r="AL23" s="652">
        <v>23.2</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5438265</v>
      </c>
      <c r="BH23" s="648"/>
      <c r="BI23" s="648"/>
      <c r="BJ23" s="648"/>
      <c r="BK23" s="648"/>
      <c r="BL23" s="648"/>
      <c r="BM23" s="648"/>
      <c r="BN23" s="649"/>
      <c r="BO23" s="650">
        <v>4.7</v>
      </c>
      <c r="BP23" s="650"/>
      <c r="BQ23" s="650"/>
      <c r="BR23" s="650"/>
      <c r="BS23" s="656" t="s">
        <v>267</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2">
      <c r="B24" s="644" t="s">
        <v>293</v>
      </c>
      <c r="C24" s="645"/>
      <c r="D24" s="645"/>
      <c r="E24" s="645"/>
      <c r="F24" s="645"/>
      <c r="G24" s="645"/>
      <c r="H24" s="645"/>
      <c r="I24" s="645"/>
      <c r="J24" s="645"/>
      <c r="K24" s="645"/>
      <c r="L24" s="645"/>
      <c r="M24" s="645"/>
      <c r="N24" s="645"/>
      <c r="O24" s="645"/>
      <c r="P24" s="645"/>
      <c r="Q24" s="646"/>
      <c r="R24" s="647">
        <v>3025611</v>
      </c>
      <c r="S24" s="648"/>
      <c r="T24" s="648"/>
      <c r="U24" s="648"/>
      <c r="V24" s="648"/>
      <c r="W24" s="648"/>
      <c r="X24" s="648"/>
      <c r="Y24" s="649"/>
      <c r="Z24" s="650">
        <v>0.7</v>
      </c>
      <c r="AA24" s="650"/>
      <c r="AB24" s="650"/>
      <c r="AC24" s="650"/>
      <c r="AD24" s="651" t="s">
        <v>130</v>
      </c>
      <c r="AE24" s="651"/>
      <c r="AF24" s="651"/>
      <c r="AG24" s="651"/>
      <c r="AH24" s="651"/>
      <c r="AI24" s="651"/>
      <c r="AJ24" s="651"/>
      <c r="AK24" s="651"/>
      <c r="AL24" s="652" t="s">
        <v>267</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267</v>
      </c>
      <c r="BH24" s="648"/>
      <c r="BI24" s="648"/>
      <c r="BJ24" s="648"/>
      <c r="BK24" s="648"/>
      <c r="BL24" s="648"/>
      <c r="BM24" s="648"/>
      <c r="BN24" s="649"/>
      <c r="BO24" s="650" t="s">
        <v>267</v>
      </c>
      <c r="BP24" s="650"/>
      <c r="BQ24" s="650"/>
      <c r="BR24" s="650"/>
      <c r="BS24" s="656" t="s">
        <v>130</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221690047</v>
      </c>
      <c r="CS24" s="637"/>
      <c r="CT24" s="637"/>
      <c r="CU24" s="637"/>
      <c r="CV24" s="637"/>
      <c r="CW24" s="637"/>
      <c r="CX24" s="637"/>
      <c r="CY24" s="638"/>
      <c r="CZ24" s="641">
        <v>49.4</v>
      </c>
      <c r="DA24" s="642"/>
      <c r="DB24" s="642"/>
      <c r="DC24" s="661"/>
      <c r="DD24" s="686">
        <v>133531467</v>
      </c>
      <c r="DE24" s="637"/>
      <c r="DF24" s="637"/>
      <c r="DG24" s="637"/>
      <c r="DH24" s="637"/>
      <c r="DI24" s="637"/>
      <c r="DJ24" s="637"/>
      <c r="DK24" s="638"/>
      <c r="DL24" s="686">
        <v>130544463</v>
      </c>
      <c r="DM24" s="637"/>
      <c r="DN24" s="637"/>
      <c r="DO24" s="637"/>
      <c r="DP24" s="637"/>
      <c r="DQ24" s="637"/>
      <c r="DR24" s="637"/>
      <c r="DS24" s="637"/>
      <c r="DT24" s="637"/>
      <c r="DU24" s="637"/>
      <c r="DV24" s="638"/>
      <c r="DW24" s="641">
        <v>65.2</v>
      </c>
      <c r="DX24" s="642"/>
      <c r="DY24" s="642"/>
      <c r="DZ24" s="642"/>
      <c r="EA24" s="642"/>
      <c r="EB24" s="642"/>
      <c r="EC24" s="643"/>
    </row>
    <row r="25" spans="2:133" ht="11.25" customHeight="1" x14ac:dyDescent="0.2">
      <c r="B25" s="644" t="s">
        <v>296</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267</v>
      </c>
      <c r="AA25" s="650"/>
      <c r="AB25" s="650"/>
      <c r="AC25" s="650"/>
      <c r="AD25" s="651" t="s">
        <v>267</v>
      </c>
      <c r="AE25" s="651"/>
      <c r="AF25" s="651"/>
      <c r="AG25" s="651"/>
      <c r="AH25" s="651"/>
      <c r="AI25" s="651"/>
      <c r="AJ25" s="651"/>
      <c r="AK25" s="651"/>
      <c r="AL25" s="652" t="s">
        <v>130</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267</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85265878</v>
      </c>
      <c r="CS25" s="683"/>
      <c r="CT25" s="683"/>
      <c r="CU25" s="683"/>
      <c r="CV25" s="683"/>
      <c r="CW25" s="683"/>
      <c r="CX25" s="683"/>
      <c r="CY25" s="684"/>
      <c r="CZ25" s="652">
        <v>19</v>
      </c>
      <c r="DA25" s="681"/>
      <c r="DB25" s="681"/>
      <c r="DC25" s="685"/>
      <c r="DD25" s="656">
        <v>72888838</v>
      </c>
      <c r="DE25" s="683"/>
      <c r="DF25" s="683"/>
      <c r="DG25" s="683"/>
      <c r="DH25" s="683"/>
      <c r="DI25" s="683"/>
      <c r="DJ25" s="683"/>
      <c r="DK25" s="684"/>
      <c r="DL25" s="656">
        <v>69903230</v>
      </c>
      <c r="DM25" s="683"/>
      <c r="DN25" s="683"/>
      <c r="DO25" s="683"/>
      <c r="DP25" s="683"/>
      <c r="DQ25" s="683"/>
      <c r="DR25" s="683"/>
      <c r="DS25" s="683"/>
      <c r="DT25" s="683"/>
      <c r="DU25" s="683"/>
      <c r="DV25" s="684"/>
      <c r="DW25" s="652">
        <v>34.9</v>
      </c>
      <c r="DX25" s="681"/>
      <c r="DY25" s="681"/>
      <c r="DZ25" s="681"/>
      <c r="EA25" s="681"/>
      <c r="EB25" s="681"/>
      <c r="EC25" s="682"/>
    </row>
    <row r="26" spans="2:133" ht="11.25" customHeight="1" x14ac:dyDescent="0.2">
      <c r="B26" s="644" t="s">
        <v>299</v>
      </c>
      <c r="C26" s="645"/>
      <c r="D26" s="645"/>
      <c r="E26" s="645"/>
      <c r="F26" s="645"/>
      <c r="G26" s="645"/>
      <c r="H26" s="645"/>
      <c r="I26" s="645"/>
      <c r="J26" s="645"/>
      <c r="K26" s="645"/>
      <c r="L26" s="645"/>
      <c r="M26" s="645"/>
      <c r="N26" s="645"/>
      <c r="O26" s="645"/>
      <c r="P26" s="645"/>
      <c r="Q26" s="646"/>
      <c r="R26" s="647">
        <v>190777165</v>
      </c>
      <c r="S26" s="648"/>
      <c r="T26" s="648"/>
      <c r="U26" s="648"/>
      <c r="V26" s="648"/>
      <c r="W26" s="648"/>
      <c r="X26" s="648"/>
      <c r="Y26" s="649"/>
      <c r="Z26" s="650">
        <v>41.5</v>
      </c>
      <c r="AA26" s="650"/>
      <c r="AB26" s="650"/>
      <c r="AC26" s="650"/>
      <c r="AD26" s="651">
        <v>182313289</v>
      </c>
      <c r="AE26" s="651"/>
      <c r="AF26" s="651"/>
      <c r="AG26" s="651"/>
      <c r="AH26" s="651"/>
      <c r="AI26" s="651"/>
      <c r="AJ26" s="651"/>
      <c r="AK26" s="651"/>
      <c r="AL26" s="652">
        <v>99.6</v>
      </c>
      <c r="AM26" s="653"/>
      <c r="AN26" s="653"/>
      <c r="AO26" s="654"/>
      <c r="AP26" s="666" t="s">
        <v>300</v>
      </c>
      <c r="AQ26" s="696"/>
      <c r="AR26" s="696"/>
      <c r="AS26" s="696"/>
      <c r="AT26" s="696"/>
      <c r="AU26" s="696"/>
      <c r="AV26" s="696"/>
      <c r="AW26" s="696"/>
      <c r="AX26" s="696"/>
      <c r="AY26" s="696"/>
      <c r="AZ26" s="696"/>
      <c r="BA26" s="696"/>
      <c r="BB26" s="696"/>
      <c r="BC26" s="696"/>
      <c r="BD26" s="696"/>
      <c r="BE26" s="696"/>
      <c r="BF26" s="668"/>
      <c r="BG26" s="647" t="s">
        <v>267</v>
      </c>
      <c r="BH26" s="648"/>
      <c r="BI26" s="648"/>
      <c r="BJ26" s="648"/>
      <c r="BK26" s="648"/>
      <c r="BL26" s="648"/>
      <c r="BM26" s="648"/>
      <c r="BN26" s="649"/>
      <c r="BO26" s="650" t="s">
        <v>130</v>
      </c>
      <c r="BP26" s="650"/>
      <c r="BQ26" s="650"/>
      <c r="BR26" s="650"/>
      <c r="BS26" s="656" t="s">
        <v>267</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58238317</v>
      </c>
      <c r="CS26" s="648"/>
      <c r="CT26" s="648"/>
      <c r="CU26" s="648"/>
      <c r="CV26" s="648"/>
      <c r="CW26" s="648"/>
      <c r="CX26" s="648"/>
      <c r="CY26" s="649"/>
      <c r="CZ26" s="652">
        <v>13</v>
      </c>
      <c r="DA26" s="681"/>
      <c r="DB26" s="681"/>
      <c r="DC26" s="685"/>
      <c r="DD26" s="656">
        <v>47973670</v>
      </c>
      <c r="DE26" s="648"/>
      <c r="DF26" s="648"/>
      <c r="DG26" s="648"/>
      <c r="DH26" s="648"/>
      <c r="DI26" s="648"/>
      <c r="DJ26" s="648"/>
      <c r="DK26" s="649"/>
      <c r="DL26" s="656" t="s">
        <v>267</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2">
      <c r="B27" s="644" t="s">
        <v>302</v>
      </c>
      <c r="C27" s="645"/>
      <c r="D27" s="645"/>
      <c r="E27" s="645"/>
      <c r="F27" s="645"/>
      <c r="G27" s="645"/>
      <c r="H27" s="645"/>
      <c r="I27" s="645"/>
      <c r="J27" s="645"/>
      <c r="K27" s="645"/>
      <c r="L27" s="645"/>
      <c r="M27" s="645"/>
      <c r="N27" s="645"/>
      <c r="O27" s="645"/>
      <c r="P27" s="645"/>
      <c r="Q27" s="646"/>
      <c r="R27" s="647">
        <v>242858</v>
      </c>
      <c r="S27" s="648"/>
      <c r="T27" s="648"/>
      <c r="U27" s="648"/>
      <c r="V27" s="648"/>
      <c r="W27" s="648"/>
      <c r="X27" s="648"/>
      <c r="Y27" s="649"/>
      <c r="Z27" s="650">
        <v>0.1</v>
      </c>
      <c r="AA27" s="650"/>
      <c r="AB27" s="650"/>
      <c r="AC27" s="650"/>
      <c r="AD27" s="651">
        <v>242858</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116856952</v>
      </c>
      <c r="BH27" s="648"/>
      <c r="BI27" s="648"/>
      <c r="BJ27" s="648"/>
      <c r="BK27" s="648"/>
      <c r="BL27" s="648"/>
      <c r="BM27" s="648"/>
      <c r="BN27" s="649"/>
      <c r="BO27" s="650">
        <v>100</v>
      </c>
      <c r="BP27" s="650"/>
      <c r="BQ27" s="650"/>
      <c r="BR27" s="650"/>
      <c r="BS27" s="656">
        <v>1659198</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106027347</v>
      </c>
      <c r="CS27" s="683"/>
      <c r="CT27" s="683"/>
      <c r="CU27" s="683"/>
      <c r="CV27" s="683"/>
      <c r="CW27" s="683"/>
      <c r="CX27" s="683"/>
      <c r="CY27" s="684"/>
      <c r="CZ27" s="652">
        <v>23.6</v>
      </c>
      <c r="DA27" s="681"/>
      <c r="DB27" s="681"/>
      <c r="DC27" s="685"/>
      <c r="DD27" s="656">
        <v>32173041</v>
      </c>
      <c r="DE27" s="683"/>
      <c r="DF27" s="683"/>
      <c r="DG27" s="683"/>
      <c r="DH27" s="683"/>
      <c r="DI27" s="683"/>
      <c r="DJ27" s="683"/>
      <c r="DK27" s="684"/>
      <c r="DL27" s="656">
        <v>32171645</v>
      </c>
      <c r="DM27" s="683"/>
      <c r="DN27" s="683"/>
      <c r="DO27" s="683"/>
      <c r="DP27" s="683"/>
      <c r="DQ27" s="683"/>
      <c r="DR27" s="683"/>
      <c r="DS27" s="683"/>
      <c r="DT27" s="683"/>
      <c r="DU27" s="683"/>
      <c r="DV27" s="684"/>
      <c r="DW27" s="652">
        <v>16.100000000000001</v>
      </c>
      <c r="DX27" s="681"/>
      <c r="DY27" s="681"/>
      <c r="DZ27" s="681"/>
      <c r="EA27" s="681"/>
      <c r="EB27" s="681"/>
      <c r="EC27" s="682"/>
    </row>
    <row r="28" spans="2:133" ht="11.25" customHeight="1" x14ac:dyDescent="0.2">
      <c r="B28" s="644" t="s">
        <v>305</v>
      </c>
      <c r="C28" s="645"/>
      <c r="D28" s="645"/>
      <c r="E28" s="645"/>
      <c r="F28" s="645"/>
      <c r="G28" s="645"/>
      <c r="H28" s="645"/>
      <c r="I28" s="645"/>
      <c r="J28" s="645"/>
      <c r="K28" s="645"/>
      <c r="L28" s="645"/>
      <c r="M28" s="645"/>
      <c r="N28" s="645"/>
      <c r="O28" s="645"/>
      <c r="P28" s="645"/>
      <c r="Q28" s="646"/>
      <c r="R28" s="647">
        <v>1792422</v>
      </c>
      <c r="S28" s="648"/>
      <c r="T28" s="648"/>
      <c r="U28" s="648"/>
      <c r="V28" s="648"/>
      <c r="W28" s="648"/>
      <c r="X28" s="648"/>
      <c r="Y28" s="649"/>
      <c r="Z28" s="650">
        <v>0.4</v>
      </c>
      <c r="AA28" s="650"/>
      <c r="AB28" s="650"/>
      <c r="AC28" s="650"/>
      <c r="AD28" s="651" t="s">
        <v>130</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30396822</v>
      </c>
      <c r="CS28" s="648"/>
      <c r="CT28" s="648"/>
      <c r="CU28" s="648"/>
      <c r="CV28" s="648"/>
      <c r="CW28" s="648"/>
      <c r="CX28" s="648"/>
      <c r="CY28" s="649"/>
      <c r="CZ28" s="652">
        <v>6.8</v>
      </c>
      <c r="DA28" s="681"/>
      <c r="DB28" s="681"/>
      <c r="DC28" s="685"/>
      <c r="DD28" s="656">
        <v>28469588</v>
      </c>
      <c r="DE28" s="648"/>
      <c r="DF28" s="648"/>
      <c r="DG28" s="648"/>
      <c r="DH28" s="648"/>
      <c r="DI28" s="648"/>
      <c r="DJ28" s="648"/>
      <c r="DK28" s="649"/>
      <c r="DL28" s="656">
        <v>28469588</v>
      </c>
      <c r="DM28" s="648"/>
      <c r="DN28" s="648"/>
      <c r="DO28" s="648"/>
      <c r="DP28" s="648"/>
      <c r="DQ28" s="648"/>
      <c r="DR28" s="648"/>
      <c r="DS28" s="648"/>
      <c r="DT28" s="648"/>
      <c r="DU28" s="648"/>
      <c r="DV28" s="649"/>
      <c r="DW28" s="652">
        <v>14.2</v>
      </c>
      <c r="DX28" s="681"/>
      <c r="DY28" s="681"/>
      <c r="DZ28" s="681"/>
      <c r="EA28" s="681"/>
      <c r="EB28" s="681"/>
      <c r="EC28" s="682"/>
    </row>
    <row r="29" spans="2:133" ht="11.25" customHeight="1" x14ac:dyDescent="0.2">
      <c r="B29" s="644" t="s">
        <v>307</v>
      </c>
      <c r="C29" s="645"/>
      <c r="D29" s="645"/>
      <c r="E29" s="645"/>
      <c r="F29" s="645"/>
      <c r="G29" s="645"/>
      <c r="H29" s="645"/>
      <c r="I29" s="645"/>
      <c r="J29" s="645"/>
      <c r="K29" s="645"/>
      <c r="L29" s="645"/>
      <c r="M29" s="645"/>
      <c r="N29" s="645"/>
      <c r="O29" s="645"/>
      <c r="P29" s="645"/>
      <c r="Q29" s="646"/>
      <c r="R29" s="647">
        <v>4913970</v>
      </c>
      <c r="S29" s="648"/>
      <c r="T29" s="648"/>
      <c r="U29" s="648"/>
      <c r="V29" s="648"/>
      <c r="W29" s="648"/>
      <c r="X29" s="648"/>
      <c r="Y29" s="649"/>
      <c r="Z29" s="650">
        <v>1.1000000000000001</v>
      </c>
      <c r="AA29" s="650"/>
      <c r="AB29" s="650"/>
      <c r="AC29" s="650"/>
      <c r="AD29" s="651">
        <v>402610</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70</v>
      </c>
      <c r="CG29" s="663"/>
      <c r="CH29" s="663"/>
      <c r="CI29" s="663"/>
      <c r="CJ29" s="663"/>
      <c r="CK29" s="663"/>
      <c r="CL29" s="663"/>
      <c r="CM29" s="663"/>
      <c r="CN29" s="663"/>
      <c r="CO29" s="663"/>
      <c r="CP29" s="663"/>
      <c r="CQ29" s="664"/>
      <c r="CR29" s="647">
        <v>30395895</v>
      </c>
      <c r="CS29" s="683"/>
      <c r="CT29" s="683"/>
      <c r="CU29" s="683"/>
      <c r="CV29" s="683"/>
      <c r="CW29" s="683"/>
      <c r="CX29" s="683"/>
      <c r="CY29" s="684"/>
      <c r="CZ29" s="652">
        <v>6.8</v>
      </c>
      <c r="DA29" s="681"/>
      <c r="DB29" s="681"/>
      <c r="DC29" s="685"/>
      <c r="DD29" s="656">
        <v>28468661</v>
      </c>
      <c r="DE29" s="683"/>
      <c r="DF29" s="683"/>
      <c r="DG29" s="683"/>
      <c r="DH29" s="683"/>
      <c r="DI29" s="683"/>
      <c r="DJ29" s="683"/>
      <c r="DK29" s="684"/>
      <c r="DL29" s="656">
        <v>28468661</v>
      </c>
      <c r="DM29" s="683"/>
      <c r="DN29" s="683"/>
      <c r="DO29" s="683"/>
      <c r="DP29" s="683"/>
      <c r="DQ29" s="683"/>
      <c r="DR29" s="683"/>
      <c r="DS29" s="683"/>
      <c r="DT29" s="683"/>
      <c r="DU29" s="683"/>
      <c r="DV29" s="684"/>
      <c r="DW29" s="652">
        <v>14.2</v>
      </c>
      <c r="DX29" s="681"/>
      <c r="DY29" s="681"/>
      <c r="DZ29" s="681"/>
      <c r="EA29" s="681"/>
      <c r="EB29" s="681"/>
      <c r="EC29" s="682"/>
    </row>
    <row r="30" spans="2:133" ht="11.25" customHeight="1" x14ac:dyDescent="0.2">
      <c r="B30" s="644" t="s">
        <v>309</v>
      </c>
      <c r="C30" s="645"/>
      <c r="D30" s="645"/>
      <c r="E30" s="645"/>
      <c r="F30" s="645"/>
      <c r="G30" s="645"/>
      <c r="H30" s="645"/>
      <c r="I30" s="645"/>
      <c r="J30" s="645"/>
      <c r="K30" s="645"/>
      <c r="L30" s="645"/>
      <c r="M30" s="645"/>
      <c r="N30" s="645"/>
      <c r="O30" s="645"/>
      <c r="P30" s="645"/>
      <c r="Q30" s="646"/>
      <c r="R30" s="647">
        <v>2751522</v>
      </c>
      <c r="S30" s="648"/>
      <c r="T30" s="648"/>
      <c r="U30" s="648"/>
      <c r="V30" s="648"/>
      <c r="W30" s="648"/>
      <c r="X30" s="648"/>
      <c r="Y30" s="649"/>
      <c r="Z30" s="650">
        <v>0.6</v>
      </c>
      <c r="AA30" s="650"/>
      <c r="AB30" s="650"/>
      <c r="AC30" s="650"/>
      <c r="AD30" s="651">
        <v>104107</v>
      </c>
      <c r="AE30" s="651"/>
      <c r="AF30" s="651"/>
      <c r="AG30" s="651"/>
      <c r="AH30" s="651"/>
      <c r="AI30" s="651"/>
      <c r="AJ30" s="651"/>
      <c r="AK30" s="651"/>
      <c r="AL30" s="652">
        <v>0.1</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310</v>
      </c>
      <c r="BH30" s="700"/>
      <c r="BI30" s="700"/>
      <c r="BJ30" s="700"/>
      <c r="BK30" s="700"/>
      <c r="BL30" s="700"/>
      <c r="BM30" s="700"/>
      <c r="BN30" s="700"/>
      <c r="BO30" s="700"/>
      <c r="BP30" s="700"/>
      <c r="BQ30" s="701"/>
      <c r="BR30" s="626" t="s">
        <v>311</v>
      </c>
      <c r="BS30" s="700"/>
      <c r="BT30" s="700"/>
      <c r="BU30" s="700"/>
      <c r="BV30" s="700"/>
      <c r="BW30" s="700"/>
      <c r="BX30" s="700"/>
      <c r="BY30" s="700"/>
      <c r="BZ30" s="700"/>
      <c r="CA30" s="700"/>
      <c r="CB30" s="701"/>
      <c r="CD30" s="689"/>
      <c r="CE30" s="690"/>
      <c r="CF30" s="662" t="s">
        <v>312</v>
      </c>
      <c r="CG30" s="663"/>
      <c r="CH30" s="663"/>
      <c r="CI30" s="663"/>
      <c r="CJ30" s="663"/>
      <c r="CK30" s="663"/>
      <c r="CL30" s="663"/>
      <c r="CM30" s="663"/>
      <c r="CN30" s="663"/>
      <c r="CO30" s="663"/>
      <c r="CP30" s="663"/>
      <c r="CQ30" s="664"/>
      <c r="CR30" s="647">
        <v>28185234</v>
      </c>
      <c r="CS30" s="648"/>
      <c r="CT30" s="648"/>
      <c r="CU30" s="648"/>
      <c r="CV30" s="648"/>
      <c r="CW30" s="648"/>
      <c r="CX30" s="648"/>
      <c r="CY30" s="649"/>
      <c r="CZ30" s="652">
        <v>6.3</v>
      </c>
      <c r="DA30" s="681"/>
      <c r="DB30" s="681"/>
      <c r="DC30" s="685"/>
      <c r="DD30" s="656">
        <v>26258000</v>
      </c>
      <c r="DE30" s="648"/>
      <c r="DF30" s="648"/>
      <c r="DG30" s="648"/>
      <c r="DH30" s="648"/>
      <c r="DI30" s="648"/>
      <c r="DJ30" s="648"/>
      <c r="DK30" s="649"/>
      <c r="DL30" s="656">
        <v>26258000</v>
      </c>
      <c r="DM30" s="648"/>
      <c r="DN30" s="648"/>
      <c r="DO30" s="648"/>
      <c r="DP30" s="648"/>
      <c r="DQ30" s="648"/>
      <c r="DR30" s="648"/>
      <c r="DS30" s="648"/>
      <c r="DT30" s="648"/>
      <c r="DU30" s="648"/>
      <c r="DV30" s="649"/>
      <c r="DW30" s="652">
        <v>13.1</v>
      </c>
      <c r="DX30" s="681"/>
      <c r="DY30" s="681"/>
      <c r="DZ30" s="681"/>
      <c r="EA30" s="681"/>
      <c r="EB30" s="681"/>
      <c r="EC30" s="682"/>
    </row>
    <row r="31" spans="2:133" ht="11.25" customHeight="1" x14ac:dyDescent="0.2">
      <c r="B31" s="644" t="s">
        <v>313</v>
      </c>
      <c r="C31" s="645"/>
      <c r="D31" s="645"/>
      <c r="E31" s="645"/>
      <c r="F31" s="645"/>
      <c r="G31" s="645"/>
      <c r="H31" s="645"/>
      <c r="I31" s="645"/>
      <c r="J31" s="645"/>
      <c r="K31" s="645"/>
      <c r="L31" s="645"/>
      <c r="M31" s="645"/>
      <c r="N31" s="645"/>
      <c r="O31" s="645"/>
      <c r="P31" s="645"/>
      <c r="Q31" s="646"/>
      <c r="R31" s="647">
        <v>170584288</v>
      </c>
      <c r="S31" s="648"/>
      <c r="T31" s="648"/>
      <c r="U31" s="648"/>
      <c r="V31" s="648"/>
      <c r="W31" s="648"/>
      <c r="X31" s="648"/>
      <c r="Y31" s="649"/>
      <c r="Z31" s="650">
        <v>37.1</v>
      </c>
      <c r="AA31" s="650"/>
      <c r="AB31" s="650"/>
      <c r="AC31" s="650"/>
      <c r="AD31" s="651" t="s">
        <v>267</v>
      </c>
      <c r="AE31" s="651"/>
      <c r="AF31" s="651"/>
      <c r="AG31" s="651"/>
      <c r="AH31" s="651"/>
      <c r="AI31" s="651"/>
      <c r="AJ31" s="651"/>
      <c r="AK31" s="651"/>
      <c r="AL31" s="652" t="s">
        <v>130</v>
      </c>
      <c r="AM31" s="653"/>
      <c r="AN31" s="653"/>
      <c r="AO31" s="654"/>
      <c r="AP31" s="704" t="s">
        <v>314</v>
      </c>
      <c r="AQ31" s="705"/>
      <c r="AR31" s="705"/>
      <c r="AS31" s="705"/>
      <c r="AT31" s="710" t="s">
        <v>315</v>
      </c>
      <c r="AU31" s="231"/>
      <c r="AV31" s="231"/>
      <c r="AW31" s="231"/>
      <c r="AX31" s="633" t="s">
        <v>189</v>
      </c>
      <c r="AY31" s="634"/>
      <c r="AZ31" s="634"/>
      <c r="BA31" s="634"/>
      <c r="BB31" s="634"/>
      <c r="BC31" s="634"/>
      <c r="BD31" s="634"/>
      <c r="BE31" s="634"/>
      <c r="BF31" s="635"/>
      <c r="BG31" s="715">
        <v>98.5</v>
      </c>
      <c r="BH31" s="702"/>
      <c r="BI31" s="702"/>
      <c r="BJ31" s="702"/>
      <c r="BK31" s="702"/>
      <c r="BL31" s="702"/>
      <c r="BM31" s="642">
        <v>97.2</v>
      </c>
      <c r="BN31" s="702"/>
      <c r="BO31" s="702"/>
      <c r="BP31" s="702"/>
      <c r="BQ31" s="703"/>
      <c r="BR31" s="715">
        <v>99.1</v>
      </c>
      <c r="BS31" s="702"/>
      <c r="BT31" s="702"/>
      <c r="BU31" s="702"/>
      <c r="BV31" s="702"/>
      <c r="BW31" s="702"/>
      <c r="BX31" s="642">
        <v>97.7</v>
      </c>
      <c r="BY31" s="702"/>
      <c r="BZ31" s="702"/>
      <c r="CA31" s="702"/>
      <c r="CB31" s="703"/>
      <c r="CD31" s="689"/>
      <c r="CE31" s="690"/>
      <c r="CF31" s="662" t="s">
        <v>316</v>
      </c>
      <c r="CG31" s="663"/>
      <c r="CH31" s="663"/>
      <c r="CI31" s="663"/>
      <c r="CJ31" s="663"/>
      <c r="CK31" s="663"/>
      <c r="CL31" s="663"/>
      <c r="CM31" s="663"/>
      <c r="CN31" s="663"/>
      <c r="CO31" s="663"/>
      <c r="CP31" s="663"/>
      <c r="CQ31" s="664"/>
      <c r="CR31" s="647">
        <v>2210661</v>
      </c>
      <c r="CS31" s="683"/>
      <c r="CT31" s="683"/>
      <c r="CU31" s="683"/>
      <c r="CV31" s="683"/>
      <c r="CW31" s="683"/>
      <c r="CX31" s="683"/>
      <c r="CY31" s="684"/>
      <c r="CZ31" s="652">
        <v>0.5</v>
      </c>
      <c r="DA31" s="681"/>
      <c r="DB31" s="681"/>
      <c r="DC31" s="685"/>
      <c r="DD31" s="656">
        <v>2210661</v>
      </c>
      <c r="DE31" s="683"/>
      <c r="DF31" s="683"/>
      <c r="DG31" s="683"/>
      <c r="DH31" s="683"/>
      <c r="DI31" s="683"/>
      <c r="DJ31" s="683"/>
      <c r="DK31" s="684"/>
      <c r="DL31" s="656">
        <v>2210661</v>
      </c>
      <c r="DM31" s="683"/>
      <c r="DN31" s="683"/>
      <c r="DO31" s="683"/>
      <c r="DP31" s="683"/>
      <c r="DQ31" s="683"/>
      <c r="DR31" s="683"/>
      <c r="DS31" s="683"/>
      <c r="DT31" s="683"/>
      <c r="DU31" s="683"/>
      <c r="DV31" s="684"/>
      <c r="DW31" s="652">
        <v>1.1000000000000001</v>
      </c>
      <c r="DX31" s="681"/>
      <c r="DY31" s="681"/>
      <c r="DZ31" s="681"/>
      <c r="EA31" s="681"/>
      <c r="EB31" s="681"/>
      <c r="EC31" s="682"/>
    </row>
    <row r="32" spans="2:133" ht="11.25" customHeight="1" x14ac:dyDescent="0.2">
      <c r="B32" s="693" t="s">
        <v>317</v>
      </c>
      <c r="C32" s="694"/>
      <c r="D32" s="694"/>
      <c r="E32" s="694"/>
      <c r="F32" s="694"/>
      <c r="G32" s="694"/>
      <c r="H32" s="694"/>
      <c r="I32" s="694"/>
      <c r="J32" s="694"/>
      <c r="K32" s="694"/>
      <c r="L32" s="694"/>
      <c r="M32" s="694"/>
      <c r="N32" s="694"/>
      <c r="O32" s="694"/>
      <c r="P32" s="694"/>
      <c r="Q32" s="695"/>
      <c r="R32" s="647">
        <v>4948</v>
      </c>
      <c r="S32" s="648"/>
      <c r="T32" s="648"/>
      <c r="U32" s="648"/>
      <c r="V32" s="648"/>
      <c r="W32" s="648"/>
      <c r="X32" s="648"/>
      <c r="Y32" s="649"/>
      <c r="Z32" s="650">
        <v>0</v>
      </c>
      <c r="AA32" s="650"/>
      <c r="AB32" s="650"/>
      <c r="AC32" s="650"/>
      <c r="AD32" s="651">
        <v>4948</v>
      </c>
      <c r="AE32" s="651"/>
      <c r="AF32" s="651"/>
      <c r="AG32" s="651"/>
      <c r="AH32" s="651"/>
      <c r="AI32" s="651"/>
      <c r="AJ32" s="651"/>
      <c r="AK32" s="651"/>
      <c r="AL32" s="652">
        <v>0</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6">
        <v>98.9</v>
      </c>
      <c r="BH32" s="683"/>
      <c r="BI32" s="683"/>
      <c r="BJ32" s="683"/>
      <c r="BK32" s="683"/>
      <c r="BL32" s="683"/>
      <c r="BM32" s="653">
        <v>97.5</v>
      </c>
      <c r="BN32" s="713"/>
      <c r="BO32" s="713"/>
      <c r="BP32" s="713"/>
      <c r="BQ32" s="714"/>
      <c r="BR32" s="716">
        <v>98.9</v>
      </c>
      <c r="BS32" s="683"/>
      <c r="BT32" s="683"/>
      <c r="BU32" s="683"/>
      <c r="BV32" s="683"/>
      <c r="BW32" s="683"/>
      <c r="BX32" s="653">
        <v>97.5</v>
      </c>
      <c r="BY32" s="713"/>
      <c r="BZ32" s="713"/>
      <c r="CA32" s="713"/>
      <c r="CB32" s="714"/>
      <c r="CD32" s="691"/>
      <c r="CE32" s="692"/>
      <c r="CF32" s="662" t="s">
        <v>320</v>
      </c>
      <c r="CG32" s="663"/>
      <c r="CH32" s="663"/>
      <c r="CI32" s="663"/>
      <c r="CJ32" s="663"/>
      <c r="CK32" s="663"/>
      <c r="CL32" s="663"/>
      <c r="CM32" s="663"/>
      <c r="CN32" s="663"/>
      <c r="CO32" s="663"/>
      <c r="CP32" s="663"/>
      <c r="CQ32" s="664"/>
      <c r="CR32" s="647">
        <v>927</v>
      </c>
      <c r="CS32" s="648"/>
      <c r="CT32" s="648"/>
      <c r="CU32" s="648"/>
      <c r="CV32" s="648"/>
      <c r="CW32" s="648"/>
      <c r="CX32" s="648"/>
      <c r="CY32" s="649"/>
      <c r="CZ32" s="652">
        <v>0</v>
      </c>
      <c r="DA32" s="681"/>
      <c r="DB32" s="681"/>
      <c r="DC32" s="685"/>
      <c r="DD32" s="656">
        <v>927</v>
      </c>
      <c r="DE32" s="648"/>
      <c r="DF32" s="648"/>
      <c r="DG32" s="648"/>
      <c r="DH32" s="648"/>
      <c r="DI32" s="648"/>
      <c r="DJ32" s="648"/>
      <c r="DK32" s="649"/>
      <c r="DL32" s="656">
        <v>927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321</v>
      </c>
      <c r="C33" s="645"/>
      <c r="D33" s="645"/>
      <c r="E33" s="645"/>
      <c r="F33" s="645"/>
      <c r="G33" s="645"/>
      <c r="H33" s="645"/>
      <c r="I33" s="645"/>
      <c r="J33" s="645"/>
      <c r="K33" s="645"/>
      <c r="L33" s="645"/>
      <c r="M33" s="645"/>
      <c r="N33" s="645"/>
      <c r="O33" s="645"/>
      <c r="P33" s="645"/>
      <c r="Q33" s="646"/>
      <c r="R33" s="647">
        <v>24521592</v>
      </c>
      <c r="S33" s="648"/>
      <c r="T33" s="648"/>
      <c r="U33" s="648"/>
      <c r="V33" s="648"/>
      <c r="W33" s="648"/>
      <c r="X33" s="648"/>
      <c r="Y33" s="649"/>
      <c r="Z33" s="650">
        <v>5.3</v>
      </c>
      <c r="AA33" s="650"/>
      <c r="AB33" s="650"/>
      <c r="AC33" s="650"/>
      <c r="AD33" s="651" t="s">
        <v>130</v>
      </c>
      <c r="AE33" s="651"/>
      <c r="AF33" s="651"/>
      <c r="AG33" s="651"/>
      <c r="AH33" s="651"/>
      <c r="AI33" s="651"/>
      <c r="AJ33" s="651"/>
      <c r="AK33" s="651"/>
      <c r="AL33" s="652" t="s">
        <v>130</v>
      </c>
      <c r="AM33" s="653"/>
      <c r="AN33" s="653"/>
      <c r="AO33" s="654"/>
      <c r="AP33" s="708"/>
      <c r="AQ33" s="709"/>
      <c r="AR33" s="709"/>
      <c r="AS33" s="709"/>
      <c r="AT33" s="712"/>
      <c r="AU33" s="232"/>
      <c r="AV33" s="232"/>
      <c r="AW33" s="232"/>
      <c r="AX33" s="697" t="s">
        <v>322</v>
      </c>
      <c r="AY33" s="698"/>
      <c r="AZ33" s="698"/>
      <c r="BA33" s="698"/>
      <c r="BB33" s="698"/>
      <c r="BC33" s="698"/>
      <c r="BD33" s="698"/>
      <c r="BE33" s="698"/>
      <c r="BF33" s="699"/>
      <c r="BG33" s="717">
        <v>97.8</v>
      </c>
      <c r="BH33" s="718"/>
      <c r="BI33" s="718"/>
      <c r="BJ33" s="718"/>
      <c r="BK33" s="718"/>
      <c r="BL33" s="718"/>
      <c r="BM33" s="719">
        <v>96.6</v>
      </c>
      <c r="BN33" s="718"/>
      <c r="BO33" s="718"/>
      <c r="BP33" s="718"/>
      <c r="BQ33" s="720"/>
      <c r="BR33" s="717">
        <v>99.2</v>
      </c>
      <c r="BS33" s="718"/>
      <c r="BT33" s="718"/>
      <c r="BU33" s="718"/>
      <c r="BV33" s="718"/>
      <c r="BW33" s="718"/>
      <c r="BX33" s="719">
        <v>97.7</v>
      </c>
      <c r="BY33" s="718"/>
      <c r="BZ33" s="718"/>
      <c r="CA33" s="718"/>
      <c r="CB33" s="720"/>
      <c r="CD33" s="662" t="s">
        <v>323</v>
      </c>
      <c r="CE33" s="663"/>
      <c r="CF33" s="663"/>
      <c r="CG33" s="663"/>
      <c r="CH33" s="663"/>
      <c r="CI33" s="663"/>
      <c r="CJ33" s="663"/>
      <c r="CK33" s="663"/>
      <c r="CL33" s="663"/>
      <c r="CM33" s="663"/>
      <c r="CN33" s="663"/>
      <c r="CO33" s="663"/>
      <c r="CP33" s="663"/>
      <c r="CQ33" s="664"/>
      <c r="CR33" s="647">
        <v>180877665</v>
      </c>
      <c r="CS33" s="683"/>
      <c r="CT33" s="683"/>
      <c r="CU33" s="683"/>
      <c r="CV33" s="683"/>
      <c r="CW33" s="683"/>
      <c r="CX33" s="683"/>
      <c r="CY33" s="684"/>
      <c r="CZ33" s="652">
        <v>40.299999999999997</v>
      </c>
      <c r="DA33" s="681"/>
      <c r="DB33" s="681"/>
      <c r="DC33" s="685"/>
      <c r="DD33" s="656">
        <v>81244509</v>
      </c>
      <c r="DE33" s="683"/>
      <c r="DF33" s="683"/>
      <c r="DG33" s="683"/>
      <c r="DH33" s="683"/>
      <c r="DI33" s="683"/>
      <c r="DJ33" s="683"/>
      <c r="DK33" s="684"/>
      <c r="DL33" s="656">
        <v>51584160</v>
      </c>
      <c r="DM33" s="683"/>
      <c r="DN33" s="683"/>
      <c r="DO33" s="683"/>
      <c r="DP33" s="683"/>
      <c r="DQ33" s="683"/>
      <c r="DR33" s="683"/>
      <c r="DS33" s="683"/>
      <c r="DT33" s="683"/>
      <c r="DU33" s="683"/>
      <c r="DV33" s="684"/>
      <c r="DW33" s="652">
        <v>25.8</v>
      </c>
      <c r="DX33" s="681"/>
      <c r="DY33" s="681"/>
      <c r="DZ33" s="681"/>
      <c r="EA33" s="681"/>
      <c r="EB33" s="681"/>
      <c r="EC33" s="682"/>
    </row>
    <row r="34" spans="2:133" ht="11.25" customHeight="1" x14ac:dyDescent="0.2">
      <c r="B34" s="644" t="s">
        <v>324</v>
      </c>
      <c r="C34" s="645"/>
      <c r="D34" s="645"/>
      <c r="E34" s="645"/>
      <c r="F34" s="645"/>
      <c r="G34" s="645"/>
      <c r="H34" s="645"/>
      <c r="I34" s="645"/>
      <c r="J34" s="645"/>
      <c r="K34" s="645"/>
      <c r="L34" s="645"/>
      <c r="M34" s="645"/>
      <c r="N34" s="645"/>
      <c r="O34" s="645"/>
      <c r="P34" s="645"/>
      <c r="Q34" s="646"/>
      <c r="R34" s="647">
        <v>3323508</v>
      </c>
      <c r="S34" s="648"/>
      <c r="T34" s="648"/>
      <c r="U34" s="648"/>
      <c r="V34" s="648"/>
      <c r="W34" s="648"/>
      <c r="X34" s="648"/>
      <c r="Y34" s="649"/>
      <c r="Z34" s="650">
        <v>0.7</v>
      </c>
      <c r="AA34" s="650"/>
      <c r="AB34" s="650"/>
      <c r="AC34" s="650"/>
      <c r="AD34" s="651" t="s">
        <v>130</v>
      </c>
      <c r="AE34" s="651"/>
      <c r="AF34" s="651"/>
      <c r="AG34" s="651"/>
      <c r="AH34" s="651"/>
      <c r="AI34" s="651"/>
      <c r="AJ34" s="651"/>
      <c r="AK34" s="651"/>
      <c r="AL34" s="652" t="s">
        <v>267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40744537</v>
      </c>
      <c r="CS34" s="648"/>
      <c r="CT34" s="648"/>
      <c r="CU34" s="648"/>
      <c r="CV34" s="648"/>
      <c r="CW34" s="648"/>
      <c r="CX34" s="648"/>
      <c r="CY34" s="649"/>
      <c r="CZ34" s="652">
        <v>9.1</v>
      </c>
      <c r="DA34" s="681"/>
      <c r="DB34" s="681"/>
      <c r="DC34" s="685"/>
      <c r="DD34" s="656">
        <v>29254308</v>
      </c>
      <c r="DE34" s="648"/>
      <c r="DF34" s="648"/>
      <c r="DG34" s="648"/>
      <c r="DH34" s="648"/>
      <c r="DI34" s="648"/>
      <c r="DJ34" s="648"/>
      <c r="DK34" s="649"/>
      <c r="DL34" s="656">
        <v>19076206</v>
      </c>
      <c r="DM34" s="648"/>
      <c r="DN34" s="648"/>
      <c r="DO34" s="648"/>
      <c r="DP34" s="648"/>
      <c r="DQ34" s="648"/>
      <c r="DR34" s="648"/>
      <c r="DS34" s="648"/>
      <c r="DT34" s="648"/>
      <c r="DU34" s="648"/>
      <c r="DV34" s="649"/>
      <c r="DW34" s="652">
        <v>9.5</v>
      </c>
      <c r="DX34" s="681"/>
      <c r="DY34" s="681"/>
      <c r="DZ34" s="681"/>
      <c r="EA34" s="681"/>
      <c r="EB34" s="681"/>
      <c r="EC34" s="682"/>
    </row>
    <row r="35" spans="2:133" ht="11.25" customHeight="1" x14ac:dyDescent="0.2">
      <c r="B35" s="644" t="s">
        <v>326</v>
      </c>
      <c r="C35" s="645"/>
      <c r="D35" s="645"/>
      <c r="E35" s="645"/>
      <c r="F35" s="645"/>
      <c r="G35" s="645"/>
      <c r="H35" s="645"/>
      <c r="I35" s="645"/>
      <c r="J35" s="645"/>
      <c r="K35" s="645"/>
      <c r="L35" s="645"/>
      <c r="M35" s="645"/>
      <c r="N35" s="645"/>
      <c r="O35" s="645"/>
      <c r="P35" s="645"/>
      <c r="Q35" s="646"/>
      <c r="R35" s="647">
        <v>614779</v>
      </c>
      <c r="S35" s="648"/>
      <c r="T35" s="648"/>
      <c r="U35" s="648"/>
      <c r="V35" s="648"/>
      <c r="W35" s="648"/>
      <c r="X35" s="648"/>
      <c r="Y35" s="649"/>
      <c r="Z35" s="650">
        <v>0.1</v>
      </c>
      <c r="AA35" s="650"/>
      <c r="AB35" s="650"/>
      <c r="AC35" s="650"/>
      <c r="AD35" s="651" t="s">
        <v>130</v>
      </c>
      <c r="AE35" s="651"/>
      <c r="AF35" s="651"/>
      <c r="AG35" s="651"/>
      <c r="AH35" s="651"/>
      <c r="AI35" s="651"/>
      <c r="AJ35" s="651"/>
      <c r="AK35" s="651"/>
      <c r="AL35" s="652" t="s">
        <v>267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3086280</v>
      </c>
      <c r="CS35" s="683"/>
      <c r="CT35" s="683"/>
      <c r="CU35" s="683"/>
      <c r="CV35" s="683"/>
      <c r="CW35" s="683"/>
      <c r="CX35" s="683"/>
      <c r="CY35" s="684"/>
      <c r="CZ35" s="652">
        <v>0.7</v>
      </c>
      <c r="DA35" s="681"/>
      <c r="DB35" s="681"/>
      <c r="DC35" s="685"/>
      <c r="DD35" s="656">
        <v>2370779</v>
      </c>
      <c r="DE35" s="683"/>
      <c r="DF35" s="683"/>
      <c r="DG35" s="683"/>
      <c r="DH35" s="683"/>
      <c r="DI35" s="683"/>
      <c r="DJ35" s="683"/>
      <c r="DK35" s="684"/>
      <c r="DL35" s="656">
        <v>2370779</v>
      </c>
      <c r="DM35" s="683"/>
      <c r="DN35" s="683"/>
      <c r="DO35" s="683"/>
      <c r="DP35" s="683"/>
      <c r="DQ35" s="683"/>
      <c r="DR35" s="683"/>
      <c r="DS35" s="683"/>
      <c r="DT35" s="683"/>
      <c r="DU35" s="683"/>
      <c r="DV35" s="684"/>
      <c r="DW35" s="652">
        <v>1.2</v>
      </c>
      <c r="DX35" s="681"/>
      <c r="DY35" s="681"/>
      <c r="DZ35" s="681"/>
      <c r="EA35" s="681"/>
      <c r="EB35" s="681"/>
      <c r="EC35" s="682"/>
    </row>
    <row r="36" spans="2:133" ht="11.25" customHeight="1" x14ac:dyDescent="0.2">
      <c r="B36" s="644" t="s">
        <v>330</v>
      </c>
      <c r="C36" s="645"/>
      <c r="D36" s="645"/>
      <c r="E36" s="645"/>
      <c r="F36" s="645"/>
      <c r="G36" s="645"/>
      <c r="H36" s="645"/>
      <c r="I36" s="645"/>
      <c r="J36" s="645"/>
      <c r="K36" s="645"/>
      <c r="L36" s="645"/>
      <c r="M36" s="645"/>
      <c r="N36" s="645"/>
      <c r="O36" s="645"/>
      <c r="P36" s="645"/>
      <c r="Q36" s="646"/>
      <c r="R36" s="647">
        <v>5434086</v>
      </c>
      <c r="S36" s="648"/>
      <c r="T36" s="648"/>
      <c r="U36" s="648"/>
      <c r="V36" s="648"/>
      <c r="W36" s="648"/>
      <c r="X36" s="648"/>
      <c r="Y36" s="649"/>
      <c r="Z36" s="650">
        <v>1.2</v>
      </c>
      <c r="AA36" s="650"/>
      <c r="AB36" s="650"/>
      <c r="AC36" s="650"/>
      <c r="AD36" s="651" t="s">
        <v>267</v>
      </c>
      <c r="AE36" s="651"/>
      <c r="AF36" s="651"/>
      <c r="AG36" s="651"/>
      <c r="AH36" s="651"/>
      <c r="AI36" s="651"/>
      <c r="AJ36" s="651"/>
      <c r="AK36" s="651"/>
      <c r="AL36" s="652" t="s">
        <v>130</v>
      </c>
      <c r="AM36" s="653"/>
      <c r="AN36" s="653"/>
      <c r="AO36" s="654"/>
      <c r="AP36" s="235"/>
      <c r="AQ36" s="721" t="s">
        <v>331</v>
      </c>
      <c r="AR36" s="722"/>
      <c r="AS36" s="722"/>
      <c r="AT36" s="722"/>
      <c r="AU36" s="722"/>
      <c r="AV36" s="722"/>
      <c r="AW36" s="722"/>
      <c r="AX36" s="722"/>
      <c r="AY36" s="723"/>
      <c r="AZ36" s="636">
        <v>37414790</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398689</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94616519</v>
      </c>
      <c r="CS36" s="648"/>
      <c r="CT36" s="648"/>
      <c r="CU36" s="648"/>
      <c r="CV36" s="648"/>
      <c r="CW36" s="648"/>
      <c r="CX36" s="648"/>
      <c r="CY36" s="649"/>
      <c r="CZ36" s="652">
        <v>21.1</v>
      </c>
      <c r="DA36" s="681"/>
      <c r="DB36" s="681"/>
      <c r="DC36" s="685"/>
      <c r="DD36" s="656">
        <v>18286283</v>
      </c>
      <c r="DE36" s="648"/>
      <c r="DF36" s="648"/>
      <c r="DG36" s="648"/>
      <c r="DH36" s="648"/>
      <c r="DI36" s="648"/>
      <c r="DJ36" s="648"/>
      <c r="DK36" s="649"/>
      <c r="DL36" s="656">
        <v>9509044</v>
      </c>
      <c r="DM36" s="648"/>
      <c r="DN36" s="648"/>
      <c r="DO36" s="648"/>
      <c r="DP36" s="648"/>
      <c r="DQ36" s="648"/>
      <c r="DR36" s="648"/>
      <c r="DS36" s="648"/>
      <c r="DT36" s="648"/>
      <c r="DU36" s="648"/>
      <c r="DV36" s="649"/>
      <c r="DW36" s="652">
        <v>4.8</v>
      </c>
      <c r="DX36" s="681"/>
      <c r="DY36" s="681"/>
      <c r="DZ36" s="681"/>
      <c r="EA36" s="681"/>
      <c r="EB36" s="681"/>
      <c r="EC36" s="682"/>
    </row>
    <row r="37" spans="2:133" ht="11.25" customHeight="1" x14ac:dyDescent="0.2">
      <c r="B37" s="644" t="s">
        <v>334</v>
      </c>
      <c r="C37" s="645"/>
      <c r="D37" s="645"/>
      <c r="E37" s="645"/>
      <c r="F37" s="645"/>
      <c r="G37" s="645"/>
      <c r="H37" s="645"/>
      <c r="I37" s="645"/>
      <c r="J37" s="645"/>
      <c r="K37" s="645"/>
      <c r="L37" s="645"/>
      <c r="M37" s="645"/>
      <c r="N37" s="645"/>
      <c r="O37" s="645"/>
      <c r="P37" s="645"/>
      <c r="Q37" s="646"/>
      <c r="R37" s="647">
        <v>8574999</v>
      </c>
      <c r="S37" s="648"/>
      <c r="T37" s="648"/>
      <c r="U37" s="648"/>
      <c r="V37" s="648"/>
      <c r="W37" s="648"/>
      <c r="X37" s="648"/>
      <c r="Y37" s="649"/>
      <c r="Z37" s="650">
        <v>1.9</v>
      </c>
      <c r="AA37" s="650"/>
      <c r="AB37" s="650"/>
      <c r="AC37" s="650"/>
      <c r="AD37" s="651" t="s">
        <v>130</v>
      </c>
      <c r="AE37" s="651"/>
      <c r="AF37" s="651"/>
      <c r="AG37" s="651"/>
      <c r="AH37" s="651"/>
      <c r="AI37" s="651"/>
      <c r="AJ37" s="651"/>
      <c r="AK37" s="651"/>
      <c r="AL37" s="652" t="s">
        <v>130</v>
      </c>
      <c r="AM37" s="653"/>
      <c r="AN37" s="653"/>
      <c r="AO37" s="654"/>
      <c r="AQ37" s="725" t="s">
        <v>335</v>
      </c>
      <c r="AR37" s="726"/>
      <c r="AS37" s="726"/>
      <c r="AT37" s="726"/>
      <c r="AU37" s="726"/>
      <c r="AV37" s="726"/>
      <c r="AW37" s="726"/>
      <c r="AX37" s="726"/>
      <c r="AY37" s="727"/>
      <c r="AZ37" s="647">
        <v>5948156</v>
      </c>
      <c r="BA37" s="648"/>
      <c r="BB37" s="648"/>
      <c r="BC37" s="648"/>
      <c r="BD37" s="683"/>
      <c r="BE37" s="683"/>
      <c r="BF37" s="714"/>
      <c r="BG37" s="662" t="s">
        <v>336</v>
      </c>
      <c r="BH37" s="663"/>
      <c r="BI37" s="663"/>
      <c r="BJ37" s="663"/>
      <c r="BK37" s="663"/>
      <c r="BL37" s="663"/>
      <c r="BM37" s="663"/>
      <c r="BN37" s="663"/>
      <c r="BO37" s="663"/>
      <c r="BP37" s="663"/>
      <c r="BQ37" s="663"/>
      <c r="BR37" s="663"/>
      <c r="BS37" s="663"/>
      <c r="BT37" s="663"/>
      <c r="BU37" s="664"/>
      <c r="BV37" s="647">
        <v>-1860610</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175628</v>
      </c>
      <c r="CS37" s="683"/>
      <c r="CT37" s="683"/>
      <c r="CU37" s="683"/>
      <c r="CV37" s="683"/>
      <c r="CW37" s="683"/>
      <c r="CX37" s="683"/>
      <c r="CY37" s="684"/>
      <c r="CZ37" s="652">
        <v>0</v>
      </c>
      <c r="DA37" s="681"/>
      <c r="DB37" s="681"/>
      <c r="DC37" s="685"/>
      <c r="DD37" s="656">
        <v>175628</v>
      </c>
      <c r="DE37" s="683"/>
      <c r="DF37" s="683"/>
      <c r="DG37" s="683"/>
      <c r="DH37" s="683"/>
      <c r="DI37" s="683"/>
      <c r="DJ37" s="683"/>
      <c r="DK37" s="684"/>
      <c r="DL37" s="656">
        <v>175628</v>
      </c>
      <c r="DM37" s="683"/>
      <c r="DN37" s="683"/>
      <c r="DO37" s="683"/>
      <c r="DP37" s="683"/>
      <c r="DQ37" s="683"/>
      <c r="DR37" s="683"/>
      <c r="DS37" s="683"/>
      <c r="DT37" s="683"/>
      <c r="DU37" s="683"/>
      <c r="DV37" s="684"/>
      <c r="DW37" s="652">
        <v>0.1</v>
      </c>
      <c r="DX37" s="681"/>
      <c r="DY37" s="681"/>
      <c r="DZ37" s="681"/>
      <c r="EA37" s="681"/>
      <c r="EB37" s="681"/>
      <c r="EC37" s="682"/>
    </row>
    <row r="38" spans="2:133" ht="11.25" customHeight="1" x14ac:dyDescent="0.2">
      <c r="B38" s="644" t="s">
        <v>338</v>
      </c>
      <c r="C38" s="645"/>
      <c r="D38" s="645"/>
      <c r="E38" s="645"/>
      <c r="F38" s="645"/>
      <c r="G38" s="645"/>
      <c r="H38" s="645"/>
      <c r="I38" s="645"/>
      <c r="J38" s="645"/>
      <c r="K38" s="645"/>
      <c r="L38" s="645"/>
      <c r="M38" s="645"/>
      <c r="N38" s="645"/>
      <c r="O38" s="645"/>
      <c r="P38" s="645"/>
      <c r="Q38" s="646"/>
      <c r="R38" s="647">
        <v>8493915</v>
      </c>
      <c r="S38" s="648"/>
      <c r="T38" s="648"/>
      <c r="U38" s="648"/>
      <c r="V38" s="648"/>
      <c r="W38" s="648"/>
      <c r="X38" s="648"/>
      <c r="Y38" s="649"/>
      <c r="Z38" s="650">
        <v>1.8</v>
      </c>
      <c r="AA38" s="650"/>
      <c r="AB38" s="650"/>
      <c r="AC38" s="650"/>
      <c r="AD38" s="651">
        <v>147</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1703013</v>
      </c>
      <c r="BA38" s="648"/>
      <c r="BB38" s="648"/>
      <c r="BC38" s="648"/>
      <c r="BD38" s="683"/>
      <c r="BE38" s="683"/>
      <c r="BF38" s="714"/>
      <c r="BG38" s="662" t="s">
        <v>340</v>
      </c>
      <c r="BH38" s="663"/>
      <c r="BI38" s="663"/>
      <c r="BJ38" s="663"/>
      <c r="BK38" s="663"/>
      <c r="BL38" s="663"/>
      <c r="BM38" s="663"/>
      <c r="BN38" s="663"/>
      <c r="BO38" s="663"/>
      <c r="BP38" s="663"/>
      <c r="BQ38" s="663"/>
      <c r="BR38" s="663"/>
      <c r="BS38" s="663"/>
      <c r="BT38" s="663"/>
      <c r="BU38" s="664"/>
      <c r="BV38" s="647">
        <v>96334</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29279347</v>
      </c>
      <c r="CS38" s="648"/>
      <c r="CT38" s="648"/>
      <c r="CU38" s="648"/>
      <c r="CV38" s="648"/>
      <c r="CW38" s="648"/>
      <c r="CX38" s="648"/>
      <c r="CY38" s="649"/>
      <c r="CZ38" s="652">
        <v>6.5</v>
      </c>
      <c r="DA38" s="681"/>
      <c r="DB38" s="681"/>
      <c r="DC38" s="685"/>
      <c r="DD38" s="656">
        <v>23095300</v>
      </c>
      <c r="DE38" s="648"/>
      <c r="DF38" s="648"/>
      <c r="DG38" s="648"/>
      <c r="DH38" s="648"/>
      <c r="DI38" s="648"/>
      <c r="DJ38" s="648"/>
      <c r="DK38" s="649"/>
      <c r="DL38" s="656">
        <v>20628131</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2">
      <c r="B39" s="644" t="s">
        <v>342</v>
      </c>
      <c r="C39" s="645"/>
      <c r="D39" s="645"/>
      <c r="E39" s="645"/>
      <c r="F39" s="645"/>
      <c r="G39" s="645"/>
      <c r="H39" s="645"/>
      <c r="I39" s="645"/>
      <c r="J39" s="645"/>
      <c r="K39" s="645"/>
      <c r="L39" s="645"/>
      <c r="M39" s="645"/>
      <c r="N39" s="645"/>
      <c r="O39" s="645"/>
      <c r="P39" s="645"/>
      <c r="Q39" s="646"/>
      <c r="R39" s="647">
        <v>37295400</v>
      </c>
      <c r="S39" s="648"/>
      <c r="T39" s="648"/>
      <c r="U39" s="648"/>
      <c r="V39" s="648"/>
      <c r="W39" s="648"/>
      <c r="X39" s="648"/>
      <c r="Y39" s="649"/>
      <c r="Z39" s="650">
        <v>8.1</v>
      </c>
      <c r="AA39" s="650"/>
      <c r="AB39" s="650"/>
      <c r="AC39" s="650"/>
      <c r="AD39" s="651" t="s">
        <v>130</v>
      </c>
      <c r="AE39" s="651"/>
      <c r="AF39" s="651"/>
      <c r="AG39" s="651"/>
      <c r="AH39" s="651"/>
      <c r="AI39" s="651"/>
      <c r="AJ39" s="651"/>
      <c r="AK39" s="651"/>
      <c r="AL39" s="652" t="s">
        <v>267</v>
      </c>
      <c r="AM39" s="653"/>
      <c r="AN39" s="653"/>
      <c r="AO39" s="654"/>
      <c r="AQ39" s="725" t="s">
        <v>343</v>
      </c>
      <c r="AR39" s="726"/>
      <c r="AS39" s="726"/>
      <c r="AT39" s="726"/>
      <c r="AU39" s="726"/>
      <c r="AV39" s="726"/>
      <c r="AW39" s="726"/>
      <c r="AX39" s="726"/>
      <c r="AY39" s="727"/>
      <c r="AZ39" s="647">
        <v>640400</v>
      </c>
      <c r="BA39" s="648"/>
      <c r="BB39" s="648"/>
      <c r="BC39" s="648"/>
      <c r="BD39" s="683"/>
      <c r="BE39" s="683"/>
      <c r="BF39" s="714"/>
      <c r="BG39" s="662" t="s">
        <v>344</v>
      </c>
      <c r="BH39" s="663"/>
      <c r="BI39" s="663"/>
      <c r="BJ39" s="663"/>
      <c r="BK39" s="663"/>
      <c r="BL39" s="663"/>
      <c r="BM39" s="663"/>
      <c r="BN39" s="663"/>
      <c r="BO39" s="663"/>
      <c r="BP39" s="663"/>
      <c r="BQ39" s="663"/>
      <c r="BR39" s="663"/>
      <c r="BS39" s="663"/>
      <c r="BT39" s="663"/>
      <c r="BU39" s="664"/>
      <c r="BV39" s="647">
        <v>149630</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7675639</v>
      </c>
      <c r="CS39" s="683"/>
      <c r="CT39" s="683"/>
      <c r="CU39" s="683"/>
      <c r="CV39" s="683"/>
      <c r="CW39" s="683"/>
      <c r="CX39" s="683"/>
      <c r="CY39" s="684"/>
      <c r="CZ39" s="652">
        <v>1.7</v>
      </c>
      <c r="DA39" s="681"/>
      <c r="DB39" s="681"/>
      <c r="DC39" s="685"/>
      <c r="DD39" s="656">
        <v>6327103</v>
      </c>
      <c r="DE39" s="683"/>
      <c r="DF39" s="683"/>
      <c r="DG39" s="683"/>
      <c r="DH39" s="683"/>
      <c r="DI39" s="683"/>
      <c r="DJ39" s="683"/>
      <c r="DK39" s="684"/>
      <c r="DL39" s="656" t="s">
        <v>130</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2">
      <c r="B40" s="644" t="s">
        <v>346</v>
      </c>
      <c r="C40" s="645"/>
      <c r="D40" s="645"/>
      <c r="E40" s="645"/>
      <c r="F40" s="645"/>
      <c r="G40" s="645"/>
      <c r="H40" s="645"/>
      <c r="I40" s="645"/>
      <c r="J40" s="645"/>
      <c r="K40" s="645"/>
      <c r="L40" s="645"/>
      <c r="M40" s="645"/>
      <c r="N40" s="645"/>
      <c r="O40" s="645"/>
      <c r="P40" s="645"/>
      <c r="Q40" s="646"/>
      <c r="R40" s="647" t="s">
        <v>267</v>
      </c>
      <c r="S40" s="648"/>
      <c r="T40" s="648"/>
      <c r="U40" s="648"/>
      <c r="V40" s="648"/>
      <c r="W40" s="648"/>
      <c r="X40" s="648"/>
      <c r="Y40" s="649"/>
      <c r="Z40" s="650" t="s">
        <v>267</v>
      </c>
      <c r="AA40" s="650"/>
      <c r="AB40" s="650"/>
      <c r="AC40" s="650"/>
      <c r="AD40" s="651" t="s">
        <v>130</v>
      </c>
      <c r="AE40" s="651"/>
      <c r="AF40" s="651"/>
      <c r="AG40" s="651"/>
      <c r="AH40" s="651"/>
      <c r="AI40" s="651"/>
      <c r="AJ40" s="651"/>
      <c r="AK40" s="651"/>
      <c r="AL40" s="652" t="s">
        <v>267</v>
      </c>
      <c r="AM40" s="653"/>
      <c r="AN40" s="653"/>
      <c r="AO40" s="654"/>
      <c r="AQ40" s="725" t="s">
        <v>347</v>
      </c>
      <c r="AR40" s="726"/>
      <c r="AS40" s="726"/>
      <c r="AT40" s="726"/>
      <c r="AU40" s="726"/>
      <c r="AV40" s="726"/>
      <c r="AW40" s="726"/>
      <c r="AX40" s="726"/>
      <c r="AY40" s="727"/>
      <c r="AZ40" s="647">
        <v>85685</v>
      </c>
      <c r="BA40" s="648"/>
      <c r="BB40" s="648"/>
      <c r="BC40" s="648"/>
      <c r="BD40" s="683"/>
      <c r="BE40" s="683"/>
      <c r="BF40" s="714"/>
      <c r="BG40" s="734" t="s">
        <v>348</v>
      </c>
      <c r="BH40" s="735"/>
      <c r="BI40" s="735"/>
      <c r="BJ40" s="735"/>
      <c r="BK40" s="735"/>
      <c r="BL40" s="236"/>
      <c r="BM40" s="663" t="s">
        <v>349</v>
      </c>
      <c r="BN40" s="663"/>
      <c r="BO40" s="663"/>
      <c r="BP40" s="663"/>
      <c r="BQ40" s="663"/>
      <c r="BR40" s="663"/>
      <c r="BS40" s="663"/>
      <c r="BT40" s="663"/>
      <c r="BU40" s="664"/>
      <c r="BV40" s="647">
        <v>97</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5475343</v>
      </c>
      <c r="CS40" s="648"/>
      <c r="CT40" s="648"/>
      <c r="CU40" s="648"/>
      <c r="CV40" s="648"/>
      <c r="CW40" s="648"/>
      <c r="CX40" s="648"/>
      <c r="CY40" s="649"/>
      <c r="CZ40" s="652">
        <v>1.2</v>
      </c>
      <c r="DA40" s="681"/>
      <c r="DB40" s="681"/>
      <c r="DC40" s="685"/>
      <c r="DD40" s="656">
        <v>1910736</v>
      </c>
      <c r="DE40" s="648"/>
      <c r="DF40" s="648"/>
      <c r="DG40" s="648"/>
      <c r="DH40" s="648"/>
      <c r="DI40" s="648"/>
      <c r="DJ40" s="648"/>
      <c r="DK40" s="649"/>
      <c r="DL40" s="656" t="s">
        <v>130</v>
      </c>
      <c r="DM40" s="648"/>
      <c r="DN40" s="648"/>
      <c r="DO40" s="648"/>
      <c r="DP40" s="648"/>
      <c r="DQ40" s="648"/>
      <c r="DR40" s="648"/>
      <c r="DS40" s="648"/>
      <c r="DT40" s="648"/>
      <c r="DU40" s="648"/>
      <c r="DV40" s="649"/>
      <c r="DW40" s="652" t="s">
        <v>267</v>
      </c>
      <c r="DX40" s="681"/>
      <c r="DY40" s="681"/>
      <c r="DZ40" s="681"/>
      <c r="EA40" s="681"/>
      <c r="EB40" s="681"/>
      <c r="EC40" s="682"/>
    </row>
    <row r="41" spans="2:133" ht="11.25" customHeight="1" x14ac:dyDescent="0.2">
      <c r="B41" s="644" t="s">
        <v>351</v>
      </c>
      <c r="C41" s="645"/>
      <c r="D41" s="645"/>
      <c r="E41" s="645"/>
      <c r="F41" s="645"/>
      <c r="G41" s="645"/>
      <c r="H41" s="645"/>
      <c r="I41" s="645"/>
      <c r="J41" s="645"/>
      <c r="K41" s="645"/>
      <c r="L41" s="645"/>
      <c r="M41" s="645"/>
      <c r="N41" s="645"/>
      <c r="O41" s="645"/>
      <c r="P41" s="645"/>
      <c r="Q41" s="646"/>
      <c r="R41" s="647" t="s">
        <v>267</v>
      </c>
      <c r="S41" s="648"/>
      <c r="T41" s="648"/>
      <c r="U41" s="648"/>
      <c r="V41" s="648"/>
      <c r="W41" s="648"/>
      <c r="X41" s="648"/>
      <c r="Y41" s="649"/>
      <c r="Z41" s="650" t="s">
        <v>267</v>
      </c>
      <c r="AA41" s="650"/>
      <c r="AB41" s="650"/>
      <c r="AC41" s="650"/>
      <c r="AD41" s="651" t="s">
        <v>130</v>
      </c>
      <c r="AE41" s="651"/>
      <c r="AF41" s="651"/>
      <c r="AG41" s="651"/>
      <c r="AH41" s="651"/>
      <c r="AI41" s="651"/>
      <c r="AJ41" s="651"/>
      <c r="AK41" s="651"/>
      <c r="AL41" s="652" t="s">
        <v>267</v>
      </c>
      <c r="AM41" s="653"/>
      <c r="AN41" s="653"/>
      <c r="AO41" s="654"/>
      <c r="AQ41" s="725" t="s">
        <v>352</v>
      </c>
      <c r="AR41" s="726"/>
      <c r="AS41" s="726"/>
      <c r="AT41" s="726"/>
      <c r="AU41" s="726"/>
      <c r="AV41" s="726"/>
      <c r="AW41" s="726"/>
      <c r="AX41" s="726"/>
      <c r="AY41" s="727"/>
      <c r="AZ41" s="647">
        <v>8913685</v>
      </c>
      <c r="BA41" s="648"/>
      <c r="BB41" s="648"/>
      <c r="BC41" s="648"/>
      <c r="BD41" s="683"/>
      <c r="BE41" s="683"/>
      <c r="BF41" s="714"/>
      <c r="BG41" s="734"/>
      <c r="BH41" s="735"/>
      <c r="BI41" s="735"/>
      <c r="BJ41" s="735"/>
      <c r="BK41" s="735"/>
      <c r="BL41" s="236"/>
      <c r="BM41" s="663" t="s">
        <v>353</v>
      </c>
      <c r="BN41" s="663"/>
      <c r="BO41" s="663"/>
      <c r="BP41" s="663"/>
      <c r="BQ41" s="663"/>
      <c r="BR41" s="663"/>
      <c r="BS41" s="663"/>
      <c r="BT41" s="663"/>
      <c r="BU41" s="664"/>
      <c r="BV41" s="647">
        <v>2</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130</v>
      </c>
      <c r="CS41" s="683"/>
      <c r="CT41" s="683"/>
      <c r="CU41" s="683"/>
      <c r="CV41" s="683"/>
      <c r="CW41" s="683"/>
      <c r="CX41" s="683"/>
      <c r="CY41" s="684"/>
      <c r="CZ41" s="652" t="s">
        <v>267</v>
      </c>
      <c r="DA41" s="681"/>
      <c r="DB41" s="681"/>
      <c r="DC41" s="685"/>
      <c r="DD41" s="656" t="s">
        <v>267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355</v>
      </c>
      <c r="C42" s="645"/>
      <c r="D42" s="645"/>
      <c r="E42" s="645"/>
      <c r="F42" s="645"/>
      <c r="G42" s="645"/>
      <c r="H42" s="645"/>
      <c r="I42" s="645"/>
      <c r="J42" s="645"/>
      <c r="K42" s="645"/>
      <c r="L42" s="645"/>
      <c r="M42" s="645"/>
      <c r="N42" s="645"/>
      <c r="O42" s="645"/>
      <c r="P42" s="645"/>
      <c r="Q42" s="646"/>
      <c r="R42" s="647">
        <v>17111000</v>
      </c>
      <c r="S42" s="648"/>
      <c r="T42" s="648"/>
      <c r="U42" s="648"/>
      <c r="V42" s="648"/>
      <c r="W42" s="648"/>
      <c r="X42" s="648"/>
      <c r="Y42" s="649"/>
      <c r="Z42" s="650">
        <v>3.7</v>
      </c>
      <c r="AA42" s="650"/>
      <c r="AB42" s="650"/>
      <c r="AC42" s="650"/>
      <c r="AD42" s="651" t="s">
        <v>130</v>
      </c>
      <c r="AE42" s="651"/>
      <c r="AF42" s="651"/>
      <c r="AG42" s="651"/>
      <c r="AH42" s="651"/>
      <c r="AI42" s="651"/>
      <c r="AJ42" s="651"/>
      <c r="AK42" s="651"/>
      <c r="AL42" s="652" t="s">
        <v>130</v>
      </c>
      <c r="AM42" s="653"/>
      <c r="AN42" s="653"/>
      <c r="AO42" s="654"/>
      <c r="AQ42" s="746" t="s">
        <v>356</v>
      </c>
      <c r="AR42" s="747"/>
      <c r="AS42" s="747"/>
      <c r="AT42" s="747"/>
      <c r="AU42" s="747"/>
      <c r="AV42" s="747"/>
      <c r="AW42" s="747"/>
      <c r="AX42" s="747"/>
      <c r="AY42" s="748"/>
      <c r="AZ42" s="738">
        <v>20123851</v>
      </c>
      <c r="BA42" s="739"/>
      <c r="BB42" s="739"/>
      <c r="BC42" s="739"/>
      <c r="BD42" s="718"/>
      <c r="BE42" s="718"/>
      <c r="BF42" s="720"/>
      <c r="BG42" s="736"/>
      <c r="BH42" s="737"/>
      <c r="BI42" s="737"/>
      <c r="BJ42" s="737"/>
      <c r="BK42" s="737"/>
      <c r="BL42" s="237"/>
      <c r="BM42" s="673" t="s">
        <v>357</v>
      </c>
      <c r="BN42" s="673"/>
      <c r="BO42" s="673"/>
      <c r="BP42" s="673"/>
      <c r="BQ42" s="673"/>
      <c r="BR42" s="673"/>
      <c r="BS42" s="673"/>
      <c r="BT42" s="673"/>
      <c r="BU42" s="674"/>
      <c r="BV42" s="738">
        <v>351</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45806407</v>
      </c>
      <c r="CS42" s="648"/>
      <c r="CT42" s="648"/>
      <c r="CU42" s="648"/>
      <c r="CV42" s="648"/>
      <c r="CW42" s="648"/>
      <c r="CX42" s="648"/>
      <c r="CY42" s="649"/>
      <c r="CZ42" s="652">
        <v>10.199999999999999</v>
      </c>
      <c r="DA42" s="653"/>
      <c r="DB42" s="653"/>
      <c r="DC42" s="665"/>
      <c r="DD42" s="656">
        <v>8771726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359</v>
      </c>
      <c r="C43" s="698"/>
      <c r="D43" s="698"/>
      <c r="E43" s="698"/>
      <c r="F43" s="698"/>
      <c r="G43" s="698"/>
      <c r="H43" s="698"/>
      <c r="I43" s="698"/>
      <c r="J43" s="698"/>
      <c r="K43" s="698"/>
      <c r="L43" s="698"/>
      <c r="M43" s="698"/>
      <c r="N43" s="698"/>
      <c r="O43" s="698"/>
      <c r="P43" s="698"/>
      <c r="Q43" s="699"/>
      <c r="R43" s="738">
        <v>459325452</v>
      </c>
      <c r="S43" s="739"/>
      <c r="T43" s="739"/>
      <c r="U43" s="739"/>
      <c r="V43" s="739"/>
      <c r="W43" s="739"/>
      <c r="X43" s="739"/>
      <c r="Y43" s="740"/>
      <c r="Z43" s="741">
        <v>100</v>
      </c>
      <c r="AA43" s="741"/>
      <c r="AB43" s="741"/>
      <c r="AC43" s="741"/>
      <c r="AD43" s="742">
        <v>183067959</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371847</v>
      </c>
      <c r="CS43" s="683"/>
      <c r="CT43" s="683"/>
      <c r="CU43" s="683"/>
      <c r="CV43" s="683"/>
      <c r="CW43" s="683"/>
      <c r="CX43" s="683"/>
      <c r="CY43" s="684"/>
      <c r="CZ43" s="652">
        <v>0.1</v>
      </c>
      <c r="DA43" s="681"/>
      <c r="DB43" s="681"/>
      <c r="DC43" s="685"/>
      <c r="DD43" s="656">
        <v>371847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40438056</v>
      </c>
      <c r="CS44" s="648"/>
      <c r="CT44" s="648"/>
      <c r="CU44" s="648"/>
      <c r="CV44" s="648"/>
      <c r="CW44" s="648"/>
      <c r="CX44" s="648"/>
      <c r="CY44" s="649"/>
      <c r="CZ44" s="652">
        <v>9</v>
      </c>
      <c r="DA44" s="653"/>
      <c r="DB44" s="653"/>
      <c r="DC44" s="665"/>
      <c r="DD44" s="656">
        <v>8541724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22469199</v>
      </c>
      <c r="CS45" s="683"/>
      <c r="CT45" s="683"/>
      <c r="CU45" s="683"/>
      <c r="CV45" s="683"/>
      <c r="CW45" s="683"/>
      <c r="CX45" s="683"/>
      <c r="CY45" s="684"/>
      <c r="CZ45" s="652">
        <v>5</v>
      </c>
      <c r="DA45" s="681"/>
      <c r="DB45" s="681"/>
      <c r="DC45" s="685"/>
      <c r="DD45" s="656">
        <v>973570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15949394</v>
      </c>
      <c r="CS46" s="648"/>
      <c r="CT46" s="648"/>
      <c r="CU46" s="648"/>
      <c r="CV46" s="648"/>
      <c r="CW46" s="648"/>
      <c r="CX46" s="648"/>
      <c r="CY46" s="649"/>
      <c r="CZ46" s="652">
        <v>3.6</v>
      </c>
      <c r="DA46" s="653"/>
      <c r="DB46" s="653"/>
      <c r="DC46" s="665"/>
      <c r="DD46" s="656">
        <v>7339991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5368351</v>
      </c>
      <c r="CS47" s="683"/>
      <c r="CT47" s="683"/>
      <c r="CU47" s="683"/>
      <c r="CV47" s="683"/>
      <c r="CW47" s="683"/>
      <c r="CX47" s="683"/>
      <c r="CY47" s="684"/>
      <c r="CZ47" s="652">
        <v>1.2</v>
      </c>
      <c r="DA47" s="681"/>
      <c r="DB47" s="681"/>
      <c r="DC47" s="685"/>
      <c r="DD47" s="656">
        <v>230002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130</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448374119</v>
      </c>
      <c r="CS49" s="718"/>
      <c r="CT49" s="718"/>
      <c r="CU49" s="718"/>
      <c r="CV49" s="718"/>
      <c r="CW49" s="718"/>
      <c r="CX49" s="718"/>
      <c r="CY49" s="749"/>
      <c r="CZ49" s="743">
        <v>100</v>
      </c>
      <c r="DA49" s="750"/>
      <c r="DB49" s="750"/>
      <c r="DC49" s="751"/>
      <c r="DD49" s="752">
        <v>223547702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jEwgGelbPHkJsWWawcVpF3AIT3/VroA62G/27kvsFTkhtJxrkJMsGBFfhGpPbzA4J2meUHciDcbcrNuKxVrMw==" saltValue="KcWK2kM3QRzkOiKtqvap7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392</v>
      </c>
      <c r="C7" s="780"/>
      <c r="D7" s="780"/>
      <c r="E7" s="780"/>
      <c r="F7" s="780"/>
      <c r="G7" s="780"/>
      <c r="H7" s="780"/>
      <c r="I7" s="780"/>
      <c r="J7" s="780"/>
      <c r="K7" s="780"/>
      <c r="L7" s="780"/>
      <c r="M7" s="780"/>
      <c r="N7" s="780"/>
      <c r="O7" s="780"/>
      <c r="P7" s="781"/>
      <c r="Q7" s="782">
        <v>454854</v>
      </c>
      <c r="R7" s="783"/>
      <c r="S7" s="783"/>
      <c r="T7" s="783"/>
      <c r="U7" s="783"/>
      <c r="V7" s="783">
        <v>444445</v>
      </c>
      <c r="W7" s="783"/>
      <c r="X7" s="783"/>
      <c r="Y7" s="783"/>
      <c r="Z7" s="783"/>
      <c r="AA7" s="783">
        <f>Q7-V7</f>
        <v>10409</v>
      </c>
      <c r="AB7" s="783"/>
      <c r="AC7" s="783"/>
      <c r="AD7" s="783"/>
      <c r="AE7" s="784"/>
      <c r="AF7" s="785">
        <v>5077</v>
      </c>
      <c r="AG7" s="786"/>
      <c r="AH7" s="786"/>
      <c r="AI7" s="786"/>
      <c r="AJ7" s="787"/>
      <c r="AK7" s="822">
        <v>5487</v>
      </c>
      <c r="AL7" s="823"/>
      <c r="AM7" s="823"/>
      <c r="AN7" s="823"/>
      <c r="AO7" s="823"/>
      <c r="AP7" s="823">
        <v>490279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610</v>
      </c>
      <c r="BT7" s="827"/>
      <c r="BU7" s="827"/>
      <c r="BV7" s="827"/>
      <c r="BW7" s="827"/>
      <c r="BX7" s="827"/>
      <c r="BY7" s="827"/>
      <c r="BZ7" s="827"/>
      <c r="CA7" s="827"/>
      <c r="CB7" s="827"/>
      <c r="CC7" s="827"/>
      <c r="CD7" s="827"/>
      <c r="CE7" s="827"/>
      <c r="CF7" s="827"/>
      <c r="CG7" s="828"/>
      <c r="CH7" s="819">
        <v>21</v>
      </c>
      <c r="CI7" s="820"/>
      <c r="CJ7" s="820"/>
      <c r="CK7" s="820"/>
      <c r="CL7" s="821"/>
      <c r="CM7" s="819">
        <v>164</v>
      </c>
      <c r="CN7" s="820"/>
      <c r="CO7" s="820"/>
      <c r="CP7" s="820"/>
      <c r="CQ7" s="821"/>
      <c r="CR7" s="819">
        <v>32</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t="s">
        <v>393</v>
      </c>
      <c r="C8" s="804"/>
      <c r="D8" s="804"/>
      <c r="E8" s="804"/>
      <c r="F8" s="804"/>
      <c r="G8" s="804"/>
      <c r="H8" s="804"/>
      <c r="I8" s="804"/>
      <c r="J8" s="804"/>
      <c r="K8" s="804"/>
      <c r="L8" s="804"/>
      <c r="M8" s="804"/>
      <c r="N8" s="804"/>
      <c r="O8" s="804"/>
      <c r="P8" s="805"/>
      <c r="Q8" s="806">
        <v>368</v>
      </c>
      <c r="R8" s="807"/>
      <c r="S8" s="807"/>
      <c r="T8" s="807"/>
      <c r="U8" s="807"/>
      <c r="V8" s="807">
        <v>142</v>
      </c>
      <c r="W8" s="807"/>
      <c r="X8" s="807"/>
      <c r="Y8" s="807"/>
      <c r="Z8" s="807"/>
      <c r="AA8" s="807">
        <f t="shared" ref="AA8:AA14" si="0">Q8-V8</f>
        <v>226</v>
      </c>
      <c r="AB8" s="807"/>
      <c r="AC8" s="807"/>
      <c r="AD8" s="807"/>
      <c r="AE8" s="808"/>
      <c r="AF8" s="809">
        <v>226</v>
      </c>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611</v>
      </c>
      <c r="BT8" s="817"/>
      <c r="BU8" s="817"/>
      <c r="BV8" s="817"/>
      <c r="BW8" s="817"/>
      <c r="BX8" s="817"/>
      <c r="BY8" s="817"/>
      <c r="BZ8" s="817"/>
      <c r="CA8" s="817"/>
      <c r="CB8" s="817"/>
      <c r="CC8" s="817"/>
      <c r="CD8" s="817"/>
      <c r="CE8" s="817"/>
      <c r="CF8" s="817"/>
      <c r="CG8" s="818"/>
      <c r="CH8" s="829">
        <v>14</v>
      </c>
      <c r="CI8" s="830"/>
      <c r="CJ8" s="830"/>
      <c r="CK8" s="830"/>
      <c r="CL8" s="831"/>
      <c r="CM8" s="829">
        <v>226</v>
      </c>
      <c r="CN8" s="830"/>
      <c r="CO8" s="830"/>
      <c r="CP8" s="830"/>
      <c r="CQ8" s="831"/>
      <c r="CR8" s="829">
        <v>100</v>
      </c>
      <c r="CS8" s="830"/>
      <c r="CT8" s="830"/>
      <c r="CU8" s="830"/>
      <c r="CV8" s="831"/>
      <c r="CW8" s="829">
        <v>122</v>
      </c>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t="s">
        <v>394</v>
      </c>
      <c r="C9" s="804"/>
      <c r="D9" s="804"/>
      <c r="E9" s="804"/>
      <c r="F9" s="804"/>
      <c r="G9" s="804"/>
      <c r="H9" s="804"/>
      <c r="I9" s="804"/>
      <c r="J9" s="804"/>
      <c r="K9" s="804"/>
      <c r="L9" s="804"/>
      <c r="M9" s="804"/>
      <c r="N9" s="804"/>
      <c r="O9" s="804"/>
      <c r="P9" s="805"/>
      <c r="Q9" s="806">
        <v>3580</v>
      </c>
      <c r="R9" s="807"/>
      <c r="S9" s="807"/>
      <c r="T9" s="807"/>
      <c r="U9" s="807"/>
      <c r="V9" s="807">
        <v>3376</v>
      </c>
      <c r="W9" s="807"/>
      <c r="X9" s="807"/>
      <c r="Y9" s="807"/>
      <c r="Z9" s="807"/>
      <c r="AA9" s="807">
        <f t="shared" si="0"/>
        <v>204</v>
      </c>
      <c r="AB9" s="807"/>
      <c r="AC9" s="807"/>
      <c r="AD9" s="807"/>
      <c r="AE9" s="808"/>
      <c r="AF9" s="809">
        <v>204</v>
      </c>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612</v>
      </c>
      <c r="BT9" s="817"/>
      <c r="BU9" s="817"/>
      <c r="BV9" s="817"/>
      <c r="BW9" s="817"/>
      <c r="BX9" s="817"/>
      <c r="BY9" s="817"/>
      <c r="BZ9" s="817"/>
      <c r="CA9" s="817"/>
      <c r="CB9" s="817"/>
      <c r="CC9" s="817"/>
      <c r="CD9" s="817"/>
      <c r="CE9" s="817"/>
      <c r="CF9" s="817"/>
      <c r="CG9" s="818"/>
      <c r="CH9" s="829">
        <v>1</v>
      </c>
      <c r="CI9" s="830"/>
      <c r="CJ9" s="830"/>
      <c r="CK9" s="830"/>
      <c r="CL9" s="831"/>
      <c r="CM9" s="829">
        <v>578</v>
      </c>
      <c r="CN9" s="830"/>
      <c r="CO9" s="830"/>
      <c r="CP9" s="830"/>
      <c r="CQ9" s="831"/>
      <c r="CR9" s="829">
        <v>20</v>
      </c>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t="s">
        <v>395</v>
      </c>
      <c r="C10" s="804"/>
      <c r="D10" s="804"/>
      <c r="E10" s="804"/>
      <c r="F10" s="804"/>
      <c r="G10" s="804"/>
      <c r="H10" s="804"/>
      <c r="I10" s="804"/>
      <c r="J10" s="804"/>
      <c r="K10" s="804"/>
      <c r="L10" s="804"/>
      <c r="M10" s="804"/>
      <c r="N10" s="804"/>
      <c r="O10" s="804"/>
      <c r="P10" s="805"/>
      <c r="Q10" s="806">
        <v>102</v>
      </c>
      <c r="R10" s="807"/>
      <c r="S10" s="807"/>
      <c r="T10" s="807"/>
      <c r="U10" s="807"/>
      <c r="V10" s="807">
        <v>102</v>
      </c>
      <c r="W10" s="807"/>
      <c r="X10" s="807"/>
      <c r="Y10" s="807"/>
      <c r="Z10" s="807"/>
      <c r="AA10" s="807">
        <f t="shared" si="0"/>
        <v>0</v>
      </c>
      <c r="AB10" s="807"/>
      <c r="AC10" s="807"/>
      <c r="AD10" s="807"/>
      <c r="AE10" s="808"/>
      <c r="AF10" s="809" t="s">
        <v>396</v>
      </c>
      <c r="AG10" s="810"/>
      <c r="AH10" s="810"/>
      <c r="AI10" s="810"/>
      <c r="AJ10" s="811"/>
      <c r="AK10" s="812"/>
      <c r="AL10" s="813"/>
      <c r="AM10" s="813"/>
      <c r="AN10" s="813"/>
      <c r="AO10" s="813"/>
      <c r="AP10" s="813">
        <v>428</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613</v>
      </c>
      <c r="BT10" s="817"/>
      <c r="BU10" s="817"/>
      <c r="BV10" s="817"/>
      <c r="BW10" s="817"/>
      <c r="BX10" s="817"/>
      <c r="BY10" s="817"/>
      <c r="BZ10" s="817"/>
      <c r="CA10" s="817"/>
      <c r="CB10" s="817"/>
      <c r="CC10" s="817"/>
      <c r="CD10" s="817"/>
      <c r="CE10" s="817"/>
      <c r="CF10" s="817"/>
      <c r="CG10" s="818"/>
      <c r="CH10" s="829">
        <v>11</v>
      </c>
      <c r="CI10" s="830"/>
      <c r="CJ10" s="830"/>
      <c r="CK10" s="830"/>
      <c r="CL10" s="831"/>
      <c r="CM10" s="829">
        <v>252</v>
      </c>
      <c r="CN10" s="830"/>
      <c r="CO10" s="830"/>
      <c r="CP10" s="830"/>
      <c r="CQ10" s="831"/>
      <c r="CR10" s="829">
        <v>131</v>
      </c>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t="s">
        <v>397</v>
      </c>
      <c r="C11" s="804"/>
      <c r="D11" s="804"/>
      <c r="E11" s="804"/>
      <c r="F11" s="804"/>
      <c r="G11" s="804"/>
      <c r="H11" s="804"/>
      <c r="I11" s="804"/>
      <c r="J11" s="804"/>
      <c r="K11" s="804"/>
      <c r="L11" s="804"/>
      <c r="M11" s="804"/>
      <c r="N11" s="804"/>
      <c r="O11" s="804"/>
      <c r="P11" s="805"/>
      <c r="Q11" s="806">
        <v>429</v>
      </c>
      <c r="R11" s="807"/>
      <c r="S11" s="807"/>
      <c r="T11" s="807"/>
      <c r="U11" s="807"/>
      <c r="V11" s="807">
        <v>429</v>
      </c>
      <c r="W11" s="807"/>
      <c r="X11" s="807"/>
      <c r="Y11" s="807"/>
      <c r="Z11" s="807"/>
      <c r="AA11" s="807">
        <f t="shared" si="0"/>
        <v>0</v>
      </c>
      <c r="AB11" s="807"/>
      <c r="AC11" s="807"/>
      <c r="AD11" s="807"/>
      <c r="AE11" s="808"/>
      <c r="AF11" s="809" t="s">
        <v>398</v>
      </c>
      <c r="AG11" s="810"/>
      <c r="AH11" s="810"/>
      <c r="AI11" s="810"/>
      <c r="AJ11" s="811"/>
      <c r="AK11" s="812">
        <v>329</v>
      </c>
      <c r="AL11" s="813"/>
      <c r="AM11" s="813"/>
      <c r="AN11" s="813"/>
      <c r="AO11" s="813"/>
      <c r="AP11" s="813">
        <v>2525</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614</v>
      </c>
      <c r="BT11" s="817"/>
      <c r="BU11" s="817"/>
      <c r="BV11" s="817"/>
      <c r="BW11" s="817"/>
      <c r="BX11" s="817"/>
      <c r="BY11" s="817"/>
      <c r="BZ11" s="817"/>
      <c r="CA11" s="817"/>
      <c r="CB11" s="817"/>
      <c r="CC11" s="817"/>
      <c r="CD11" s="817"/>
      <c r="CE11" s="817"/>
      <c r="CF11" s="817"/>
      <c r="CG11" s="818"/>
      <c r="CH11" s="829">
        <v>-7</v>
      </c>
      <c r="CI11" s="830"/>
      <c r="CJ11" s="830"/>
      <c r="CK11" s="830"/>
      <c r="CL11" s="831"/>
      <c r="CM11" s="829">
        <v>424</v>
      </c>
      <c r="CN11" s="830"/>
      <c r="CO11" s="830"/>
      <c r="CP11" s="830"/>
      <c r="CQ11" s="831"/>
      <c r="CR11" s="829">
        <v>350</v>
      </c>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t="s">
        <v>399</v>
      </c>
      <c r="C12" s="804"/>
      <c r="D12" s="804"/>
      <c r="E12" s="804"/>
      <c r="F12" s="804"/>
      <c r="G12" s="804"/>
      <c r="H12" s="804"/>
      <c r="I12" s="804"/>
      <c r="J12" s="804"/>
      <c r="K12" s="804"/>
      <c r="L12" s="804"/>
      <c r="M12" s="804"/>
      <c r="N12" s="804"/>
      <c r="O12" s="804"/>
      <c r="P12" s="805"/>
      <c r="Q12" s="806">
        <v>584</v>
      </c>
      <c r="R12" s="807"/>
      <c r="S12" s="807"/>
      <c r="T12" s="807"/>
      <c r="U12" s="807"/>
      <c r="V12" s="807">
        <v>474</v>
      </c>
      <c r="W12" s="807"/>
      <c r="X12" s="807"/>
      <c r="Y12" s="807"/>
      <c r="Z12" s="807"/>
      <c r="AA12" s="807">
        <f t="shared" si="0"/>
        <v>110</v>
      </c>
      <c r="AB12" s="807"/>
      <c r="AC12" s="807"/>
      <c r="AD12" s="807"/>
      <c r="AE12" s="808"/>
      <c r="AF12" s="809">
        <v>47</v>
      </c>
      <c r="AG12" s="810"/>
      <c r="AH12" s="810"/>
      <c r="AI12" s="810"/>
      <c r="AJ12" s="811"/>
      <c r="AK12" s="812">
        <v>316</v>
      </c>
      <c r="AL12" s="813"/>
      <c r="AM12" s="813"/>
      <c r="AN12" s="813"/>
      <c r="AO12" s="813"/>
      <c r="AP12" s="813">
        <v>3320</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615</v>
      </c>
      <c r="BT12" s="817"/>
      <c r="BU12" s="817"/>
      <c r="BV12" s="817"/>
      <c r="BW12" s="817"/>
      <c r="BX12" s="817"/>
      <c r="BY12" s="817"/>
      <c r="BZ12" s="817"/>
      <c r="CA12" s="817"/>
      <c r="CB12" s="817"/>
      <c r="CC12" s="817"/>
      <c r="CD12" s="817"/>
      <c r="CE12" s="817"/>
      <c r="CF12" s="817"/>
      <c r="CG12" s="818"/>
      <c r="CH12" s="829">
        <v>-6</v>
      </c>
      <c r="CI12" s="830"/>
      <c r="CJ12" s="830"/>
      <c r="CK12" s="830"/>
      <c r="CL12" s="831"/>
      <c r="CM12" s="829">
        <v>227</v>
      </c>
      <c r="CN12" s="830"/>
      <c r="CO12" s="830"/>
      <c r="CP12" s="830"/>
      <c r="CQ12" s="831"/>
      <c r="CR12" s="829">
        <v>200</v>
      </c>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t="s">
        <v>400</v>
      </c>
      <c r="C13" s="804"/>
      <c r="D13" s="804"/>
      <c r="E13" s="804"/>
      <c r="F13" s="804"/>
      <c r="G13" s="804"/>
      <c r="H13" s="804"/>
      <c r="I13" s="804"/>
      <c r="J13" s="804"/>
      <c r="K13" s="804"/>
      <c r="L13" s="804"/>
      <c r="M13" s="804"/>
      <c r="N13" s="804"/>
      <c r="O13" s="804"/>
      <c r="P13" s="805"/>
      <c r="Q13" s="806">
        <v>130</v>
      </c>
      <c r="R13" s="807"/>
      <c r="S13" s="807"/>
      <c r="T13" s="807"/>
      <c r="U13" s="807"/>
      <c r="V13" s="807">
        <v>123</v>
      </c>
      <c r="W13" s="807"/>
      <c r="X13" s="807"/>
      <c r="Y13" s="807"/>
      <c r="Z13" s="807"/>
      <c r="AA13" s="807">
        <f t="shared" si="0"/>
        <v>7</v>
      </c>
      <c r="AB13" s="807"/>
      <c r="AC13" s="807"/>
      <c r="AD13" s="807"/>
      <c r="AE13" s="808"/>
      <c r="AF13" s="809">
        <v>7</v>
      </c>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616</v>
      </c>
      <c r="BT13" s="817"/>
      <c r="BU13" s="817"/>
      <c r="BV13" s="817"/>
      <c r="BW13" s="817"/>
      <c r="BX13" s="817"/>
      <c r="BY13" s="817"/>
      <c r="BZ13" s="817"/>
      <c r="CA13" s="817"/>
      <c r="CB13" s="817"/>
      <c r="CC13" s="817"/>
      <c r="CD13" s="817"/>
      <c r="CE13" s="817"/>
      <c r="CF13" s="817"/>
      <c r="CG13" s="818"/>
      <c r="CH13" s="829">
        <v>94</v>
      </c>
      <c r="CI13" s="830"/>
      <c r="CJ13" s="830"/>
      <c r="CK13" s="830"/>
      <c r="CL13" s="831"/>
      <c r="CM13" s="829">
        <v>106</v>
      </c>
      <c r="CN13" s="830"/>
      <c r="CO13" s="830"/>
      <c r="CP13" s="830"/>
      <c r="CQ13" s="831"/>
      <c r="CR13" s="829">
        <v>100</v>
      </c>
      <c r="CS13" s="830"/>
      <c r="CT13" s="830"/>
      <c r="CU13" s="830"/>
      <c r="CV13" s="831"/>
      <c r="CW13" s="829">
        <v>174</v>
      </c>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t="s">
        <v>401</v>
      </c>
      <c r="C14" s="804"/>
      <c r="D14" s="804"/>
      <c r="E14" s="804"/>
      <c r="F14" s="804"/>
      <c r="G14" s="804"/>
      <c r="H14" s="804"/>
      <c r="I14" s="804"/>
      <c r="J14" s="804"/>
      <c r="K14" s="804"/>
      <c r="L14" s="804"/>
      <c r="M14" s="804"/>
      <c r="N14" s="804"/>
      <c r="O14" s="804"/>
      <c r="P14" s="805"/>
      <c r="Q14" s="806">
        <v>35086</v>
      </c>
      <c r="R14" s="807"/>
      <c r="S14" s="807"/>
      <c r="T14" s="807"/>
      <c r="U14" s="807"/>
      <c r="V14" s="807">
        <v>35086</v>
      </c>
      <c r="W14" s="807"/>
      <c r="X14" s="807"/>
      <c r="Y14" s="807"/>
      <c r="Z14" s="807"/>
      <c r="AA14" s="807">
        <f t="shared" si="0"/>
        <v>0</v>
      </c>
      <c r="AB14" s="807"/>
      <c r="AC14" s="807"/>
      <c r="AD14" s="807"/>
      <c r="AE14" s="808"/>
      <c r="AF14" s="809" t="s">
        <v>396</v>
      </c>
      <c r="AG14" s="810"/>
      <c r="AH14" s="810"/>
      <c r="AI14" s="810"/>
      <c r="AJ14" s="811"/>
      <c r="AK14" s="812">
        <v>35086</v>
      </c>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617</v>
      </c>
      <c r="BT14" s="817"/>
      <c r="BU14" s="817"/>
      <c r="BV14" s="817"/>
      <c r="BW14" s="817"/>
      <c r="BX14" s="817"/>
      <c r="BY14" s="817"/>
      <c r="BZ14" s="817"/>
      <c r="CA14" s="817"/>
      <c r="CB14" s="817"/>
      <c r="CC14" s="817"/>
      <c r="CD14" s="817"/>
      <c r="CE14" s="817"/>
      <c r="CF14" s="817"/>
      <c r="CG14" s="818"/>
      <c r="CH14" s="829">
        <v>45</v>
      </c>
      <c r="CI14" s="830"/>
      <c r="CJ14" s="830"/>
      <c r="CK14" s="830"/>
      <c r="CL14" s="831"/>
      <c r="CM14" s="829">
        <v>629</v>
      </c>
      <c r="CN14" s="830"/>
      <c r="CO14" s="830"/>
      <c r="CP14" s="830"/>
      <c r="CQ14" s="831"/>
      <c r="CR14" s="829">
        <v>28</v>
      </c>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618</v>
      </c>
      <c r="BT15" s="817"/>
      <c r="BU15" s="817"/>
      <c r="BV15" s="817"/>
      <c r="BW15" s="817"/>
      <c r="BX15" s="817"/>
      <c r="BY15" s="817"/>
      <c r="BZ15" s="817"/>
      <c r="CA15" s="817"/>
      <c r="CB15" s="817"/>
      <c r="CC15" s="817"/>
      <c r="CD15" s="817"/>
      <c r="CE15" s="817"/>
      <c r="CF15" s="817"/>
      <c r="CG15" s="818"/>
      <c r="CH15" s="829">
        <v>-2</v>
      </c>
      <c r="CI15" s="830"/>
      <c r="CJ15" s="830"/>
      <c r="CK15" s="830"/>
      <c r="CL15" s="831"/>
      <c r="CM15" s="829">
        <v>1306</v>
      </c>
      <c r="CN15" s="830"/>
      <c r="CO15" s="830"/>
      <c r="CP15" s="830"/>
      <c r="CQ15" s="831"/>
      <c r="CR15" s="829">
        <v>500</v>
      </c>
      <c r="CS15" s="830"/>
      <c r="CT15" s="830"/>
      <c r="CU15" s="830"/>
      <c r="CV15" s="831"/>
      <c r="CW15" s="829">
        <v>155</v>
      </c>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402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403</v>
      </c>
      <c r="B23" s="838" t="s">
        <v>404</v>
      </c>
      <c r="C23" s="839"/>
      <c r="D23" s="839"/>
      <c r="E23" s="839"/>
      <c r="F23" s="839"/>
      <c r="G23" s="839"/>
      <c r="H23" s="839"/>
      <c r="I23" s="839"/>
      <c r="J23" s="839"/>
      <c r="K23" s="839"/>
      <c r="L23" s="839"/>
      <c r="M23" s="839"/>
      <c r="N23" s="839"/>
      <c r="O23" s="839"/>
      <c r="P23" s="840"/>
      <c r="Q23" s="841">
        <f>SUM(Q7:U22)</f>
        <v>495133</v>
      </c>
      <c r="R23" s="842"/>
      <c r="S23" s="842"/>
      <c r="T23" s="842"/>
      <c r="U23" s="842"/>
      <c r="V23" s="842">
        <f t="shared" ref="V23" si="1">SUM(V7:Z22)</f>
        <v>484177</v>
      </c>
      <c r="W23" s="842"/>
      <c r="X23" s="842"/>
      <c r="Y23" s="842"/>
      <c r="Z23" s="842"/>
      <c r="AA23" s="842">
        <f t="shared" ref="AA23" si="2">SUM(AA7:AE22)</f>
        <v>10956</v>
      </c>
      <c r="AB23" s="842"/>
      <c r="AC23" s="842"/>
      <c r="AD23" s="842"/>
      <c r="AE23" s="843"/>
      <c r="AF23" s="844">
        <v>5561</v>
      </c>
      <c r="AG23" s="842"/>
      <c r="AH23" s="842"/>
      <c r="AI23" s="842"/>
      <c r="AJ23" s="845"/>
      <c r="AK23" s="846"/>
      <c r="AL23" s="847"/>
      <c r="AM23" s="847"/>
      <c r="AN23" s="847"/>
      <c r="AO23" s="847"/>
      <c r="AP23" s="842">
        <f>SUM(AP7:AT22)</f>
        <v>496552</v>
      </c>
      <c r="AQ23" s="842"/>
      <c r="AR23" s="842"/>
      <c r="AS23" s="842"/>
      <c r="AT23" s="842"/>
      <c r="AU23" s="848"/>
      <c r="AV23" s="848"/>
      <c r="AW23" s="848"/>
      <c r="AX23" s="848"/>
      <c r="AY23" s="849"/>
      <c r="AZ23" s="857" t="s">
        <v>405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406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407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375</v>
      </c>
      <c r="B26" s="789"/>
      <c r="C26" s="789"/>
      <c r="D26" s="789"/>
      <c r="E26" s="789"/>
      <c r="F26" s="789"/>
      <c r="G26" s="789"/>
      <c r="H26" s="789"/>
      <c r="I26" s="789"/>
      <c r="J26" s="789"/>
      <c r="K26" s="789"/>
      <c r="L26" s="789"/>
      <c r="M26" s="789"/>
      <c r="N26" s="789"/>
      <c r="O26" s="789"/>
      <c r="P26" s="790"/>
      <c r="Q26" s="765" t="s">
        <v>408</v>
      </c>
      <c r="R26" s="766"/>
      <c r="S26" s="766"/>
      <c r="T26" s="766"/>
      <c r="U26" s="767"/>
      <c r="V26" s="765" t="s">
        <v>409</v>
      </c>
      <c r="W26" s="766"/>
      <c r="X26" s="766"/>
      <c r="Y26" s="766"/>
      <c r="Z26" s="767"/>
      <c r="AA26" s="765" t="s">
        <v>410</v>
      </c>
      <c r="AB26" s="766"/>
      <c r="AC26" s="766"/>
      <c r="AD26" s="766"/>
      <c r="AE26" s="766"/>
      <c r="AF26" s="860" t="s">
        <v>411</v>
      </c>
      <c r="AG26" s="861"/>
      <c r="AH26" s="861"/>
      <c r="AI26" s="861"/>
      <c r="AJ26" s="862"/>
      <c r="AK26" s="766" t="s">
        <v>412</v>
      </c>
      <c r="AL26" s="766"/>
      <c r="AM26" s="766"/>
      <c r="AN26" s="766"/>
      <c r="AO26" s="767"/>
      <c r="AP26" s="765" t="s">
        <v>413</v>
      </c>
      <c r="AQ26" s="766"/>
      <c r="AR26" s="766"/>
      <c r="AS26" s="766"/>
      <c r="AT26" s="767"/>
      <c r="AU26" s="765" t="s">
        <v>414</v>
      </c>
      <c r="AV26" s="766"/>
      <c r="AW26" s="766"/>
      <c r="AX26" s="766"/>
      <c r="AY26" s="767"/>
      <c r="AZ26" s="765" t="s">
        <v>415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416</v>
      </c>
      <c r="C28" s="780"/>
      <c r="D28" s="780"/>
      <c r="E28" s="780"/>
      <c r="F28" s="780"/>
      <c r="G28" s="780"/>
      <c r="H28" s="780"/>
      <c r="I28" s="780"/>
      <c r="J28" s="780"/>
      <c r="K28" s="780"/>
      <c r="L28" s="780"/>
      <c r="M28" s="780"/>
      <c r="N28" s="780"/>
      <c r="O28" s="780"/>
      <c r="P28" s="781"/>
      <c r="Q28" s="870">
        <v>78084</v>
      </c>
      <c r="R28" s="871"/>
      <c r="S28" s="871"/>
      <c r="T28" s="871"/>
      <c r="U28" s="871"/>
      <c r="V28" s="871">
        <v>77685</v>
      </c>
      <c r="W28" s="871"/>
      <c r="X28" s="871"/>
      <c r="Y28" s="871"/>
      <c r="Z28" s="871"/>
      <c r="AA28" s="871">
        <f t="shared" ref="AA28:AA37" si="3">Q28-V28</f>
        <v>399</v>
      </c>
      <c r="AB28" s="871"/>
      <c r="AC28" s="871"/>
      <c r="AD28" s="871"/>
      <c r="AE28" s="872"/>
      <c r="AF28" s="873">
        <v>399</v>
      </c>
      <c r="AG28" s="871"/>
      <c r="AH28" s="871"/>
      <c r="AI28" s="871"/>
      <c r="AJ28" s="874"/>
      <c r="AK28" s="875">
        <v>8914</v>
      </c>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417</v>
      </c>
      <c r="C29" s="804"/>
      <c r="D29" s="804"/>
      <c r="E29" s="804"/>
      <c r="F29" s="804"/>
      <c r="G29" s="804"/>
      <c r="H29" s="804"/>
      <c r="I29" s="804"/>
      <c r="J29" s="804"/>
      <c r="K29" s="804"/>
      <c r="L29" s="804"/>
      <c r="M29" s="804"/>
      <c r="N29" s="804"/>
      <c r="O29" s="804"/>
      <c r="P29" s="805"/>
      <c r="Q29" s="806">
        <v>69359</v>
      </c>
      <c r="R29" s="807"/>
      <c r="S29" s="807"/>
      <c r="T29" s="807"/>
      <c r="U29" s="807"/>
      <c r="V29" s="807">
        <v>62478</v>
      </c>
      <c r="W29" s="807"/>
      <c r="X29" s="807"/>
      <c r="Y29" s="807"/>
      <c r="Z29" s="807"/>
      <c r="AA29" s="807">
        <f t="shared" si="3"/>
        <v>6881</v>
      </c>
      <c r="AB29" s="807"/>
      <c r="AC29" s="807"/>
      <c r="AD29" s="807"/>
      <c r="AE29" s="808"/>
      <c r="AF29" s="809">
        <v>6881</v>
      </c>
      <c r="AG29" s="810"/>
      <c r="AH29" s="810"/>
      <c r="AI29" s="810"/>
      <c r="AJ29" s="811"/>
      <c r="AK29" s="878">
        <v>9914</v>
      </c>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418</v>
      </c>
      <c r="C30" s="804"/>
      <c r="D30" s="804"/>
      <c r="E30" s="804"/>
      <c r="F30" s="804"/>
      <c r="G30" s="804"/>
      <c r="H30" s="804"/>
      <c r="I30" s="804"/>
      <c r="J30" s="804"/>
      <c r="K30" s="804"/>
      <c r="L30" s="804"/>
      <c r="M30" s="804"/>
      <c r="N30" s="804"/>
      <c r="O30" s="804"/>
      <c r="P30" s="805"/>
      <c r="Q30" s="806">
        <v>9944</v>
      </c>
      <c r="R30" s="807"/>
      <c r="S30" s="807"/>
      <c r="T30" s="807"/>
      <c r="U30" s="807"/>
      <c r="V30" s="807">
        <v>9622</v>
      </c>
      <c r="W30" s="807"/>
      <c r="X30" s="807"/>
      <c r="Y30" s="807"/>
      <c r="Z30" s="807"/>
      <c r="AA30" s="807">
        <f t="shared" si="3"/>
        <v>322</v>
      </c>
      <c r="AB30" s="807"/>
      <c r="AC30" s="807"/>
      <c r="AD30" s="807"/>
      <c r="AE30" s="808"/>
      <c r="AF30" s="809">
        <v>322</v>
      </c>
      <c r="AG30" s="810"/>
      <c r="AH30" s="810"/>
      <c r="AI30" s="810"/>
      <c r="AJ30" s="811"/>
      <c r="AK30" s="878">
        <v>2033</v>
      </c>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419</v>
      </c>
      <c r="C31" s="804"/>
      <c r="D31" s="804"/>
      <c r="E31" s="804"/>
      <c r="F31" s="804"/>
      <c r="G31" s="804"/>
      <c r="H31" s="804"/>
      <c r="I31" s="804"/>
      <c r="J31" s="804"/>
      <c r="K31" s="804"/>
      <c r="L31" s="804"/>
      <c r="M31" s="804"/>
      <c r="N31" s="804"/>
      <c r="O31" s="804"/>
      <c r="P31" s="805"/>
      <c r="Q31" s="806">
        <v>11341</v>
      </c>
      <c r="R31" s="807"/>
      <c r="S31" s="807"/>
      <c r="T31" s="807"/>
      <c r="U31" s="807"/>
      <c r="V31" s="807">
        <v>11136</v>
      </c>
      <c r="W31" s="807"/>
      <c r="X31" s="807"/>
      <c r="Y31" s="807"/>
      <c r="Z31" s="807"/>
      <c r="AA31" s="807">
        <f t="shared" si="3"/>
        <v>205</v>
      </c>
      <c r="AB31" s="807"/>
      <c r="AC31" s="807"/>
      <c r="AD31" s="807"/>
      <c r="AE31" s="808"/>
      <c r="AF31" s="809">
        <v>205</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420</v>
      </c>
      <c r="C32" s="804"/>
      <c r="D32" s="804"/>
      <c r="E32" s="804"/>
      <c r="F32" s="804"/>
      <c r="G32" s="804"/>
      <c r="H32" s="804"/>
      <c r="I32" s="804"/>
      <c r="J32" s="804"/>
      <c r="K32" s="804"/>
      <c r="L32" s="804"/>
      <c r="M32" s="804"/>
      <c r="N32" s="804"/>
      <c r="O32" s="804"/>
      <c r="P32" s="805"/>
      <c r="Q32" s="806">
        <v>16075</v>
      </c>
      <c r="R32" s="807"/>
      <c r="S32" s="807"/>
      <c r="T32" s="807"/>
      <c r="U32" s="807"/>
      <c r="V32" s="807">
        <v>14273</v>
      </c>
      <c r="W32" s="807"/>
      <c r="X32" s="807"/>
      <c r="Y32" s="807"/>
      <c r="Z32" s="807"/>
      <c r="AA32" s="807">
        <f t="shared" si="3"/>
        <v>1802</v>
      </c>
      <c r="AB32" s="807"/>
      <c r="AC32" s="807"/>
      <c r="AD32" s="807"/>
      <c r="AE32" s="808"/>
      <c r="AF32" s="809" t="s">
        <v>421</v>
      </c>
      <c r="AG32" s="810"/>
      <c r="AH32" s="810"/>
      <c r="AI32" s="810"/>
      <c r="AJ32" s="811"/>
      <c r="AK32" s="878">
        <f>1245+459</f>
        <v>1704</v>
      </c>
      <c r="AL32" s="879"/>
      <c r="AM32" s="879"/>
      <c r="AN32" s="879"/>
      <c r="AO32" s="879"/>
      <c r="AP32" s="879">
        <v>29793</v>
      </c>
      <c r="AQ32" s="879"/>
      <c r="AR32" s="879"/>
      <c r="AS32" s="879"/>
      <c r="AT32" s="879"/>
      <c r="AU32" s="879">
        <v>15939</v>
      </c>
      <c r="AV32" s="879"/>
      <c r="AW32" s="879"/>
      <c r="AX32" s="879"/>
      <c r="AY32" s="879"/>
      <c r="AZ32" s="880" t="s">
        <v>537</v>
      </c>
      <c r="BA32" s="880"/>
      <c r="BB32" s="880"/>
      <c r="BC32" s="880"/>
      <c r="BD32" s="880"/>
      <c r="BE32" s="876" t="s">
        <v>422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423</v>
      </c>
      <c r="C33" s="804"/>
      <c r="D33" s="804"/>
      <c r="E33" s="804"/>
      <c r="F33" s="804"/>
      <c r="G33" s="804"/>
      <c r="H33" s="804"/>
      <c r="I33" s="804"/>
      <c r="J33" s="804"/>
      <c r="K33" s="804"/>
      <c r="L33" s="804"/>
      <c r="M33" s="804"/>
      <c r="N33" s="804"/>
      <c r="O33" s="804"/>
      <c r="P33" s="805"/>
      <c r="Q33" s="806">
        <v>13095</v>
      </c>
      <c r="R33" s="807"/>
      <c r="S33" s="807"/>
      <c r="T33" s="807"/>
      <c r="U33" s="807"/>
      <c r="V33" s="807">
        <v>10259</v>
      </c>
      <c r="W33" s="807"/>
      <c r="X33" s="807"/>
      <c r="Y33" s="807"/>
      <c r="Z33" s="807"/>
      <c r="AA33" s="807">
        <f t="shared" si="3"/>
        <v>2836</v>
      </c>
      <c r="AB33" s="807"/>
      <c r="AC33" s="807"/>
      <c r="AD33" s="807"/>
      <c r="AE33" s="808"/>
      <c r="AF33" s="809">
        <v>14199</v>
      </c>
      <c r="AG33" s="810"/>
      <c r="AH33" s="810"/>
      <c r="AI33" s="810"/>
      <c r="AJ33" s="811"/>
      <c r="AK33" s="878">
        <v>152</v>
      </c>
      <c r="AL33" s="879"/>
      <c r="AM33" s="879"/>
      <c r="AN33" s="879"/>
      <c r="AO33" s="879"/>
      <c r="AP33" s="879">
        <v>32278</v>
      </c>
      <c r="AQ33" s="879"/>
      <c r="AR33" s="879"/>
      <c r="AS33" s="879"/>
      <c r="AT33" s="879"/>
      <c r="AU33" s="879">
        <v>1065</v>
      </c>
      <c r="AV33" s="879"/>
      <c r="AW33" s="879"/>
      <c r="AX33" s="879"/>
      <c r="AY33" s="879"/>
      <c r="AZ33" s="880" t="s">
        <v>537</v>
      </c>
      <c r="BA33" s="880"/>
      <c r="BB33" s="880"/>
      <c r="BC33" s="880"/>
      <c r="BD33" s="880"/>
      <c r="BE33" s="876" t="s">
        <v>424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425</v>
      </c>
      <c r="C34" s="804"/>
      <c r="D34" s="804"/>
      <c r="E34" s="804"/>
      <c r="F34" s="804"/>
      <c r="G34" s="804"/>
      <c r="H34" s="804"/>
      <c r="I34" s="804"/>
      <c r="J34" s="804"/>
      <c r="K34" s="804"/>
      <c r="L34" s="804"/>
      <c r="M34" s="804"/>
      <c r="N34" s="804"/>
      <c r="O34" s="804"/>
      <c r="P34" s="805"/>
      <c r="Q34" s="806">
        <v>5</v>
      </c>
      <c r="R34" s="807"/>
      <c r="S34" s="807"/>
      <c r="T34" s="807"/>
      <c r="U34" s="807"/>
      <c r="V34" s="807">
        <v>5</v>
      </c>
      <c r="W34" s="807"/>
      <c r="X34" s="807"/>
      <c r="Y34" s="807"/>
      <c r="Z34" s="807"/>
      <c r="AA34" s="807">
        <f t="shared" si="3"/>
        <v>0</v>
      </c>
      <c r="AB34" s="807"/>
      <c r="AC34" s="807"/>
      <c r="AD34" s="807"/>
      <c r="AE34" s="808"/>
      <c r="AF34" s="809">
        <v>18</v>
      </c>
      <c r="AG34" s="810"/>
      <c r="AH34" s="810"/>
      <c r="AI34" s="810"/>
      <c r="AJ34" s="811"/>
      <c r="AK34" s="878"/>
      <c r="AL34" s="879"/>
      <c r="AM34" s="879"/>
      <c r="AN34" s="879"/>
      <c r="AO34" s="879"/>
      <c r="AP34" s="879">
        <v>1</v>
      </c>
      <c r="AQ34" s="879"/>
      <c r="AR34" s="879"/>
      <c r="AS34" s="879"/>
      <c r="AT34" s="879"/>
      <c r="AU34" s="879"/>
      <c r="AV34" s="879"/>
      <c r="AW34" s="879"/>
      <c r="AX34" s="879"/>
      <c r="AY34" s="879"/>
      <c r="AZ34" s="880" t="s">
        <v>537</v>
      </c>
      <c r="BA34" s="880"/>
      <c r="BB34" s="880"/>
      <c r="BC34" s="880"/>
      <c r="BD34" s="880"/>
      <c r="BE34" s="876" t="s">
        <v>422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426</v>
      </c>
      <c r="C35" s="804"/>
      <c r="D35" s="804"/>
      <c r="E35" s="804"/>
      <c r="F35" s="804"/>
      <c r="G35" s="804"/>
      <c r="H35" s="804"/>
      <c r="I35" s="804"/>
      <c r="J35" s="804"/>
      <c r="K35" s="804"/>
      <c r="L35" s="804"/>
      <c r="M35" s="804"/>
      <c r="N35" s="804"/>
      <c r="O35" s="804"/>
      <c r="P35" s="805"/>
      <c r="Q35" s="806">
        <v>19312</v>
      </c>
      <c r="R35" s="807"/>
      <c r="S35" s="807"/>
      <c r="T35" s="807"/>
      <c r="U35" s="807"/>
      <c r="V35" s="807">
        <v>17534</v>
      </c>
      <c r="W35" s="807"/>
      <c r="X35" s="807"/>
      <c r="Y35" s="807"/>
      <c r="Z35" s="807"/>
      <c r="AA35" s="807">
        <f t="shared" si="3"/>
        <v>1778</v>
      </c>
      <c r="AB35" s="807"/>
      <c r="AC35" s="807"/>
      <c r="AD35" s="807"/>
      <c r="AE35" s="808"/>
      <c r="AF35" s="809">
        <v>10701</v>
      </c>
      <c r="AG35" s="810"/>
      <c r="AH35" s="810"/>
      <c r="AI35" s="810"/>
      <c r="AJ35" s="811"/>
      <c r="AK35" s="878">
        <v>5640</v>
      </c>
      <c r="AL35" s="879"/>
      <c r="AM35" s="879"/>
      <c r="AN35" s="879"/>
      <c r="AO35" s="879"/>
      <c r="AP35" s="879">
        <v>133900</v>
      </c>
      <c r="AQ35" s="879"/>
      <c r="AR35" s="879"/>
      <c r="AS35" s="879"/>
      <c r="AT35" s="879"/>
      <c r="AU35" s="879">
        <v>51418</v>
      </c>
      <c r="AV35" s="879"/>
      <c r="AW35" s="879"/>
      <c r="AX35" s="879"/>
      <c r="AY35" s="879"/>
      <c r="AZ35" s="880" t="s">
        <v>537</v>
      </c>
      <c r="BA35" s="880"/>
      <c r="BB35" s="880"/>
      <c r="BC35" s="880"/>
      <c r="BD35" s="880"/>
      <c r="BE35" s="876" t="s">
        <v>422</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t="s">
        <v>427</v>
      </c>
      <c r="C36" s="804"/>
      <c r="D36" s="804"/>
      <c r="E36" s="804"/>
      <c r="F36" s="804"/>
      <c r="G36" s="804"/>
      <c r="H36" s="804"/>
      <c r="I36" s="804"/>
      <c r="J36" s="804"/>
      <c r="K36" s="804"/>
      <c r="L36" s="804"/>
      <c r="M36" s="804"/>
      <c r="N36" s="804"/>
      <c r="O36" s="804"/>
      <c r="P36" s="805"/>
      <c r="Q36" s="806">
        <f>1796+20</f>
        <v>1816</v>
      </c>
      <c r="R36" s="807"/>
      <c r="S36" s="807"/>
      <c r="T36" s="807"/>
      <c r="U36" s="807"/>
      <c r="V36" s="807">
        <f>1992+29</f>
        <v>2021</v>
      </c>
      <c r="W36" s="807"/>
      <c r="X36" s="807"/>
      <c r="Y36" s="807"/>
      <c r="Z36" s="807"/>
      <c r="AA36" s="807">
        <f t="shared" si="3"/>
        <v>-205</v>
      </c>
      <c r="AB36" s="807"/>
      <c r="AC36" s="807"/>
      <c r="AD36" s="807"/>
      <c r="AE36" s="808"/>
      <c r="AF36" s="809">
        <v>845</v>
      </c>
      <c r="AG36" s="810"/>
      <c r="AH36" s="810"/>
      <c r="AI36" s="810"/>
      <c r="AJ36" s="811"/>
      <c r="AK36" s="878">
        <v>389</v>
      </c>
      <c r="AL36" s="879"/>
      <c r="AM36" s="879"/>
      <c r="AN36" s="879"/>
      <c r="AO36" s="879"/>
      <c r="AP36" s="879">
        <v>2597</v>
      </c>
      <c r="AQ36" s="879"/>
      <c r="AR36" s="879"/>
      <c r="AS36" s="879"/>
      <c r="AT36" s="879"/>
      <c r="AU36" s="879">
        <v>1223</v>
      </c>
      <c r="AV36" s="879"/>
      <c r="AW36" s="879"/>
      <c r="AX36" s="879"/>
      <c r="AY36" s="879"/>
      <c r="AZ36" s="880" t="s">
        <v>537</v>
      </c>
      <c r="BA36" s="880"/>
      <c r="BB36" s="880"/>
      <c r="BC36" s="880"/>
      <c r="BD36" s="880"/>
      <c r="BE36" s="876" t="s">
        <v>422</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t="s">
        <v>428</v>
      </c>
      <c r="C37" s="804"/>
      <c r="D37" s="804"/>
      <c r="E37" s="804"/>
      <c r="F37" s="804"/>
      <c r="G37" s="804"/>
      <c r="H37" s="804"/>
      <c r="I37" s="804"/>
      <c r="J37" s="804"/>
      <c r="K37" s="804"/>
      <c r="L37" s="804"/>
      <c r="M37" s="804"/>
      <c r="N37" s="804"/>
      <c r="O37" s="804"/>
      <c r="P37" s="805"/>
      <c r="Q37" s="806">
        <v>364</v>
      </c>
      <c r="R37" s="807"/>
      <c r="S37" s="807"/>
      <c r="T37" s="807"/>
      <c r="U37" s="807"/>
      <c r="V37" s="807">
        <v>350</v>
      </c>
      <c r="W37" s="807"/>
      <c r="X37" s="807"/>
      <c r="Y37" s="807"/>
      <c r="Z37" s="807"/>
      <c r="AA37" s="807">
        <f t="shared" si="3"/>
        <v>14</v>
      </c>
      <c r="AB37" s="807"/>
      <c r="AC37" s="807"/>
      <c r="AD37" s="807"/>
      <c r="AE37" s="808"/>
      <c r="AF37" s="809">
        <v>9</v>
      </c>
      <c r="AG37" s="810"/>
      <c r="AH37" s="810"/>
      <c r="AI37" s="810"/>
      <c r="AJ37" s="811"/>
      <c r="AK37" s="878">
        <v>308</v>
      </c>
      <c r="AL37" s="879"/>
      <c r="AM37" s="879"/>
      <c r="AN37" s="879"/>
      <c r="AO37" s="879"/>
      <c r="AP37" s="879">
        <v>701</v>
      </c>
      <c r="AQ37" s="879"/>
      <c r="AR37" s="879"/>
      <c r="AS37" s="879"/>
      <c r="AT37" s="879"/>
      <c r="AU37" s="879">
        <v>678</v>
      </c>
      <c r="AV37" s="879"/>
      <c r="AW37" s="879"/>
      <c r="AX37" s="879"/>
      <c r="AY37" s="879"/>
      <c r="AZ37" s="880" t="s">
        <v>537</v>
      </c>
      <c r="BA37" s="880"/>
      <c r="BB37" s="880"/>
      <c r="BC37" s="880"/>
      <c r="BD37" s="880"/>
      <c r="BE37" s="876" t="s">
        <v>429</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430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403</v>
      </c>
      <c r="B63" s="838" t="s">
        <v>431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33578</v>
      </c>
      <c r="AG63" s="890"/>
      <c r="AH63" s="890"/>
      <c r="AI63" s="890"/>
      <c r="AJ63" s="891"/>
      <c r="AK63" s="892"/>
      <c r="AL63" s="887"/>
      <c r="AM63" s="887"/>
      <c r="AN63" s="887"/>
      <c r="AO63" s="887"/>
      <c r="AP63" s="890">
        <f t="shared" ref="AP63" si="4">SUM(AP28:AT62)</f>
        <v>199270</v>
      </c>
      <c r="AQ63" s="890"/>
      <c r="AR63" s="890"/>
      <c r="AS63" s="890"/>
      <c r="AT63" s="890"/>
      <c r="AU63" s="890">
        <f t="shared" ref="AU63" si="5">SUM(AU28:AY62)</f>
        <v>70323</v>
      </c>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432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433</v>
      </c>
      <c r="B66" s="789"/>
      <c r="C66" s="789"/>
      <c r="D66" s="789"/>
      <c r="E66" s="789"/>
      <c r="F66" s="789"/>
      <c r="G66" s="789"/>
      <c r="H66" s="789"/>
      <c r="I66" s="789"/>
      <c r="J66" s="789"/>
      <c r="K66" s="789"/>
      <c r="L66" s="789"/>
      <c r="M66" s="789"/>
      <c r="N66" s="789"/>
      <c r="O66" s="789"/>
      <c r="P66" s="790"/>
      <c r="Q66" s="765" t="s">
        <v>434</v>
      </c>
      <c r="R66" s="766"/>
      <c r="S66" s="766"/>
      <c r="T66" s="766"/>
      <c r="U66" s="767"/>
      <c r="V66" s="765" t="s">
        <v>435</v>
      </c>
      <c r="W66" s="766"/>
      <c r="X66" s="766"/>
      <c r="Y66" s="766"/>
      <c r="Z66" s="767"/>
      <c r="AA66" s="765" t="s">
        <v>436</v>
      </c>
      <c r="AB66" s="766"/>
      <c r="AC66" s="766"/>
      <c r="AD66" s="766"/>
      <c r="AE66" s="767"/>
      <c r="AF66" s="900" t="s">
        <v>437</v>
      </c>
      <c r="AG66" s="861"/>
      <c r="AH66" s="861"/>
      <c r="AI66" s="861"/>
      <c r="AJ66" s="901"/>
      <c r="AK66" s="765" t="s">
        <v>438</v>
      </c>
      <c r="AL66" s="789"/>
      <c r="AM66" s="789"/>
      <c r="AN66" s="789"/>
      <c r="AO66" s="790"/>
      <c r="AP66" s="765" t="s">
        <v>439</v>
      </c>
      <c r="AQ66" s="766"/>
      <c r="AR66" s="766"/>
      <c r="AS66" s="766"/>
      <c r="AT66" s="767"/>
      <c r="AU66" s="765" t="s">
        <v>440</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607</v>
      </c>
      <c r="C68" s="918"/>
      <c r="D68" s="918"/>
      <c r="E68" s="918"/>
      <c r="F68" s="918"/>
      <c r="G68" s="918"/>
      <c r="H68" s="918"/>
      <c r="I68" s="918"/>
      <c r="J68" s="918"/>
      <c r="K68" s="918"/>
      <c r="L68" s="918"/>
      <c r="M68" s="918"/>
      <c r="N68" s="918"/>
      <c r="O68" s="918"/>
      <c r="P68" s="919"/>
      <c r="Q68" s="920">
        <v>501</v>
      </c>
      <c r="R68" s="914"/>
      <c r="S68" s="914"/>
      <c r="T68" s="914"/>
      <c r="U68" s="914"/>
      <c r="V68" s="914">
        <v>423</v>
      </c>
      <c r="W68" s="914"/>
      <c r="X68" s="914"/>
      <c r="Y68" s="914"/>
      <c r="Z68" s="914"/>
      <c r="AA68" s="914">
        <f>Q68-V68</f>
        <v>78</v>
      </c>
      <c r="AB68" s="914"/>
      <c r="AC68" s="914"/>
      <c r="AD68" s="914"/>
      <c r="AE68" s="914"/>
      <c r="AF68" s="914">
        <v>78</v>
      </c>
      <c r="AG68" s="914"/>
      <c r="AH68" s="914"/>
      <c r="AI68" s="914"/>
      <c r="AJ68" s="914"/>
      <c r="AK68" s="914"/>
      <c r="AL68" s="914"/>
      <c r="AM68" s="914"/>
      <c r="AN68" s="914"/>
      <c r="AO68" s="914"/>
      <c r="AP68" s="914">
        <v>19014</v>
      </c>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608</v>
      </c>
      <c r="C69" s="922"/>
      <c r="D69" s="922"/>
      <c r="E69" s="922"/>
      <c r="F69" s="922"/>
      <c r="G69" s="922"/>
      <c r="H69" s="922"/>
      <c r="I69" s="922"/>
      <c r="J69" s="922"/>
      <c r="K69" s="922"/>
      <c r="L69" s="922"/>
      <c r="M69" s="922"/>
      <c r="N69" s="922"/>
      <c r="O69" s="922"/>
      <c r="P69" s="923"/>
      <c r="Q69" s="924">
        <v>280</v>
      </c>
      <c r="R69" s="879"/>
      <c r="S69" s="879"/>
      <c r="T69" s="879"/>
      <c r="U69" s="879"/>
      <c r="V69" s="879">
        <v>244</v>
      </c>
      <c r="W69" s="879"/>
      <c r="X69" s="879"/>
      <c r="Y69" s="879"/>
      <c r="Z69" s="879"/>
      <c r="AA69" s="879">
        <f t="shared" ref="AA69:AA70" si="6">Q69-V69</f>
        <v>36</v>
      </c>
      <c r="AB69" s="879"/>
      <c r="AC69" s="879"/>
      <c r="AD69" s="879"/>
      <c r="AE69" s="879"/>
      <c r="AF69" s="879">
        <v>36</v>
      </c>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609</v>
      </c>
      <c r="C70" s="922"/>
      <c r="D70" s="922"/>
      <c r="E70" s="922"/>
      <c r="F70" s="922"/>
      <c r="G70" s="922"/>
      <c r="H70" s="922"/>
      <c r="I70" s="922"/>
      <c r="J70" s="922"/>
      <c r="K70" s="922"/>
      <c r="L70" s="922"/>
      <c r="M70" s="922"/>
      <c r="N70" s="922"/>
      <c r="O70" s="922"/>
      <c r="P70" s="923"/>
      <c r="Q70" s="924">
        <v>292778</v>
      </c>
      <c r="R70" s="879"/>
      <c r="S70" s="879"/>
      <c r="T70" s="879"/>
      <c r="U70" s="879"/>
      <c r="V70" s="879">
        <v>279366</v>
      </c>
      <c r="W70" s="879"/>
      <c r="X70" s="879"/>
      <c r="Y70" s="879"/>
      <c r="Z70" s="879"/>
      <c r="AA70" s="879">
        <f t="shared" si="6"/>
        <v>13412</v>
      </c>
      <c r="AB70" s="879"/>
      <c r="AC70" s="879"/>
      <c r="AD70" s="879"/>
      <c r="AE70" s="879"/>
      <c r="AF70" s="879">
        <v>13412</v>
      </c>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403</v>
      </c>
      <c r="B88" s="838" t="s">
        <v>441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13526</v>
      </c>
      <c r="AG88" s="890"/>
      <c r="AH88" s="890"/>
      <c r="AI88" s="890"/>
      <c r="AJ88" s="890"/>
      <c r="AK88" s="887"/>
      <c r="AL88" s="887"/>
      <c r="AM88" s="887"/>
      <c r="AN88" s="887"/>
      <c r="AO88" s="887"/>
      <c r="AP88" s="890">
        <f>SUM(AP68:AT87)</f>
        <v>19014</v>
      </c>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403</v>
      </c>
      <c r="BR102" s="838" t="s">
        <v>442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f>SUM(CR7:CV88)</f>
        <v>1461</v>
      </c>
      <c r="CS102" s="898"/>
      <c r="CT102" s="898"/>
      <c r="CU102" s="898"/>
      <c r="CV102" s="941"/>
      <c r="CW102" s="940">
        <f>SUM(CW7:DA88)</f>
        <v>451</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443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444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447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449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450</v>
      </c>
      <c r="AB109" s="943"/>
      <c r="AC109" s="943"/>
      <c r="AD109" s="943"/>
      <c r="AE109" s="944"/>
      <c r="AF109" s="942" t="s">
        <v>451</v>
      </c>
      <c r="AG109" s="943"/>
      <c r="AH109" s="943"/>
      <c r="AI109" s="943"/>
      <c r="AJ109" s="944"/>
      <c r="AK109" s="942" t="s">
        <v>310</v>
      </c>
      <c r="AL109" s="943"/>
      <c r="AM109" s="943"/>
      <c r="AN109" s="943"/>
      <c r="AO109" s="944"/>
      <c r="AP109" s="942" t="s">
        <v>452</v>
      </c>
      <c r="AQ109" s="943"/>
      <c r="AR109" s="943"/>
      <c r="AS109" s="943"/>
      <c r="AT109" s="945"/>
      <c r="AU109" s="962" t="s">
        <v>449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450</v>
      </c>
      <c r="BR109" s="943"/>
      <c r="BS109" s="943"/>
      <c r="BT109" s="943"/>
      <c r="BU109" s="944"/>
      <c r="BV109" s="942" t="s">
        <v>451</v>
      </c>
      <c r="BW109" s="943"/>
      <c r="BX109" s="943"/>
      <c r="BY109" s="943"/>
      <c r="BZ109" s="944"/>
      <c r="CA109" s="942" t="s">
        <v>310</v>
      </c>
      <c r="CB109" s="943"/>
      <c r="CC109" s="943"/>
      <c r="CD109" s="943"/>
      <c r="CE109" s="944"/>
      <c r="CF109" s="963" t="s">
        <v>452</v>
      </c>
      <c r="CG109" s="963"/>
      <c r="CH109" s="963"/>
      <c r="CI109" s="963"/>
      <c r="CJ109" s="963"/>
      <c r="CK109" s="942" t="s">
        <v>453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450</v>
      </c>
      <c r="DH109" s="943"/>
      <c r="DI109" s="943"/>
      <c r="DJ109" s="943"/>
      <c r="DK109" s="944"/>
      <c r="DL109" s="942" t="s">
        <v>451</v>
      </c>
      <c r="DM109" s="943"/>
      <c r="DN109" s="943"/>
      <c r="DO109" s="943"/>
      <c r="DP109" s="944"/>
      <c r="DQ109" s="942" t="s">
        <v>310</v>
      </c>
      <c r="DR109" s="943"/>
      <c r="DS109" s="943"/>
      <c r="DT109" s="943"/>
      <c r="DU109" s="944"/>
      <c r="DV109" s="942" t="s">
        <v>452</v>
      </c>
      <c r="DW109" s="943"/>
      <c r="DX109" s="943"/>
      <c r="DY109" s="943"/>
      <c r="DZ109" s="945"/>
    </row>
    <row r="110" spans="1:131" s="248" customFormat="1" ht="26.25" customHeight="1" x14ac:dyDescent="0.2">
      <c r="A110" s="946" t="s">
        <v>454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30780180</v>
      </c>
      <c r="AB110" s="950"/>
      <c r="AC110" s="950"/>
      <c r="AD110" s="950"/>
      <c r="AE110" s="951"/>
      <c r="AF110" s="952">
        <v>35114988</v>
      </c>
      <c r="AG110" s="950"/>
      <c r="AH110" s="950"/>
      <c r="AI110" s="950"/>
      <c r="AJ110" s="951"/>
      <c r="AK110" s="952">
        <v>28558828</v>
      </c>
      <c r="AL110" s="950"/>
      <c r="AM110" s="950"/>
      <c r="AN110" s="950"/>
      <c r="AO110" s="951"/>
      <c r="AP110" s="953">
        <v>16.3</v>
      </c>
      <c r="AQ110" s="954"/>
      <c r="AR110" s="954"/>
      <c r="AS110" s="954"/>
      <c r="AT110" s="955"/>
      <c r="AU110" s="956" t="s">
        <v>73</v>
      </c>
      <c r="AV110" s="957"/>
      <c r="AW110" s="957"/>
      <c r="AX110" s="957"/>
      <c r="AY110" s="957"/>
      <c r="AZ110" s="998" t="s">
        <v>455</v>
      </c>
      <c r="BA110" s="947"/>
      <c r="BB110" s="947"/>
      <c r="BC110" s="947"/>
      <c r="BD110" s="947"/>
      <c r="BE110" s="947"/>
      <c r="BF110" s="947"/>
      <c r="BG110" s="947"/>
      <c r="BH110" s="947"/>
      <c r="BI110" s="947"/>
      <c r="BJ110" s="947"/>
      <c r="BK110" s="947"/>
      <c r="BL110" s="947"/>
      <c r="BM110" s="947"/>
      <c r="BN110" s="947"/>
      <c r="BO110" s="947"/>
      <c r="BP110" s="948"/>
      <c r="BQ110" s="984">
        <v>454325134</v>
      </c>
      <c r="BR110" s="985"/>
      <c r="BS110" s="985"/>
      <c r="BT110" s="985"/>
      <c r="BU110" s="985"/>
      <c r="BV110" s="985">
        <v>481313290</v>
      </c>
      <c r="BW110" s="985"/>
      <c r="BX110" s="985"/>
      <c r="BY110" s="985"/>
      <c r="BZ110" s="985"/>
      <c r="CA110" s="985">
        <v>496550892</v>
      </c>
      <c r="CB110" s="985"/>
      <c r="CC110" s="985"/>
      <c r="CD110" s="985"/>
      <c r="CE110" s="985"/>
      <c r="CF110" s="999">
        <v>284</v>
      </c>
      <c r="CG110" s="1000"/>
      <c r="CH110" s="1000"/>
      <c r="CI110" s="1000"/>
      <c r="CJ110" s="1000"/>
      <c r="CK110" s="1001" t="s">
        <v>456</v>
      </c>
      <c r="CL110" s="1002"/>
      <c r="CM110" s="981" t="s">
        <v>457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1678633</v>
      </c>
      <c r="DH110" s="985"/>
      <c r="DI110" s="985"/>
      <c r="DJ110" s="985"/>
      <c r="DK110" s="985"/>
      <c r="DL110" s="985">
        <v>1519375</v>
      </c>
      <c r="DM110" s="985"/>
      <c r="DN110" s="985"/>
      <c r="DO110" s="985"/>
      <c r="DP110" s="985"/>
      <c r="DQ110" s="985">
        <v>1343703</v>
      </c>
      <c r="DR110" s="985"/>
      <c r="DS110" s="985"/>
      <c r="DT110" s="985"/>
      <c r="DU110" s="985"/>
      <c r="DV110" s="986">
        <v>0.8</v>
      </c>
      <c r="DW110" s="986"/>
      <c r="DX110" s="986"/>
      <c r="DY110" s="986"/>
      <c r="DZ110" s="987"/>
    </row>
    <row r="111" spans="1:131" s="248" customFormat="1" ht="26.25" customHeight="1" x14ac:dyDescent="0.2">
      <c r="A111" s="988" t="s">
        <v>458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459</v>
      </c>
      <c r="AB111" s="992"/>
      <c r="AC111" s="992"/>
      <c r="AD111" s="992"/>
      <c r="AE111" s="993"/>
      <c r="AF111" s="994" t="s">
        <v>459</v>
      </c>
      <c r="AG111" s="992"/>
      <c r="AH111" s="992"/>
      <c r="AI111" s="992"/>
      <c r="AJ111" s="993"/>
      <c r="AK111" s="994" t="s">
        <v>459</v>
      </c>
      <c r="AL111" s="992"/>
      <c r="AM111" s="992"/>
      <c r="AN111" s="992"/>
      <c r="AO111" s="993"/>
      <c r="AP111" s="995" t="s">
        <v>459</v>
      </c>
      <c r="AQ111" s="996"/>
      <c r="AR111" s="996"/>
      <c r="AS111" s="996"/>
      <c r="AT111" s="997"/>
      <c r="AU111" s="958"/>
      <c r="AV111" s="959"/>
      <c r="AW111" s="959"/>
      <c r="AX111" s="959"/>
      <c r="AY111" s="959"/>
      <c r="AZ111" s="1007" t="s">
        <v>460</v>
      </c>
      <c r="BA111" s="1008"/>
      <c r="BB111" s="1008"/>
      <c r="BC111" s="1008"/>
      <c r="BD111" s="1008"/>
      <c r="BE111" s="1008"/>
      <c r="BF111" s="1008"/>
      <c r="BG111" s="1008"/>
      <c r="BH111" s="1008"/>
      <c r="BI111" s="1008"/>
      <c r="BJ111" s="1008"/>
      <c r="BK111" s="1008"/>
      <c r="BL111" s="1008"/>
      <c r="BM111" s="1008"/>
      <c r="BN111" s="1008"/>
      <c r="BO111" s="1008"/>
      <c r="BP111" s="1009"/>
      <c r="BQ111" s="977">
        <v>1706981</v>
      </c>
      <c r="BR111" s="978"/>
      <c r="BS111" s="978"/>
      <c r="BT111" s="978"/>
      <c r="BU111" s="978"/>
      <c r="BV111" s="978">
        <v>1538274</v>
      </c>
      <c r="BW111" s="978"/>
      <c r="BX111" s="978"/>
      <c r="BY111" s="978"/>
      <c r="BZ111" s="978"/>
      <c r="CA111" s="978">
        <v>1353152</v>
      </c>
      <c r="CB111" s="978"/>
      <c r="CC111" s="978"/>
      <c r="CD111" s="978"/>
      <c r="CE111" s="978"/>
      <c r="CF111" s="972">
        <v>0.8</v>
      </c>
      <c r="CG111" s="973"/>
      <c r="CH111" s="973"/>
      <c r="CI111" s="973"/>
      <c r="CJ111" s="973"/>
      <c r="CK111" s="1003"/>
      <c r="CL111" s="1004"/>
      <c r="CM111" s="974" t="s">
        <v>461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459</v>
      </c>
      <c r="DH111" s="978"/>
      <c r="DI111" s="978"/>
      <c r="DJ111" s="978"/>
      <c r="DK111" s="978"/>
      <c r="DL111" s="978" t="s">
        <v>459</v>
      </c>
      <c r="DM111" s="978"/>
      <c r="DN111" s="978"/>
      <c r="DO111" s="978"/>
      <c r="DP111" s="978"/>
      <c r="DQ111" s="978" t="s">
        <v>459</v>
      </c>
      <c r="DR111" s="978"/>
      <c r="DS111" s="978"/>
      <c r="DT111" s="978"/>
      <c r="DU111" s="978"/>
      <c r="DV111" s="979" t="s">
        <v>459</v>
      </c>
      <c r="DW111" s="979"/>
      <c r="DX111" s="979"/>
      <c r="DY111" s="979"/>
      <c r="DZ111" s="980"/>
    </row>
    <row r="112" spans="1:131" s="248" customFormat="1" ht="26.25" customHeight="1" x14ac:dyDescent="0.2">
      <c r="A112" s="1010" t="s">
        <v>462</v>
      </c>
      <c r="B112" s="1011"/>
      <c r="C112" s="1008" t="s">
        <v>463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2000000</v>
      </c>
      <c r="AB112" s="1017"/>
      <c r="AC112" s="1017"/>
      <c r="AD112" s="1017"/>
      <c r="AE112" s="1018"/>
      <c r="AF112" s="1019">
        <v>2333333</v>
      </c>
      <c r="AG112" s="1017"/>
      <c r="AH112" s="1017"/>
      <c r="AI112" s="1017"/>
      <c r="AJ112" s="1018"/>
      <c r="AK112" s="1019">
        <v>2666667</v>
      </c>
      <c r="AL112" s="1017"/>
      <c r="AM112" s="1017"/>
      <c r="AN112" s="1017"/>
      <c r="AO112" s="1018"/>
      <c r="AP112" s="1020">
        <v>1.5</v>
      </c>
      <c r="AQ112" s="1021"/>
      <c r="AR112" s="1021"/>
      <c r="AS112" s="1021"/>
      <c r="AT112" s="1022"/>
      <c r="AU112" s="958"/>
      <c r="AV112" s="959"/>
      <c r="AW112" s="959"/>
      <c r="AX112" s="959"/>
      <c r="AY112" s="959"/>
      <c r="AZ112" s="1007" t="s">
        <v>464</v>
      </c>
      <c r="BA112" s="1008"/>
      <c r="BB112" s="1008"/>
      <c r="BC112" s="1008"/>
      <c r="BD112" s="1008"/>
      <c r="BE112" s="1008"/>
      <c r="BF112" s="1008"/>
      <c r="BG112" s="1008"/>
      <c r="BH112" s="1008"/>
      <c r="BI112" s="1008"/>
      <c r="BJ112" s="1008"/>
      <c r="BK112" s="1008"/>
      <c r="BL112" s="1008"/>
      <c r="BM112" s="1008"/>
      <c r="BN112" s="1008"/>
      <c r="BO112" s="1008"/>
      <c r="BP112" s="1009"/>
      <c r="BQ112" s="977">
        <v>70909196</v>
      </c>
      <c r="BR112" s="978"/>
      <c r="BS112" s="978"/>
      <c r="BT112" s="978"/>
      <c r="BU112" s="978"/>
      <c r="BV112" s="978">
        <v>72307753</v>
      </c>
      <c r="BW112" s="978"/>
      <c r="BX112" s="978"/>
      <c r="BY112" s="978"/>
      <c r="BZ112" s="978"/>
      <c r="CA112" s="978">
        <v>70323114</v>
      </c>
      <c r="CB112" s="978"/>
      <c r="CC112" s="978"/>
      <c r="CD112" s="978"/>
      <c r="CE112" s="978"/>
      <c r="CF112" s="972">
        <v>40.200000000000003</v>
      </c>
      <c r="CG112" s="973"/>
      <c r="CH112" s="973"/>
      <c r="CI112" s="973"/>
      <c r="CJ112" s="973"/>
      <c r="CK112" s="1003"/>
      <c r="CL112" s="1004"/>
      <c r="CM112" s="974" t="s">
        <v>465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28348</v>
      </c>
      <c r="DH112" s="978"/>
      <c r="DI112" s="978"/>
      <c r="DJ112" s="978"/>
      <c r="DK112" s="978"/>
      <c r="DL112" s="978">
        <v>18899</v>
      </c>
      <c r="DM112" s="978"/>
      <c r="DN112" s="978"/>
      <c r="DO112" s="978"/>
      <c r="DP112" s="978"/>
      <c r="DQ112" s="978">
        <v>9449</v>
      </c>
      <c r="DR112" s="978"/>
      <c r="DS112" s="978"/>
      <c r="DT112" s="978"/>
      <c r="DU112" s="978"/>
      <c r="DV112" s="979">
        <v>0</v>
      </c>
      <c r="DW112" s="979"/>
      <c r="DX112" s="979"/>
      <c r="DY112" s="979"/>
      <c r="DZ112" s="980"/>
    </row>
    <row r="113" spans="1:130" s="248" customFormat="1" ht="26.25" customHeight="1" x14ac:dyDescent="0.2">
      <c r="A113" s="1012"/>
      <c r="B113" s="1013"/>
      <c r="C113" s="1008" t="s">
        <v>466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5383490</v>
      </c>
      <c r="AB113" s="992"/>
      <c r="AC113" s="992"/>
      <c r="AD113" s="992"/>
      <c r="AE113" s="993"/>
      <c r="AF113" s="994">
        <v>4994240</v>
      </c>
      <c r="AG113" s="992"/>
      <c r="AH113" s="992"/>
      <c r="AI113" s="992"/>
      <c r="AJ113" s="993"/>
      <c r="AK113" s="994">
        <v>4902591</v>
      </c>
      <c r="AL113" s="992"/>
      <c r="AM113" s="992"/>
      <c r="AN113" s="992"/>
      <c r="AO113" s="993"/>
      <c r="AP113" s="995">
        <v>2.8</v>
      </c>
      <c r="AQ113" s="996"/>
      <c r="AR113" s="996"/>
      <c r="AS113" s="996"/>
      <c r="AT113" s="997"/>
      <c r="AU113" s="958"/>
      <c r="AV113" s="959"/>
      <c r="AW113" s="959"/>
      <c r="AX113" s="959"/>
      <c r="AY113" s="959"/>
      <c r="AZ113" s="1007" t="s">
        <v>467</v>
      </c>
      <c r="BA113" s="1008"/>
      <c r="BB113" s="1008"/>
      <c r="BC113" s="1008"/>
      <c r="BD113" s="1008"/>
      <c r="BE113" s="1008"/>
      <c r="BF113" s="1008"/>
      <c r="BG113" s="1008"/>
      <c r="BH113" s="1008"/>
      <c r="BI113" s="1008"/>
      <c r="BJ113" s="1008"/>
      <c r="BK113" s="1008"/>
      <c r="BL113" s="1008"/>
      <c r="BM113" s="1008"/>
      <c r="BN113" s="1008"/>
      <c r="BO113" s="1008"/>
      <c r="BP113" s="1009"/>
      <c r="BQ113" s="977">
        <v>1873</v>
      </c>
      <c r="BR113" s="978"/>
      <c r="BS113" s="978"/>
      <c r="BT113" s="978"/>
      <c r="BU113" s="978"/>
      <c r="BV113" s="978">
        <v>1242</v>
      </c>
      <c r="BW113" s="978"/>
      <c r="BX113" s="978"/>
      <c r="BY113" s="978"/>
      <c r="BZ113" s="978"/>
      <c r="CA113" s="978">
        <v>18995</v>
      </c>
      <c r="CB113" s="978"/>
      <c r="CC113" s="978"/>
      <c r="CD113" s="978"/>
      <c r="CE113" s="978"/>
      <c r="CF113" s="972">
        <v>0</v>
      </c>
      <c r="CG113" s="973"/>
      <c r="CH113" s="973"/>
      <c r="CI113" s="973"/>
      <c r="CJ113" s="973"/>
      <c r="CK113" s="1003"/>
      <c r="CL113" s="1004"/>
      <c r="CM113" s="974" t="s">
        <v>468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421</v>
      </c>
      <c r="DH113" s="1017"/>
      <c r="DI113" s="1017"/>
      <c r="DJ113" s="1017"/>
      <c r="DK113" s="1018"/>
      <c r="DL113" s="1019" t="s">
        <v>459</v>
      </c>
      <c r="DM113" s="1017"/>
      <c r="DN113" s="1017"/>
      <c r="DO113" s="1017"/>
      <c r="DP113" s="1018"/>
      <c r="DQ113" s="1019" t="s">
        <v>421</v>
      </c>
      <c r="DR113" s="1017"/>
      <c r="DS113" s="1017"/>
      <c r="DT113" s="1017"/>
      <c r="DU113" s="1018"/>
      <c r="DV113" s="1020" t="s">
        <v>421</v>
      </c>
      <c r="DW113" s="1021"/>
      <c r="DX113" s="1021"/>
      <c r="DY113" s="1021"/>
      <c r="DZ113" s="1022"/>
    </row>
    <row r="114" spans="1:130" s="248" customFormat="1" ht="26.25" customHeight="1" x14ac:dyDescent="0.2">
      <c r="A114" s="1012"/>
      <c r="B114" s="1013"/>
      <c r="C114" s="1008" t="s">
        <v>469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299</v>
      </c>
      <c r="AB114" s="1017"/>
      <c r="AC114" s="1017"/>
      <c r="AD114" s="1017"/>
      <c r="AE114" s="1018"/>
      <c r="AF114" s="1019">
        <v>265</v>
      </c>
      <c r="AG114" s="1017"/>
      <c r="AH114" s="1017"/>
      <c r="AI114" s="1017"/>
      <c r="AJ114" s="1018"/>
      <c r="AK114" s="1019">
        <v>352</v>
      </c>
      <c r="AL114" s="1017"/>
      <c r="AM114" s="1017"/>
      <c r="AN114" s="1017"/>
      <c r="AO114" s="1018"/>
      <c r="AP114" s="1020">
        <v>0</v>
      </c>
      <c r="AQ114" s="1021"/>
      <c r="AR114" s="1021"/>
      <c r="AS114" s="1021"/>
      <c r="AT114" s="1022"/>
      <c r="AU114" s="958"/>
      <c r="AV114" s="959"/>
      <c r="AW114" s="959"/>
      <c r="AX114" s="959"/>
      <c r="AY114" s="959"/>
      <c r="AZ114" s="1007" t="s">
        <v>470</v>
      </c>
      <c r="BA114" s="1008"/>
      <c r="BB114" s="1008"/>
      <c r="BC114" s="1008"/>
      <c r="BD114" s="1008"/>
      <c r="BE114" s="1008"/>
      <c r="BF114" s="1008"/>
      <c r="BG114" s="1008"/>
      <c r="BH114" s="1008"/>
      <c r="BI114" s="1008"/>
      <c r="BJ114" s="1008"/>
      <c r="BK114" s="1008"/>
      <c r="BL114" s="1008"/>
      <c r="BM114" s="1008"/>
      <c r="BN114" s="1008"/>
      <c r="BO114" s="1008"/>
      <c r="BP114" s="1009"/>
      <c r="BQ114" s="977">
        <v>74246560</v>
      </c>
      <c r="BR114" s="978"/>
      <c r="BS114" s="978"/>
      <c r="BT114" s="978"/>
      <c r="BU114" s="978"/>
      <c r="BV114" s="978">
        <v>72459306</v>
      </c>
      <c r="BW114" s="978"/>
      <c r="BX114" s="978"/>
      <c r="BY114" s="978"/>
      <c r="BZ114" s="978"/>
      <c r="CA114" s="978">
        <v>69224776</v>
      </c>
      <c r="CB114" s="978"/>
      <c r="CC114" s="978"/>
      <c r="CD114" s="978"/>
      <c r="CE114" s="978"/>
      <c r="CF114" s="972">
        <v>39.6</v>
      </c>
      <c r="CG114" s="973"/>
      <c r="CH114" s="973"/>
      <c r="CI114" s="973"/>
      <c r="CJ114" s="973"/>
      <c r="CK114" s="1003"/>
      <c r="CL114" s="1004"/>
      <c r="CM114" s="974" t="s">
        <v>471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421</v>
      </c>
      <c r="DH114" s="1017"/>
      <c r="DI114" s="1017"/>
      <c r="DJ114" s="1017"/>
      <c r="DK114" s="1018"/>
      <c r="DL114" s="1019" t="s">
        <v>421</v>
      </c>
      <c r="DM114" s="1017"/>
      <c r="DN114" s="1017"/>
      <c r="DO114" s="1017"/>
      <c r="DP114" s="1018"/>
      <c r="DQ114" s="1019" t="s">
        <v>421</v>
      </c>
      <c r="DR114" s="1017"/>
      <c r="DS114" s="1017"/>
      <c r="DT114" s="1017"/>
      <c r="DU114" s="1018"/>
      <c r="DV114" s="1020" t="s">
        <v>421</v>
      </c>
      <c r="DW114" s="1021"/>
      <c r="DX114" s="1021"/>
      <c r="DY114" s="1021"/>
      <c r="DZ114" s="1022"/>
    </row>
    <row r="115" spans="1:130" s="248" customFormat="1" ht="26.25" customHeight="1" x14ac:dyDescent="0.2">
      <c r="A115" s="1012"/>
      <c r="B115" s="1013"/>
      <c r="C115" s="1008" t="s">
        <v>472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193075</v>
      </c>
      <c r="AB115" s="992"/>
      <c r="AC115" s="992"/>
      <c r="AD115" s="992"/>
      <c r="AE115" s="993"/>
      <c r="AF115" s="994">
        <v>103721</v>
      </c>
      <c r="AG115" s="992"/>
      <c r="AH115" s="992"/>
      <c r="AI115" s="992"/>
      <c r="AJ115" s="993"/>
      <c r="AK115" s="994">
        <v>193959</v>
      </c>
      <c r="AL115" s="992"/>
      <c r="AM115" s="992"/>
      <c r="AN115" s="992"/>
      <c r="AO115" s="993"/>
      <c r="AP115" s="995">
        <v>0.1</v>
      </c>
      <c r="AQ115" s="996"/>
      <c r="AR115" s="996"/>
      <c r="AS115" s="996"/>
      <c r="AT115" s="997"/>
      <c r="AU115" s="958"/>
      <c r="AV115" s="959"/>
      <c r="AW115" s="959"/>
      <c r="AX115" s="959"/>
      <c r="AY115" s="959"/>
      <c r="AZ115" s="1007" t="s">
        <v>473</v>
      </c>
      <c r="BA115" s="1008"/>
      <c r="BB115" s="1008"/>
      <c r="BC115" s="1008"/>
      <c r="BD115" s="1008"/>
      <c r="BE115" s="1008"/>
      <c r="BF115" s="1008"/>
      <c r="BG115" s="1008"/>
      <c r="BH115" s="1008"/>
      <c r="BI115" s="1008"/>
      <c r="BJ115" s="1008"/>
      <c r="BK115" s="1008"/>
      <c r="BL115" s="1008"/>
      <c r="BM115" s="1008"/>
      <c r="BN115" s="1008"/>
      <c r="BO115" s="1008"/>
      <c r="BP115" s="1009"/>
      <c r="BQ115" s="977" t="s">
        <v>421</v>
      </c>
      <c r="BR115" s="978"/>
      <c r="BS115" s="978"/>
      <c r="BT115" s="978"/>
      <c r="BU115" s="978"/>
      <c r="BV115" s="978" t="s">
        <v>421</v>
      </c>
      <c r="BW115" s="978"/>
      <c r="BX115" s="978"/>
      <c r="BY115" s="978"/>
      <c r="BZ115" s="978"/>
      <c r="CA115" s="978" t="s">
        <v>421</v>
      </c>
      <c r="CB115" s="978"/>
      <c r="CC115" s="978"/>
      <c r="CD115" s="978"/>
      <c r="CE115" s="978"/>
      <c r="CF115" s="972" t="s">
        <v>421</v>
      </c>
      <c r="CG115" s="973"/>
      <c r="CH115" s="973"/>
      <c r="CI115" s="973"/>
      <c r="CJ115" s="973"/>
      <c r="CK115" s="1003"/>
      <c r="CL115" s="1004"/>
      <c r="CM115" s="1007" t="s">
        <v>474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421</v>
      </c>
      <c r="DH115" s="1017"/>
      <c r="DI115" s="1017"/>
      <c r="DJ115" s="1017"/>
      <c r="DK115" s="1018"/>
      <c r="DL115" s="1019" t="s">
        <v>421</v>
      </c>
      <c r="DM115" s="1017"/>
      <c r="DN115" s="1017"/>
      <c r="DO115" s="1017"/>
      <c r="DP115" s="1018"/>
      <c r="DQ115" s="1019" t="s">
        <v>421</v>
      </c>
      <c r="DR115" s="1017"/>
      <c r="DS115" s="1017"/>
      <c r="DT115" s="1017"/>
      <c r="DU115" s="1018"/>
      <c r="DV115" s="1020" t="s">
        <v>421</v>
      </c>
      <c r="DW115" s="1021"/>
      <c r="DX115" s="1021"/>
      <c r="DY115" s="1021"/>
      <c r="DZ115" s="1022"/>
    </row>
    <row r="116" spans="1:130" s="248" customFormat="1" ht="26.25" customHeight="1" x14ac:dyDescent="0.2">
      <c r="A116" s="1014"/>
      <c r="B116" s="1015"/>
      <c r="C116" s="1023" t="s">
        <v>475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421</v>
      </c>
      <c r="AB116" s="1017"/>
      <c r="AC116" s="1017"/>
      <c r="AD116" s="1017"/>
      <c r="AE116" s="1018"/>
      <c r="AF116" s="1019">
        <v>1046</v>
      </c>
      <c r="AG116" s="1017"/>
      <c r="AH116" s="1017"/>
      <c r="AI116" s="1017"/>
      <c r="AJ116" s="1018"/>
      <c r="AK116" s="1019">
        <v>245</v>
      </c>
      <c r="AL116" s="1017"/>
      <c r="AM116" s="1017"/>
      <c r="AN116" s="1017"/>
      <c r="AO116" s="1018"/>
      <c r="AP116" s="1020">
        <v>0</v>
      </c>
      <c r="AQ116" s="1021"/>
      <c r="AR116" s="1021"/>
      <c r="AS116" s="1021"/>
      <c r="AT116" s="1022"/>
      <c r="AU116" s="958"/>
      <c r="AV116" s="959"/>
      <c r="AW116" s="959"/>
      <c r="AX116" s="959"/>
      <c r="AY116" s="959"/>
      <c r="AZ116" s="1025" t="s">
        <v>476</v>
      </c>
      <c r="BA116" s="1026"/>
      <c r="BB116" s="1026"/>
      <c r="BC116" s="1026"/>
      <c r="BD116" s="1026"/>
      <c r="BE116" s="1026"/>
      <c r="BF116" s="1026"/>
      <c r="BG116" s="1026"/>
      <c r="BH116" s="1026"/>
      <c r="BI116" s="1026"/>
      <c r="BJ116" s="1026"/>
      <c r="BK116" s="1026"/>
      <c r="BL116" s="1026"/>
      <c r="BM116" s="1026"/>
      <c r="BN116" s="1026"/>
      <c r="BO116" s="1026"/>
      <c r="BP116" s="1027"/>
      <c r="BQ116" s="977" t="s">
        <v>421</v>
      </c>
      <c r="BR116" s="978"/>
      <c r="BS116" s="978"/>
      <c r="BT116" s="978"/>
      <c r="BU116" s="978"/>
      <c r="BV116" s="978" t="s">
        <v>459</v>
      </c>
      <c r="BW116" s="978"/>
      <c r="BX116" s="978"/>
      <c r="BY116" s="978"/>
      <c r="BZ116" s="978"/>
      <c r="CA116" s="978" t="s">
        <v>421</v>
      </c>
      <c r="CB116" s="978"/>
      <c r="CC116" s="978"/>
      <c r="CD116" s="978"/>
      <c r="CE116" s="978"/>
      <c r="CF116" s="972" t="s">
        <v>421</v>
      </c>
      <c r="CG116" s="973"/>
      <c r="CH116" s="973"/>
      <c r="CI116" s="973"/>
      <c r="CJ116" s="973"/>
      <c r="CK116" s="1003"/>
      <c r="CL116" s="1004"/>
      <c r="CM116" s="974" t="s">
        <v>477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459</v>
      </c>
      <c r="DH116" s="1017"/>
      <c r="DI116" s="1017"/>
      <c r="DJ116" s="1017"/>
      <c r="DK116" s="1018"/>
      <c r="DL116" s="1019" t="s">
        <v>459</v>
      </c>
      <c r="DM116" s="1017"/>
      <c r="DN116" s="1017"/>
      <c r="DO116" s="1017"/>
      <c r="DP116" s="1018"/>
      <c r="DQ116" s="1019" t="s">
        <v>421</v>
      </c>
      <c r="DR116" s="1017"/>
      <c r="DS116" s="1017"/>
      <c r="DT116" s="1017"/>
      <c r="DU116" s="1018"/>
      <c r="DV116" s="1020" t="s">
        <v>421</v>
      </c>
      <c r="DW116" s="1021"/>
      <c r="DX116" s="1021"/>
      <c r="DY116" s="1021"/>
      <c r="DZ116" s="1022"/>
    </row>
    <row r="117" spans="1:130" s="248" customFormat="1" ht="26.25" customHeight="1" x14ac:dyDescent="0.2">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478</v>
      </c>
      <c r="Z117" s="944"/>
      <c r="AA117" s="1034">
        <v>38357044</v>
      </c>
      <c r="AB117" s="1035"/>
      <c r="AC117" s="1035"/>
      <c r="AD117" s="1035"/>
      <c r="AE117" s="1036"/>
      <c r="AF117" s="1037">
        <v>42547593</v>
      </c>
      <c r="AG117" s="1035"/>
      <c r="AH117" s="1035"/>
      <c r="AI117" s="1035"/>
      <c r="AJ117" s="1036"/>
      <c r="AK117" s="1037">
        <v>36322642</v>
      </c>
      <c r="AL117" s="1035"/>
      <c r="AM117" s="1035"/>
      <c r="AN117" s="1035"/>
      <c r="AO117" s="1036"/>
      <c r="AP117" s="1038"/>
      <c r="AQ117" s="1039"/>
      <c r="AR117" s="1039"/>
      <c r="AS117" s="1039"/>
      <c r="AT117" s="1040"/>
      <c r="AU117" s="958"/>
      <c r="AV117" s="959"/>
      <c r="AW117" s="959"/>
      <c r="AX117" s="959"/>
      <c r="AY117" s="959"/>
      <c r="AZ117" s="1025" t="s">
        <v>479</v>
      </c>
      <c r="BA117" s="1026"/>
      <c r="BB117" s="1026"/>
      <c r="BC117" s="1026"/>
      <c r="BD117" s="1026"/>
      <c r="BE117" s="1026"/>
      <c r="BF117" s="1026"/>
      <c r="BG117" s="1026"/>
      <c r="BH117" s="1026"/>
      <c r="BI117" s="1026"/>
      <c r="BJ117" s="1026"/>
      <c r="BK117" s="1026"/>
      <c r="BL117" s="1026"/>
      <c r="BM117" s="1026"/>
      <c r="BN117" s="1026"/>
      <c r="BO117" s="1026"/>
      <c r="BP117" s="1027"/>
      <c r="BQ117" s="977" t="s">
        <v>421</v>
      </c>
      <c r="BR117" s="978"/>
      <c r="BS117" s="978"/>
      <c r="BT117" s="978"/>
      <c r="BU117" s="978"/>
      <c r="BV117" s="978" t="s">
        <v>421</v>
      </c>
      <c r="BW117" s="978"/>
      <c r="BX117" s="978"/>
      <c r="BY117" s="978"/>
      <c r="BZ117" s="978"/>
      <c r="CA117" s="978" t="s">
        <v>421</v>
      </c>
      <c r="CB117" s="978"/>
      <c r="CC117" s="978"/>
      <c r="CD117" s="978"/>
      <c r="CE117" s="978"/>
      <c r="CF117" s="972" t="s">
        <v>421</v>
      </c>
      <c r="CG117" s="973"/>
      <c r="CH117" s="973"/>
      <c r="CI117" s="973"/>
      <c r="CJ117" s="973"/>
      <c r="CK117" s="1003"/>
      <c r="CL117" s="1004"/>
      <c r="CM117" s="974" t="s">
        <v>480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421</v>
      </c>
      <c r="DH117" s="1017"/>
      <c r="DI117" s="1017"/>
      <c r="DJ117" s="1017"/>
      <c r="DK117" s="1018"/>
      <c r="DL117" s="1019" t="s">
        <v>421</v>
      </c>
      <c r="DM117" s="1017"/>
      <c r="DN117" s="1017"/>
      <c r="DO117" s="1017"/>
      <c r="DP117" s="1018"/>
      <c r="DQ117" s="1019" t="s">
        <v>421</v>
      </c>
      <c r="DR117" s="1017"/>
      <c r="DS117" s="1017"/>
      <c r="DT117" s="1017"/>
      <c r="DU117" s="1018"/>
      <c r="DV117" s="1020" t="s">
        <v>421</v>
      </c>
      <c r="DW117" s="1021"/>
      <c r="DX117" s="1021"/>
      <c r="DY117" s="1021"/>
      <c r="DZ117" s="1022"/>
    </row>
    <row r="118" spans="1:130" s="248" customFormat="1" ht="26.25" customHeight="1" x14ac:dyDescent="0.2">
      <c r="A118" s="962" t="s">
        <v>453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450</v>
      </c>
      <c r="AB118" s="943"/>
      <c r="AC118" s="943"/>
      <c r="AD118" s="943"/>
      <c r="AE118" s="944"/>
      <c r="AF118" s="942" t="s">
        <v>451</v>
      </c>
      <c r="AG118" s="943"/>
      <c r="AH118" s="943"/>
      <c r="AI118" s="943"/>
      <c r="AJ118" s="944"/>
      <c r="AK118" s="942" t="s">
        <v>310</v>
      </c>
      <c r="AL118" s="943"/>
      <c r="AM118" s="943"/>
      <c r="AN118" s="943"/>
      <c r="AO118" s="944"/>
      <c r="AP118" s="1029" t="s">
        <v>452</v>
      </c>
      <c r="AQ118" s="1030"/>
      <c r="AR118" s="1030"/>
      <c r="AS118" s="1030"/>
      <c r="AT118" s="1031"/>
      <c r="AU118" s="958"/>
      <c r="AV118" s="959"/>
      <c r="AW118" s="959"/>
      <c r="AX118" s="959"/>
      <c r="AY118" s="959"/>
      <c r="AZ118" s="1032" t="s">
        <v>481</v>
      </c>
      <c r="BA118" s="1023"/>
      <c r="BB118" s="1023"/>
      <c r="BC118" s="1023"/>
      <c r="BD118" s="1023"/>
      <c r="BE118" s="1023"/>
      <c r="BF118" s="1023"/>
      <c r="BG118" s="1023"/>
      <c r="BH118" s="1023"/>
      <c r="BI118" s="1023"/>
      <c r="BJ118" s="1023"/>
      <c r="BK118" s="1023"/>
      <c r="BL118" s="1023"/>
      <c r="BM118" s="1023"/>
      <c r="BN118" s="1023"/>
      <c r="BO118" s="1023"/>
      <c r="BP118" s="1024"/>
      <c r="BQ118" s="1055" t="s">
        <v>421</v>
      </c>
      <c r="BR118" s="1056"/>
      <c r="BS118" s="1056"/>
      <c r="BT118" s="1056"/>
      <c r="BU118" s="1056"/>
      <c r="BV118" s="1056" t="s">
        <v>421</v>
      </c>
      <c r="BW118" s="1056"/>
      <c r="BX118" s="1056"/>
      <c r="BY118" s="1056"/>
      <c r="BZ118" s="1056"/>
      <c r="CA118" s="1056" t="s">
        <v>421</v>
      </c>
      <c r="CB118" s="1056"/>
      <c r="CC118" s="1056"/>
      <c r="CD118" s="1056"/>
      <c r="CE118" s="1056"/>
      <c r="CF118" s="972" t="s">
        <v>482</v>
      </c>
      <c r="CG118" s="973"/>
      <c r="CH118" s="973"/>
      <c r="CI118" s="973"/>
      <c r="CJ118" s="973"/>
      <c r="CK118" s="1003"/>
      <c r="CL118" s="1004"/>
      <c r="CM118" s="974" t="s">
        <v>483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421</v>
      </c>
      <c r="DH118" s="1017"/>
      <c r="DI118" s="1017"/>
      <c r="DJ118" s="1017"/>
      <c r="DK118" s="1018"/>
      <c r="DL118" s="1019" t="s">
        <v>421</v>
      </c>
      <c r="DM118" s="1017"/>
      <c r="DN118" s="1017"/>
      <c r="DO118" s="1017"/>
      <c r="DP118" s="1018"/>
      <c r="DQ118" s="1019" t="s">
        <v>421</v>
      </c>
      <c r="DR118" s="1017"/>
      <c r="DS118" s="1017"/>
      <c r="DT118" s="1017"/>
      <c r="DU118" s="1018"/>
      <c r="DV118" s="1020" t="s">
        <v>421</v>
      </c>
      <c r="DW118" s="1021"/>
      <c r="DX118" s="1021"/>
      <c r="DY118" s="1021"/>
      <c r="DZ118" s="1022"/>
    </row>
    <row r="119" spans="1:130" s="248" customFormat="1" ht="26.25" customHeight="1" x14ac:dyDescent="0.2">
      <c r="A119" s="1116" t="s">
        <v>456</v>
      </c>
      <c r="B119" s="1002"/>
      <c r="C119" s="981" t="s">
        <v>457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183884</v>
      </c>
      <c r="AB119" s="950"/>
      <c r="AC119" s="950"/>
      <c r="AD119" s="950"/>
      <c r="AE119" s="951"/>
      <c r="AF119" s="952">
        <v>93884</v>
      </c>
      <c r="AG119" s="950"/>
      <c r="AH119" s="950"/>
      <c r="AI119" s="950"/>
      <c r="AJ119" s="951"/>
      <c r="AK119" s="952">
        <v>183884</v>
      </c>
      <c r="AL119" s="950"/>
      <c r="AM119" s="950"/>
      <c r="AN119" s="950"/>
      <c r="AO119" s="951"/>
      <c r="AP119" s="953">
        <v>0.1</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484</v>
      </c>
      <c r="BP119" s="1064"/>
      <c r="BQ119" s="1055">
        <v>601189744</v>
      </c>
      <c r="BR119" s="1056"/>
      <c r="BS119" s="1056"/>
      <c r="BT119" s="1056"/>
      <c r="BU119" s="1056"/>
      <c r="BV119" s="1056">
        <v>627619865</v>
      </c>
      <c r="BW119" s="1056"/>
      <c r="BX119" s="1056"/>
      <c r="BY119" s="1056"/>
      <c r="BZ119" s="1056"/>
      <c r="CA119" s="1056">
        <v>637470929</v>
      </c>
      <c r="CB119" s="1056"/>
      <c r="CC119" s="1056"/>
      <c r="CD119" s="1056"/>
      <c r="CE119" s="1056"/>
      <c r="CF119" s="1057"/>
      <c r="CG119" s="1058"/>
      <c r="CH119" s="1058"/>
      <c r="CI119" s="1058"/>
      <c r="CJ119" s="1059"/>
      <c r="CK119" s="1005"/>
      <c r="CL119" s="1006"/>
      <c r="CM119" s="1060" t="s">
        <v>485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482</v>
      </c>
      <c r="DH119" s="1042"/>
      <c r="DI119" s="1042"/>
      <c r="DJ119" s="1042"/>
      <c r="DK119" s="1043"/>
      <c r="DL119" s="1041" t="s">
        <v>421</v>
      </c>
      <c r="DM119" s="1042"/>
      <c r="DN119" s="1042"/>
      <c r="DO119" s="1042"/>
      <c r="DP119" s="1043"/>
      <c r="DQ119" s="1041" t="s">
        <v>421</v>
      </c>
      <c r="DR119" s="1042"/>
      <c r="DS119" s="1042"/>
      <c r="DT119" s="1042"/>
      <c r="DU119" s="1043"/>
      <c r="DV119" s="1044" t="s">
        <v>486</v>
      </c>
      <c r="DW119" s="1045"/>
      <c r="DX119" s="1045"/>
      <c r="DY119" s="1045"/>
      <c r="DZ119" s="1046"/>
    </row>
    <row r="120" spans="1:130" s="248" customFormat="1" ht="26.25" customHeight="1" x14ac:dyDescent="0.2">
      <c r="A120" s="1117"/>
      <c r="B120" s="1004"/>
      <c r="C120" s="974" t="s">
        <v>461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487</v>
      </c>
      <c r="AB120" s="1017"/>
      <c r="AC120" s="1017"/>
      <c r="AD120" s="1017"/>
      <c r="AE120" s="1018"/>
      <c r="AF120" s="1019" t="s">
        <v>487</v>
      </c>
      <c r="AG120" s="1017"/>
      <c r="AH120" s="1017"/>
      <c r="AI120" s="1017"/>
      <c r="AJ120" s="1018"/>
      <c r="AK120" s="1019" t="s">
        <v>421</v>
      </c>
      <c r="AL120" s="1017"/>
      <c r="AM120" s="1017"/>
      <c r="AN120" s="1017"/>
      <c r="AO120" s="1018"/>
      <c r="AP120" s="1020" t="s">
        <v>421</v>
      </c>
      <c r="AQ120" s="1021"/>
      <c r="AR120" s="1021"/>
      <c r="AS120" s="1021"/>
      <c r="AT120" s="1022"/>
      <c r="AU120" s="1047" t="s">
        <v>488</v>
      </c>
      <c r="AV120" s="1048"/>
      <c r="AW120" s="1048"/>
      <c r="AX120" s="1048"/>
      <c r="AY120" s="1049"/>
      <c r="AZ120" s="998" t="s">
        <v>489</v>
      </c>
      <c r="BA120" s="947"/>
      <c r="BB120" s="947"/>
      <c r="BC120" s="947"/>
      <c r="BD120" s="947"/>
      <c r="BE120" s="947"/>
      <c r="BF120" s="947"/>
      <c r="BG120" s="947"/>
      <c r="BH120" s="947"/>
      <c r="BI120" s="947"/>
      <c r="BJ120" s="947"/>
      <c r="BK120" s="947"/>
      <c r="BL120" s="947"/>
      <c r="BM120" s="947"/>
      <c r="BN120" s="947"/>
      <c r="BO120" s="947"/>
      <c r="BP120" s="948"/>
      <c r="BQ120" s="984">
        <v>22510930</v>
      </c>
      <c r="BR120" s="985"/>
      <c r="BS120" s="985"/>
      <c r="BT120" s="985"/>
      <c r="BU120" s="985"/>
      <c r="BV120" s="985">
        <v>22532448</v>
      </c>
      <c r="BW120" s="985"/>
      <c r="BX120" s="985"/>
      <c r="BY120" s="985"/>
      <c r="BZ120" s="985"/>
      <c r="CA120" s="985">
        <v>28209645</v>
      </c>
      <c r="CB120" s="985"/>
      <c r="CC120" s="985"/>
      <c r="CD120" s="985"/>
      <c r="CE120" s="985"/>
      <c r="CF120" s="999">
        <v>16.100000000000001</v>
      </c>
      <c r="CG120" s="1000"/>
      <c r="CH120" s="1000"/>
      <c r="CI120" s="1000"/>
      <c r="CJ120" s="1000"/>
      <c r="CK120" s="1065" t="s">
        <v>490</v>
      </c>
      <c r="CL120" s="1066"/>
      <c r="CM120" s="1066"/>
      <c r="CN120" s="1066"/>
      <c r="CO120" s="1067"/>
      <c r="CP120" s="1073" t="s">
        <v>491</v>
      </c>
      <c r="CQ120" s="1074"/>
      <c r="CR120" s="1074"/>
      <c r="CS120" s="1074"/>
      <c r="CT120" s="1074"/>
      <c r="CU120" s="1074"/>
      <c r="CV120" s="1074"/>
      <c r="CW120" s="1074"/>
      <c r="CX120" s="1074"/>
      <c r="CY120" s="1074"/>
      <c r="CZ120" s="1074"/>
      <c r="DA120" s="1074"/>
      <c r="DB120" s="1074"/>
      <c r="DC120" s="1074"/>
      <c r="DD120" s="1074"/>
      <c r="DE120" s="1074"/>
      <c r="DF120" s="1075"/>
      <c r="DG120" s="984">
        <v>54026739</v>
      </c>
      <c r="DH120" s="985"/>
      <c r="DI120" s="985"/>
      <c r="DJ120" s="985"/>
      <c r="DK120" s="985"/>
      <c r="DL120" s="985">
        <v>50770137</v>
      </c>
      <c r="DM120" s="985"/>
      <c r="DN120" s="985"/>
      <c r="DO120" s="985"/>
      <c r="DP120" s="985"/>
      <c r="DQ120" s="985">
        <v>51417501</v>
      </c>
      <c r="DR120" s="985"/>
      <c r="DS120" s="985"/>
      <c r="DT120" s="985"/>
      <c r="DU120" s="985"/>
      <c r="DV120" s="986">
        <v>29.4</v>
      </c>
      <c r="DW120" s="986"/>
      <c r="DX120" s="986"/>
      <c r="DY120" s="986"/>
      <c r="DZ120" s="987"/>
    </row>
    <row r="121" spans="1:130" s="248" customFormat="1" ht="26.25" customHeight="1" x14ac:dyDescent="0.2">
      <c r="A121" s="1117"/>
      <c r="B121" s="1004"/>
      <c r="C121" s="1025" t="s">
        <v>492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421</v>
      </c>
      <c r="AB121" s="1017"/>
      <c r="AC121" s="1017"/>
      <c r="AD121" s="1017"/>
      <c r="AE121" s="1018"/>
      <c r="AF121" s="1019" t="s">
        <v>421</v>
      </c>
      <c r="AG121" s="1017"/>
      <c r="AH121" s="1017"/>
      <c r="AI121" s="1017"/>
      <c r="AJ121" s="1018"/>
      <c r="AK121" s="1019" t="s">
        <v>421</v>
      </c>
      <c r="AL121" s="1017"/>
      <c r="AM121" s="1017"/>
      <c r="AN121" s="1017"/>
      <c r="AO121" s="1018"/>
      <c r="AP121" s="1020" t="s">
        <v>421</v>
      </c>
      <c r="AQ121" s="1021"/>
      <c r="AR121" s="1021"/>
      <c r="AS121" s="1021"/>
      <c r="AT121" s="1022"/>
      <c r="AU121" s="1050"/>
      <c r="AV121" s="1051"/>
      <c r="AW121" s="1051"/>
      <c r="AX121" s="1051"/>
      <c r="AY121" s="1052"/>
      <c r="AZ121" s="1007" t="s">
        <v>493</v>
      </c>
      <c r="BA121" s="1008"/>
      <c r="BB121" s="1008"/>
      <c r="BC121" s="1008"/>
      <c r="BD121" s="1008"/>
      <c r="BE121" s="1008"/>
      <c r="BF121" s="1008"/>
      <c r="BG121" s="1008"/>
      <c r="BH121" s="1008"/>
      <c r="BI121" s="1008"/>
      <c r="BJ121" s="1008"/>
      <c r="BK121" s="1008"/>
      <c r="BL121" s="1008"/>
      <c r="BM121" s="1008"/>
      <c r="BN121" s="1008"/>
      <c r="BO121" s="1008"/>
      <c r="BP121" s="1009"/>
      <c r="BQ121" s="977">
        <v>31561301</v>
      </c>
      <c r="BR121" s="978"/>
      <c r="BS121" s="978"/>
      <c r="BT121" s="978"/>
      <c r="BU121" s="978"/>
      <c r="BV121" s="978">
        <v>28793276</v>
      </c>
      <c r="BW121" s="978"/>
      <c r="BX121" s="978"/>
      <c r="BY121" s="978"/>
      <c r="BZ121" s="978"/>
      <c r="CA121" s="978">
        <v>29581062</v>
      </c>
      <c r="CB121" s="978"/>
      <c r="CC121" s="978"/>
      <c r="CD121" s="978"/>
      <c r="CE121" s="978"/>
      <c r="CF121" s="972">
        <v>16.899999999999999</v>
      </c>
      <c r="CG121" s="973"/>
      <c r="CH121" s="973"/>
      <c r="CI121" s="973"/>
      <c r="CJ121" s="973"/>
      <c r="CK121" s="1068"/>
      <c r="CL121" s="1069"/>
      <c r="CM121" s="1069"/>
      <c r="CN121" s="1069"/>
      <c r="CO121" s="1070"/>
      <c r="CP121" s="1078" t="s">
        <v>494</v>
      </c>
      <c r="CQ121" s="1079"/>
      <c r="CR121" s="1079"/>
      <c r="CS121" s="1079"/>
      <c r="CT121" s="1079"/>
      <c r="CU121" s="1079"/>
      <c r="CV121" s="1079"/>
      <c r="CW121" s="1079"/>
      <c r="CX121" s="1079"/>
      <c r="CY121" s="1079"/>
      <c r="CZ121" s="1079"/>
      <c r="DA121" s="1079"/>
      <c r="DB121" s="1079"/>
      <c r="DC121" s="1079"/>
      <c r="DD121" s="1079"/>
      <c r="DE121" s="1079"/>
      <c r="DF121" s="1080"/>
      <c r="DG121" s="977">
        <v>12651479</v>
      </c>
      <c r="DH121" s="978"/>
      <c r="DI121" s="978"/>
      <c r="DJ121" s="978"/>
      <c r="DK121" s="978"/>
      <c r="DL121" s="978">
        <v>17898350</v>
      </c>
      <c r="DM121" s="978"/>
      <c r="DN121" s="978"/>
      <c r="DO121" s="978"/>
      <c r="DP121" s="978"/>
      <c r="DQ121" s="978">
        <v>15939308</v>
      </c>
      <c r="DR121" s="978"/>
      <c r="DS121" s="978"/>
      <c r="DT121" s="978"/>
      <c r="DU121" s="978"/>
      <c r="DV121" s="979">
        <v>9.1</v>
      </c>
      <c r="DW121" s="979"/>
      <c r="DX121" s="979"/>
      <c r="DY121" s="979"/>
      <c r="DZ121" s="980"/>
    </row>
    <row r="122" spans="1:130" s="248" customFormat="1" ht="26.25" customHeight="1" x14ac:dyDescent="0.2">
      <c r="A122" s="1117"/>
      <c r="B122" s="1004"/>
      <c r="C122" s="974" t="s">
        <v>471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421</v>
      </c>
      <c r="AB122" s="1017"/>
      <c r="AC122" s="1017"/>
      <c r="AD122" s="1017"/>
      <c r="AE122" s="1018"/>
      <c r="AF122" s="1019" t="s">
        <v>421</v>
      </c>
      <c r="AG122" s="1017"/>
      <c r="AH122" s="1017"/>
      <c r="AI122" s="1017"/>
      <c r="AJ122" s="1018"/>
      <c r="AK122" s="1019" t="s">
        <v>421</v>
      </c>
      <c r="AL122" s="1017"/>
      <c r="AM122" s="1017"/>
      <c r="AN122" s="1017"/>
      <c r="AO122" s="1018"/>
      <c r="AP122" s="1020" t="s">
        <v>421</v>
      </c>
      <c r="AQ122" s="1021"/>
      <c r="AR122" s="1021"/>
      <c r="AS122" s="1021"/>
      <c r="AT122" s="1022"/>
      <c r="AU122" s="1050"/>
      <c r="AV122" s="1051"/>
      <c r="AW122" s="1051"/>
      <c r="AX122" s="1051"/>
      <c r="AY122" s="1052"/>
      <c r="AZ122" s="1032" t="s">
        <v>495</v>
      </c>
      <c r="BA122" s="1023"/>
      <c r="BB122" s="1023"/>
      <c r="BC122" s="1023"/>
      <c r="BD122" s="1023"/>
      <c r="BE122" s="1023"/>
      <c r="BF122" s="1023"/>
      <c r="BG122" s="1023"/>
      <c r="BH122" s="1023"/>
      <c r="BI122" s="1023"/>
      <c r="BJ122" s="1023"/>
      <c r="BK122" s="1023"/>
      <c r="BL122" s="1023"/>
      <c r="BM122" s="1023"/>
      <c r="BN122" s="1023"/>
      <c r="BO122" s="1023"/>
      <c r="BP122" s="1024"/>
      <c r="BQ122" s="1055">
        <v>347856425</v>
      </c>
      <c r="BR122" s="1056"/>
      <c r="BS122" s="1056"/>
      <c r="BT122" s="1056"/>
      <c r="BU122" s="1056"/>
      <c r="BV122" s="1056">
        <v>357673686</v>
      </c>
      <c r="BW122" s="1056"/>
      <c r="BX122" s="1056"/>
      <c r="BY122" s="1056"/>
      <c r="BZ122" s="1056"/>
      <c r="CA122" s="1056">
        <v>366350490</v>
      </c>
      <c r="CB122" s="1056"/>
      <c r="CC122" s="1056"/>
      <c r="CD122" s="1056"/>
      <c r="CE122" s="1056"/>
      <c r="CF122" s="1076">
        <v>209.5</v>
      </c>
      <c r="CG122" s="1077"/>
      <c r="CH122" s="1077"/>
      <c r="CI122" s="1077"/>
      <c r="CJ122" s="1077"/>
      <c r="CK122" s="1068"/>
      <c r="CL122" s="1069"/>
      <c r="CM122" s="1069"/>
      <c r="CN122" s="1069"/>
      <c r="CO122" s="1070"/>
      <c r="CP122" s="1078" t="s">
        <v>496</v>
      </c>
      <c r="CQ122" s="1079"/>
      <c r="CR122" s="1079"/>
      <c r="CS122" s="1079"/>
      <c r="CT122" s="1079"/>
      <c r="CU122" s="1079"/>
      <c r="CV122" s="1079"/>
      <c r="CW122" s="1079"/>
      <c r="CX122" s="1079"/>
      <c r="CY122" s="1079"/>
      <c r="CZ122" s="1079"/>
      <c r="DA122" s="1079"/>
      <c r="DB122" s="1079"/>
      <c r="DC122" s="1079"/>
      <c r="DD122" s="1079"/>
      <c r="DE122" s="1079"/>
      <c r="DF122" s="1080"/>
      <c r="DG122" s="977">
        <v>1107194</v>
      </c>
      <c r="DH122" s="978"/>
      <c r="DI122" s="978"/>
      <c r="DJ122" s="978"/>
      <c r="DK122" s="978"/>
      <c r="DL122" s="978">
        <v>1247017</v>
      </c>
      <c r="DM122" s="978"/>
      <c r="DN122" s="978"/>
      <c r="DO122" s="978"/>
      <c r="DP122" s="978"/>
      <c r="DQ122" s="978">
        <v>1222957</v>
      </c>
      <c r="DR122" s="978"/>
      <c r="DS122" s="978"/>
      <c r="DT122" s="978"/>
      <c r="DU122" s="978"/>
      <c r="DV122" s="979">
        <v>0.7</v>
      </c>
      <c r="DW122" s="979"/>
      <c r="DX122" s="979"/>
      <c r="DY122" s="979"/>
      <c r="DZ122" s="980"/>
    </row>
    <row r="123" spans="1:130" s="248" customFormat="1" ht="26.25" customHeight="1" x14ac:dyDescent="0.2">
      <c r="A123" s="1117"/>
      <c r="B123" s="1004"/>
      <c r="C123" s="974" t="s">
        <v>477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421</v>
      </c>
      <c r="AB123" s="1017"/>
      <c r="AC123" s="1017"/>
      <c r="AD123" s="1017"/>
      <c r="AE123" s="1018"/>
      <c r="AF123" s="1019" t="s">
        <v>421</v>
      </c>
      <c r="AG123" s="1017"/>
      <c r="AH123" s="1017"/>
      <c r="AI123" s="1017"/>
      <c r="AJ123" s="1018"/>
      <c r="AK123" s="1019" t="s">
        <v>421</v>
      </c>
      <c r="AL123" s="1017"/>
      <c r="AM123" s="1017"/>
      <c r="AN123" s="1017"/>
      <c r="AO123" s="1018"/>
      <c r="AP123" s="1020" t="s">
        <v>486</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497</v>
      </c>
      <c r="BP123" s="1064"/>
      <c r="BQ123" s="1123">
        <v>401928656</v>
      </c>
      <c r="BR123" s="1124"/>
      <c r="BS123" s="1124"/>
      <c r="BT123" s="1124"/>
      <c r="BU123" s="1124"/>
      <c r="BV123" s="1124">
        <v>408999410</v>
      </c>
      <c r="BW123" s="1124"/>
      <c r="BX123" s="1124"/>
      <c r="BY123" s="1124"/>
      <c r="BZ123" s="1124"/>
      <c r="CA123" s="1124">
        <v>424141197</v>
      </c>
      <c r="CB123" s="1124"/>
      <c r="CC123" s="1124"/>
      <c r="CD123" s="1124"/>
      <c r="CE123" s="1124"/>
      <c r="CF123" s="1057"/>
      <c r="CG123" s="1058"/>
      <c r="CH123" s="1058"/>
      <c r="CI123" s="1058"/>
      <c r="CJ123" s="1059"/>
      <c r="CK123" s="1068"/>
      <c r="CL123" s="1069"/>
      <c r="CM123" s="1069"/>
      <c r="CN123" s="1069"/>
      <c r="CO123" s="1070"/>
      <c r="CP123" s="1078" t="s">
        <v>423</v>
      </c>
      <c r="CQ123" s="1079"/>
      <c r="CR123" s="1079"/>
      <c r="CS123" s="1079"/>
      <c r="CT123" s="1079"/>
      <c r="CU123" s="1079"/>
      <c r="CV123" s="1079"/>
      <c r="CW123" s="1079"/>
      <c r="CX123" s="1079"/>
      <c r="CY123" s="1079"/>
      <c r="CZ123" s="1079"/>
      <c r="DA123" s="1079"/>
      <c r="DB123" s="1079"/>
      <c r="DC123" s="1079"/>
      <c r="DD123" s="1079"/>
      <c r="DE123" s="1079"/>
      <c r="DF123" s="1080"/>
      <c r="DG123" s="1016">
        <v>1749023</v>
      </c>
      <c r="DH123" s="1017"/>
      <c r="DI123" s="1017"/>
      <c r="DJ123" s="1017"/>
      <c r="DK123" s="1018"/>
      <c r="DL123" s="1019">
        <v>1159929</v>
      </c>
      <c r="DM123" s="1017"/>
      <c r="DN123" s="1017"/>
      <c r="DO123" s="1017"/>
      <c r="DP123" s="1018"/>
      <c r="DQ123" s="1019">
        <v>1065165</v>
      </c>
      <c r="DR123" s="1017"/>
      <c r="DS123" s="1017"/>
      <c r="DT123" s="1017"/>
      <c r="DU123" s="1018"/>
      <c r="DV123" s="1020">
        <v>0.6</v>
      </c>
      <c r="DW123" s="1021"/>
      <c r="DX123" s="1021"/>
      <c r="DY123" s="1021"/>
      <c r="DZ123" s="1022"/>
    </row>
    <row r="124" spans="1:130" s="248" customFormat="1" ht="26.25" customHeight="1" thickBot="1" x14ac:dyDescent="0.25">
      <c r="A124" s="1117"/>
      <c r="B124" s="1004"/>
      <c r="C124" s="974" t="s">
        <v>480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421</v>
      </c>
      <c r="AB124" s="1017"/>
      <c r="AC124" s="1017"/>
      <c r="AD124" s="1017"/>
      <c r="AE124" s="1018"/>
      <c r="AF124" s="1019" t="s">
        <v>421</v>
      </c>
      <c r="AG124" s="1017"/>
      <c r="AH124" s="1017"/>
      <c r="AI124" s="1017"/>
      <c r="AJ124" s="1018"/>
      <c r="AK124" s="1019" t="s">
        <v>421</v>
      </c>
      <c r="AL124" s="1017"/>
      <c r="AM124" s="1017"/>
      <c r="AN124" s="1017"/>
      <c r="AO124" s="1018"/>
      <c r="AP124" s="1020" t="s">
        <v>421</v>
      </c>
      <c r="AQ124" s="1021"/>
      <c r="AR124" s="1021"/>
      <c r="AS124" s="1021"/>
      <c r="AT124" s="1022"/>
      <c r="AU124" s="1119" t="s">
        <v>498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116.6</v>
      </c>
      <c r="BR124" s="1086"/>
      <c r="BS124" s="1086"/>
      <c r="BT124" s="1086"/>
      <c r="BU124" s="1086"/>
      <c r="BV124" s="1086">
        <v>126.7</v>
      </c>
      <c r="BW124" s="1086"/>
      <c r="BX124" s="1086"/>
      <c r="BY124" s="1086"/>
      <c r="BZ124" s="1086"/>
      <c r="CA124" s="1086">
        <v>121.9</v>
      </c>
      <c r="CB124" s="1086"/>
      <c r="CC124" s="1086"/>
      <c r="CD124" s="1086"/>
      <c r="CE124" s="1086"/>
      <c r="CF124" s="1087"/>
      <c r="CG124" s="1088"/>
      <c r="CH124" s="1088"/>
      <c r="CI124" s="1088"/>
      <c r="CJ124" s="1089"/>
      <c r="CK124" s="1071"/>
      <c r="CL124" s="1071"/>
      <c r="CM124" s="1071"/>
      <c r="CN124" s="1071"/>
      <c r="CO124" s="1072"/>
      <c r="CP124" s="1078" t="s">
        <v>499</v>
      </c>
      <c r="CQ124" s="1079"/>
      <c r="CR124" s="1079"/>
      <c r="CS124" s="1079"/>
      <c r="CT124" s="1079"/>
      <c r="CU124" s="1079"/>
      <c r="CV124" s="1079"/>
      <c r="CW124" s="1079"/>
      <c r="CX124" s="1079"/>
      <c r="CY124" s="1079"/>
      <c r="CZ124" s="1079"/>
      <c r="DA124" s="1079"/>
      <c r="DB124" s="1079"/>
      <c r="DC124" s="1079"/>
      <c r="DD124" s="1079"/>
      <c r="DE124" s="1079"/>
      <c r="DF124" s="1080"/>
      <c r="DG124" s="1063">
        <v>1374761</v>
      </c>
      <c r="DH124" s="1042"/>
      <c r="DI124" s="1042"/>
      <c r="DJ124" s="1042"/>
      <c r="DK124" s="1043"/>
      <c r="DL124" s="1041">
        <v>1232320</v>
      </c>
      <c r="DM124" s="1042"/>
      <c r="DN124" s="1042"/>
      <c r="DO124" s="1042"/>
      <c r="DP124" s="1043"/>
      <c r="DQ124" s="1041">
        <v>678183</v>
      </c>
      <c r="DR124" s="1042"/>
      <c r="DS124" s="1042"/>
      <c r="DT124" s="1042"/>
      <c r="DU124" s="1043"/>
      <c r="DV124" s="1044">
        <v>0.4</v>
      </c>
      <c r="DW124" s="1045"/>
      <c r="DX124" s="1045"/>
      <c r="DY124" s="1045"/>
      <c r="DZ124" s="1046"/>
    </row>
    <row r="125" spans="1:130" s="248" customFormat="1" ht="26.25" customHeight="1" x14ac:dyDescent="0.2">
      <c r="A125" s="1117"/>
      <c r="B125" s="1004"/>
      <c r="C125" s="974" t="s">
        <v>483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421</v>
      </c>
      <c r="AB125" s="1017"/>
      <c r="AC125" s="1017"/>
      <c r="AD125" s="1017"/>
      <c r="AE125" s="1018"/>
      <c r="AF125" s="1019" t="s">
        <v>421</v>
      </c>
      <c r="AG125" s="1017"/>
      <c r="AH125" s="1017"/>
      <c r="AI125" s="1017"/>
      <c r="AJ125" s="1018"/>
      <c r="AK125" s="1019" t="s">
        <v>421</v>
      </c>
      <c r="AL125" s="1017"/>
      <c r="AM125" s="1017"/>
      <c r="AN125" s="1017"/>
      <c r="AO125" s="1018"/>
      <c r="AP125" s="1020" t="s">
        <v>421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500</v>
      </c>
      <c r="CL125" s="1066"/>
      <c r="CM125" s="1066"/>
      <c r="CN125" s="1066"/>
      <c r="CO125" s="1067"/>
      <c r="CP125" s="998" t="s">
        <v>501</v>
      </c>
      <c r="CQ125" s="947"/>
      <c r="CR125" s="947"/>
      <c r="CS125" s="947"/>
      <c r="CT125" s="947"/>
      <c r="CU125" s="947"/>
      <c r="CV125" s="947"/>
      <c r="CW125" s="947"/>
      <c r="CX125" s="947"/>
      <c r="CY125" s="947"/>
      <c r="CZ125" s="947"/>
      <c r="DA125" s="947"/>
      <c r="DB125" s="947"/>
      <c r="DC125" s="947"/>
      <c r="DD125" s="947"/>
      <c r="DE125" s="947"/>
      <c r="DF125" s="948"/>
      <c r="DG125" s="984" t="s">
        <v>421</v>
      </c>
      <c r="DH125" s="985"/>
      <c r="DI125" s="985"/>
      <c r="DJ125" s="985"/>
      <c r="DK125" s="985"/>
      <c r="DL125" s="985" t="s">
        <v>421</v>
      </c>
      <c r="DM125" s="985"/>
      <c r="DN125" s="985"/>
      <c r="DO125" s="985"/>
      <c r="DP125" s="985"/>
      <c r="DQ125" s="985" t="s">
        <v>421</v>
      </c>
      <c r="DR125" s="985"/>
      <c r="DS125" s="985"/>
      <c r="DT125" s="985"/>
      <c r="DU125" s="985"/>
      <c r="DV125" s="986" t="s">
        <v>421</v>
      </c>
      <c r="DW125" s="986"/>
      <c r="DX125" s="986"/>
      <c r="DY125" s="986"/>
      <c r="DZ125" s="987"/>
    </row>
    <row r="126" spans="1:130" s="248" customFormat="1" ht="26.25" customHeight="1" thickBot="1" x14ac:dyDescent="0.25">
      <c r="A126" s="1117"/>
      <c r="B126" s="1004"/>
      <c r="C126" s="974" t="s">
        <v>485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8297</v>
      </c>
      <c r="AB126" s="1017"/>
      <c r="AC126" s="1017"/>
      <c r="AD126" s="1017"/>
      <c r="AE126" s="1018"/>
      <c r="AF126" s="1019">
        <v>9290</v>
      </c>
      <c r="AG126" s="1017"/>
      <c r="AH126" s="1017"/>
      <c r="AI126" s="1017"/>
      <c r="AJ126" s="1018"/>
      <c r="AK126" s="1019">
        <v>9369</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502</v>
      </c>
      <c r="CQ126" s="1008"/>
      <c r="CR126" s="1008"/>
      <c r="CS126" s="1008"/>
      <c r="CT126" s="1008"/>
      <c r="CU126" s="1008"/>
      <c r="CV126" s="1008"/>
      <c r="CW126" s="1008"/>
      <c r="CX126" s="1008"/>
      <c r="CY126" s="1008"/>
      <c r="CZ126" s="1008"/>
      <c r="DA126" s="1008"/>
      <c r="DB126" s="1008"/>
      <c r="DC126" s="1008"/>
      <c r="DD126" s="1008"/>
      <c r="DE126" s="1008"/>
      <c r="DF126" s="1009"/>
      <c r="DG126" s="977" t="s">
        <v>421</v>
      </c>
      <c r="DH126" s="978"/>
      <c r="DI126" s="978"/>
      <c r="DJ126" s="978"/>
      <c r="DK126" s="978"/>
      <c r="DL126" s="978" t="s">
        <v>421</v>
      </c>
      <c r="DM126" s="978"/>
      <c r="DN126" s="978"/>
      <c r="DO126" s="978"/>
      <c r="DP126" s="978"/>
      <c r="DQ126" s="978" t="s">
        <v>487</v>
      </c>
      <c r="DR126" s="978"/>
      <c r="DS126" s="978"/>
      <c r="DT126" s="978"/>
      <c r="DU126" s="978"/>
      <c r="DV126" s="979" t="s">
        <v>487</v>
      </c>
      <c r="DW126" s="979"/>
      <c r="DX126" s="979"/>
      <c r="DY126" s="979"/>
      <c r="DZ126" s="980"/>
    </row>
    <row r="127" spans="1:130" s="248" customFormat="1" ht="26.25" customHeight="1" x14ac:dyDescent="0.2">
      <c r="A127" s="1118"/>
      <c r="B127" s="1006"/>
      <c r="C127" s="1060" t="s">
        <v>503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894</v>
      </c>
      <c r="AB127" s="1017"/>
      <c r="AC127" s="1017"/>
      <c r="AD127" s="1017"/>
      <c r="AE127" s="1018"/>
      <c r="AF127" s="1019">
        <v>547</v>
      </c>
      <c r="AG127" s="1017"/>
      <c r="AH127" s="1017"/>
      <c r="AI127" s="1017"/>
      <c r="AJ127" s="1018"/>
      <c r="AK127" s="1019">
        <v>706</v>
      </c>
      <c r="AL127" s="1017"/>
      <c r="AM127" s="1017"/>
      <c r="AN127" s="1017"/>
      <c r="AO127" s="1018"/>
      <c r="AP127" s="1020">
        <v>0</v>
      </c>
      <c r="AQ127" s="1021"/>
      <c r="AR127" s="1021"/>
      <c r="AS127" s="1021"/>
      <c r="AT127" s="1022"/>
      <c r="AU127" s="284"/>
      <c r="AV127" s="284"/>
      <c r="AW127" s="284"/>
      <c r="AX127" s="1090" t="s">
        <v>504</v>
      </c>
      <c r="AY127" s="1091"/>
      <c r="AZ127" s="1091"/>
      <c r="BA127" s="1091"/>
      <c r="BB127" s="1091"/>
      <c r="BC127" s="1091"/>
      <c r="BD127" s="1091"/>
      <c r="BE127" s="1092"/>
      <c r="BF127" s="1093" t="s">
        <v>505</v>
      </c>
      <c r="BG127" s="1091"/>
      <c r="BH127" s="1091"/>
      <c r="BI127" s="1091"/>
      <c r="BJ127" s="1091"/>
      <c r="BK127" s="1091"/>
      <c r="BL127" s="1092"/>
      <c r="BM127" s="1093" t="s">
        <v>506</v>
      </c>
      <c r="BN127" s="1091"/>
      <c r="BO127" s="1091"/>
      <c r="BP127" s="1091"/>
      <c r="BQ127" s="1091"/>
      <c r="BR127" s="1091"/>
      <c r="BS127" s="1092"/>
      <c r="BT127" s="1093" t="s">
        <v>507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508</v>
      </c>
      <c r="CQ127" s="1008"/>
      <c r="CR127" s="1008"/>
      <c r="CS127" s="1008"/>
      <c r="CT127" s="1008"/>
      <c r="CU127" s="1008"/>
      <c r="CV127" s="1008"/>
      <c r="CW127" s="1008"/>
      <c r="CX127" s="1008"/>
      <c r="CY127" s="1008"/>
      <c r="CZ127" s="1008"/>
      <c r="DA127" s="1008"/>
      <c r="DB127" s="1008"/>
      <c r="DC127" s="1008"/>
      <c r="DD127" s="1008"/>
      <c r="DE127" s="1008"/>
      <c r="DF127" s="1009"/>
      <c r="DG127" s="977" t="s">
        <v>421</v>
      </c>
      <c r="DH127" s="978"/>
      <c r="DI127" s="978"/>
      <c r="DJ127" s="978"/>
      <c r="DK127" s="978"/>
      <c r="DL127" s="978" t="s">
        <v>421</v>
      </c>
      <c r="DM127" s="978"/>
      <c r="DN127" s="978"/>
      <c r="DO127" s="978"/>
      <c r="DP127" s="978"/>
      <c r="DQ127" s="978" t="s">
        <v>421</v>
      </c>
      <c r="DR127" s="978"/>
      <c r="DS127" s="978"/>
      <c r="DT127" s="978"/>
      <c r="DU127" s="978"/>
      <c r="DV127" s="979" t="s">
        <v>421</v>
      </c>
      <c r="DW127" s="979"/>
      <c r="DX127" s="979"/>
      <c r="DY127" s="979"/>
      <c r="DZ127" s="980"/>
    </row>
    <row r="128" spans="1:130" s="248" customFormat="1" ht="26.25" customHeight="1" thickBot="1" x14ac:dyDescent="0.25">
      <c r="A128" s="1101" t="s">
        <v>509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510</v>
      </c>
      <c r="X128" s="1103"/>
      <c r="Y128" s="1103"/>
      <c r="Z128" s="1104"/>
      <c r="AA128" s="1105">
        <v>6725845</v>
      </c>
      <c r="AB128" s="1106"/>
      <c r="AC128" s="1106"/>
      <c r="AD128" s="1106"/>
      <c r="AE128" s="1107"/>
      <c r="AF128" s="1108">
        <v>12169045</v>
      </c>
      <c r="AG128" s="1106"/>
      <c r="AH128" s="1106"/>
      <c r="AI128" s="1106"/>
      <c r="AJ128" s="1107"/>
      <c r="AK128" s="1108">
        <v>5971344</v>
      </c>
      <c r="AL128" s="1106"/>
      <c r="AM128" s="1106"/>
      <c r="AN128" s="1106"/>
      <c r="AO128" s="1107"/>
      <c r="AP128" s="1109"/>
      <c r="AQ128" s="1110"/>
      <c r="AR128" s="1110"/>
      <c r="AS128" s="1110"/>
      <c r="AT128" s="1111"/>
      <c r="AU128" s="284"/>
      <c r="AV128" s="284"/>
      <c r="AW128" s="284"/>
      <c r="AX128" s="946" t="s">
        <v>511</v>
      </c>
      <c r="AY128" s="947"/>
      <c r="AZ128" s="947"/>
      <c r="BA128" s="947"/>
      <c r="BB128" s="947"/>
      <c r="BC128" s="947"/>
      <c r="BD128" s="947"/>
      <c r="BE128" s="948"/>
      <c r="BF128" s="1112" t="s">
        <v>398</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512</v>
      </c>
      <c r="CQ128" s="1095"/>
      <c r="CR128" s="1095"/>
      <c r="CS128" s="1095"/>
      <c r="CT128" s="1095"/>
      <c r="CU128" s="1095"/>
      <c r="CV128" s="1095"/>
      <c r="CW128" s="1095"/>
      <c r="CX128" s="1095"/>
      <c r="CY128" s="1095"/>
      <c r="CZ128" s="1095"/>
      <c r="DA128" s="1095"/>
      <c r="DB128" s="1095"/>
      <c r="DC128" s="1095"/>
      <c r="DD128" s="1095"/>
      <c r="DE128" s="1095"/>
      <c r="DF128" s="1096"/>
      <c r="DG128" s="1097" t="s">
        <v>513</v>
      </c>
      <c r="DH128" s="1098"/>
      <c r="DI128" s="1098"/>
      <c r="DJ128" s="1098"/>
      <c r="DK128" s="1098"/>
      <c r="DL128" s="1098" t="s">
        <v>514</v>
      </c>
      <c r="DM128" s="1098"/>
      <c r="DN128" s="1098"/>
      <c r="DO128" s="1098"/>
      <c r="DP128" s="1098"/>
      <c r="DQ128" s="1098" t="s">
        <v>398</v>
      </c>
      <c r="DR128" s="1098"/>
      <c r="DS128" s="1098"/>
      <c r="DT128" s="1098"/>
      <c r="DU128" s="1098"/>
      <c r="DV128" s="1099" t="s">
        <v>513</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515</v>
      </c>
      <c r="X129" s="1132"/>
      <c r="Y129" s="1132"/>
      <c r="Z129" s="1133"/>
      <c r="AA129" s="1016">
        <v>191297285</v>
      </c>
      <c r="AB129" s="1017"/>
      <c r="AC129" s="1017"/>
      <c r="AD129" s="1017"/>
      <c r="AE129" s="1018"/>
      <c r="AF129" s="1019">
        <v>192806403</v>
      </c>
      <c r="AG129" s="1017"/>
      <c r="AH129" s="1017"/>
      <c r="AI129" s="1017"/>
      <c r="AJ129" s="1018"/>
      <c r="AK129" s="1019">
        <v>195249864</v>
      </c>
      <c r="AL129" s="1017"/>
      <c r="AM129" s="1017"/>
      <c r="AN129" s="1017"/>
      <c r="AO129" s="1018"/>
      <c r="AP129" s="1134"/>
      <c r="AQ129" s="1135"/>
      <c r="AR129" s="1135"/>
      <c r="AS129" s="1135"/>
      <c r="AT129" s="1136"/>
      <c r="AU129" s="286"/>
      <c r="AV129" s="286"/>
      <c r="AW129" s="286"/>
      <c r="AX129" s="1125" t="s">
        <v>516</v>
      </c>
      <c r="AY129" s="1008"/>
      <c r="AZ129" s="1008"/>
      <c r="BA129" s="1008"/>
      <c r="BB129" s="1008"/>
      <c r="BC129" s="1008"/>
      <c r="BD129" s="1008"/>
      <c r="BE129" s="1009"/>
      <c r="BF129" s="1126" t="s">
        <v>487</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517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518</v>
      </c>
      <c r="X130" s="1132"/>
      <c r="Y130" s="1132"/>
      <c r="Z130" s="1133"/>
      <c r="AA130" s="1016">
        <v>20545433</v>
      </c>
      <c r="AB130" s="1017"/>
      <c r="AC130" s="1017"/>
      <c r="AD130" s="1017"/>
      <c r="AE130" s="1018"/>
      <c r="AF130" s="1019">
        <v>20259183</v>
      </c>
      <c r="AG130" s="1017"/>
      <c r="AH130" s="1017"/>
      <c r="AI130" s="1017"/>
      <c r="AJ130" s="1018"/>
      <c r="AK130" s="1019">
        <v>20388287</v>
      </c>
      <c r="AL130" s="1017"/>
      <c r="AM130" s="1017"/>
      <c r="AN130" s="1017"/>
      <c r="AO130" s="1018"/>
      <c r="AP130" s="1134"/>
      <c r="AQ130" s="1135"/>
      <c r="AR130" s="1135"/>
      <c r="AS130" s="1135"/>
      <c r="AT130" s="1136"/>
      <c r="AU130" s="286"/>
      <c r="AV130" s="286"/>
      <c r="AW130" s="286"/>
      <c r="AX130" s="1125" t="s">
        <v>519</v>
      </c>
      <c r="AY130" s="1008"/>
      <c r="AZ130" s="1008"/>
      <c r="BA130" s="1008"/>
      <c r="BB130" s="1008"/>
      <c r="BC130" s="1008"/>
      <c r="BD130" s="1008"/>
      <c r="BE130" s="1009"/>
      <c r="BF130" s="1162">
        <v>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520</v>
      </c>
      <c r="X131" s="1170"/>
      <c r="Y131" s="1170"/>
      <c r="Z131" s="1171"/>
      <c r="AA131" s="1063">
        <v>170751852</v>
      </c>
      <c r="AB131" s="1042"/>
      <c r="AC131" s="1042"/>
      <c r="AD131" s="1042"/>
      <c r="AE131" s="1043"/>
      <c r="AF131" s="1041">
        <v>172547220</v>
      </c>
      <c r="AG131" s="1042"/>
      <c r="AH131" s="1042"/>
      <c r="AI131" s="1042"/>
      <c r="AJ131" s="1043"/>
      <c r="AK131" s="1041">
        <v>174861577</v>
      </c>
      <c r="AL131" s="1042"/>
      <c r="AM131" s="1042"/>
      <c r="AN131" s="1042"/>
      <c r="AO131" s="1043"/>
      <c r="AP131" s="1172"/>
      <c r="AQ131" s="1173"/>
      <c r="AR131" s="1173"/>
      <c r="AS131" s="1173"/>
      <c r="AT131" s="1174"/>
      <c r="AU131" s="286"/>
      <c r="AV131" s="286"/>
      <c r="AW131" s="286"/>
      <c r="AX131" s="1144" t="s">
        <v>521</v>
      </c>
      <c r="AY131" s="1095"/>
      <c r="AZ131" s="1095"/>
      <c r="BA131" s="1095"/>
      <c r="BB131" s="1095"/>
      <c r="BC131" s="1095"/>
      <c r="BD131" s="1095"/>
      <c r="BE131" s="1096"/>
      <c r="BF131" s="1145">
        <v>121.9</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522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523</v>
      </c>
      <c r="W132" s="1155"/>
      <c r="X132" s="1155"/>
      <c r="Y132" s="1155"/>
      <c r="Z132" s="1156"/>
      <c r="AA132" s="1157">
        <v>6.4923254830000001</v>
      </c>
      <c r="AB132" s="1158"/>
      <c r="AC132" s="1158"/>
      <c r="AD132" s="1158"/>
      <c r="AE132" s="1159"/>
      <c r="AF132" s="1160">
        <v>5.8646931550000003</v>
      </c>
      <c r="AG132" s="1158"/>
      <c r="AH132" s="1158"/>
      <c r="AI132" s="1158"/>
      <c r="AJ132" s="1159"/>
      <c r="AK132" s="1160">
        <v>5.6976559240000002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524</v>
      </c>
      <c r="W133" s="1138"/>
      <c r="X133" s="1138"/>
      <c r="Y133" s="1138"/>
      <c r="Z133" s="1139"/>
      <c r="AA133" s="1140">
        <v>7.7</v>
      </c>
      <c r="AB133" s="1141"/>
      <c r="AC133" s="1141"/>
      <c r="AD133" s="1141"/>
      <c r="AE133" s="1142"/>
      <c r="AF133" s="1140">
        <v>6.6</v>
      </c>
      <c r="AG133" s="1141"/>
      <c r="AH133" s="1141"/>
      <c r="AI133" s="1141"/>
      <c r="AJ133" s="1142"/>
      <c r="AK133" s="1140">
        <v>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IiBsOiB1jWDtlDUZTkS0U+Q+uJgW6ypQT1Oa+soilj6E9ROKWS2ryx0zJxpHHzVkJ3nyQq7wNYVoaY9Y7ZeqQ==" saltValue="09u4MoQAQYu3mnlnLEtH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525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M4JZ7Dx0YplyhRaKKZAfwhGUStGcRlPbQ2Xun924O0PvkN3tUHWM/qPfGJ5dfnUCOoTpr5Ot6l8l0CgJDiAaQ==" saltValue="O94UeWz7ivbYsal/OKLpR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9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sheetData>
  <sheetProtection algorithmName="SHA-512" hashValue="Ql33kAoy279kFNstslVCxzgcFM/PZwvEfcZiRA2kP0nu5+88X4nEaRxpPgq+tjQWBKzQfD4oyIpFmkbJgN5ICA==" saltValue="fRtOMfin3H0zNzNp49BFN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528</v>
      </c>
      <c r="AP7" s="305"/>
      <c r="AQ7" s="306" t="s">
        <v>529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530</v>
      </c>
      <c r="AQ8" s="312" t="s">
        <v>531</v>
      </c>
      <c r="AR8" s="313" t="s">
        <v>532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533</v>
      </c>
      <c r="AL9" s="1178"/>
      <c r="AM9" s="1178"/>
      <c r="AN9" s="1179"/>
      <c r="AO9" s="314">
        <v>85265878</v>
      </c>
      <c r="AP9" s="314">
        <v>116372</v>
      </c>
      <c r="AQ9" s="315">
        <v>105138</v>
      </c>
      <c r="AR9" s="316">
        <v>10.7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534</v>
      </c>
      <c r="AL10" s="1178"/>
      <c r="AM10" s="1178"/>
      <c r="AN10" s="1179"/>
      <c r="AO10" s="317">
        <v>17809</v>
      </c>
      <c r="AP10" s="317">
        <v>24</v>
      </c>
      <c r="AQ10" s="318">
        <v>110</v>
      </c>
      <c r="AR10" s="319">
        <v>-78.2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535</v>
      </c>
      <c r="AL11" s="1178"/>
      <c r="AM11" s="1178"/>
      <c r="AN11" s="1179"/>
      <c r="AO11" s="317">
        <v>305868</v>
      </c>
      <c r="AP11" s="317">
        <v>417</v>
      </c>
      <c r="AQ11" s="318">
        <v>1177</v>
      </c>
      <c r="AR11" s="319">
        <v>-64.599999999999994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536</v>
      </c>
      <c r="AL12" s="1178"/>
      <c r="AM12" s="1178"/>
      <c r="AN12" s="1179"/>
      <c r="AO12" s="317" t="s">
        <v>537</v>
      </c>
      <c r="AP12" s="317" t="s">
        <v>537</v>
      </c>
      <c r="AQ12" s="318">
        <v>5</v>
      </c>
      <c r="AR12" s="319" t="s">
        <v>537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538</v>
      </c>
      <c r="AL13" s="1178"/>
      <c r="AM13" s="1178"/>
      <c r="AN13" s="1179"/>
      <c r="AO13" s="317">
        <v>1542307</v>
      </c>
      <c r="AP13" s="317">
        <v>2105</v>
      </c>
      <c r="AQ13" s="318">
        <v>1930</v>
      </c>
      <c r="AR13" s="319">
        <v>9.1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539</v>
      </c>
      <c r="AL14" s="1178"/>
      <c r="AM14" s="1178"/>
      <c r="AN14" s="1179"/>
      <c r="AO14" s="317">
        <v>371847</v>
      </c>
      <c r="AP14" s="317">
        <v>508</v>
      </c>
      <c r="AQ14" s="318">
        <v>1254</v>
      </c>
      <c r="AR14" s="319">
        <v>-59.5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540</v>
      </c>
      <c r="AL15" s="1184"/>
      <c r="AM15" s="1184"/>
      <c r="AN15" s="1185"/>
      <c r="AO15" s="317">
        <v>-7303474</v>
      </c>
      <c r="AP15" s="317">
        <v>-9968</v>
      </c>
      <c r="AQ15" s="318">
        <v>-7365</v>
      </c>
      <c r="AR15" s="319">
        <v>35.299999999999997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80200235</v>
      </c>
      <c r="AP16" s="317">
        <v>109458</v>
      </c>
      <c r="AQ16" s="318">
        <v>102249</v>
      </c>
      <c r="AR16" s="319">
        <v>7.1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545</v>
      </c>
      <c r="AL21" s="1187"/>
      <c r="AM21" s="1187"/>
      <c r="AN21" s="1188"/>
      <c r="AO21" s="330">
        <v>12.19</v>
      </c>
      <c r="AP21" s="331">
        <v>11.28</v>
      </c>
      <c r="AQ21" s="332">
        <v>0.91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546</v>
      </c>
      <c r="AL22" s="1187"/>
      <c r="AM22" s="1187"/>
      <c r="AN22" s="1188"/>
      <c r="AO22" s="335">
        <v>100</v>
      </c>
      <c r="AP22" s="336">
        <v>99.7</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528</v>
      </c>
      <c r="AP30" s="305"/>
      <c r="AQ30" s="306" t="s">
        <v>529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530</v>
      </c>
      <c r="AQ31" s="312" t="s">
        <v>531</v>
      </c>
      <c r="AR31" s="313" t="s">
        <v>532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550</v>
      </c>
      <c r="AL32" s="1181"/>
      <c r="AM32" s="1181"/>
      <c r="AN32" s="1182"/>
      <c r="AO32" s="345">
        <v>28558828</v>
      </c>
      <c r="AP32" s="345">
        <v>38977</v>
      </c>
      <c r="AQ32" s="346">
        <v>31910</v>
      </c>
      <c r="AR32" s="347">
        <v>22.1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551</v>
      </c>
      <c r="AL33" s="1181"/>
      <c r="AM33" s="1181"/>
      <c r="AN33" s="1182"/>
      <c r="AO33" s="345" t="s">
        <v>537</v>
      </c>
      <c r="AP33" s="345" t="s">
        <v>537</v>
      </c>
      <c r="AQ33" s="346">
        <v>2603</v>
      </c>
      <c r="AR33" s="347" t="s">
        <v>537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552</v>
      </c>
      <c r="AL34" s="1181"/>
      <c r="AM34" s="1181"/>
      <c r="AN34" s="1182"/>
      <c r="AO34" s="345">
        <v>2666667</v>
      </c>
      <c r="AP34" s="345">
        <v>3639</v>
      </c>
      <c r="AQ34" s="346">
        <v>20590</v>
      </c>
      <c r="AR34" s="347">
        <v>-82.3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553</v>
      </c>
      <c r="AL35" s="1181"/>
      <c r="AM35" s="1181"/>
      <c r="AN35" s="1182"/>
      <c r="AO35" s="345">
        <v>4902591</v>
      </c>
      <c r="AP35" s="345">
        <v>6691</v>
      </c>
      <c r="AQ35" s="346">
        <v>9962</v>
      </c>
      <c r="AR35" s="347">
        <v>-32.799999999999997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554</v>
      </c>
      <c r="AL36" s="1181"/>
      <c r="AM36" s="1181"/>
      <c r="AN36" s="1182"/>
      <c r="AO36" s="345">
        <v>352</v>
      </c>
      <c r="AP36" s="345">
        <v>0</v>
      </c>
      <c r="AQ36" s="346">
        <v>163</v>
      </c>
      <c r="AR36" s="347">
        <v>-100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555</v>
      </c>
      <c r="AL37" s="1181"/>
      <c r="AM37" s="1181"/>
      <c r="AN37" s="1182"/>
      <c r="AO37" s="345">
        <v>193959</v>
      </c>
      <c r="AP37" s="345">
        <v>265</v>
      </c>
      <c r="AQ37" s="346">
        <v>1304</v>
      </c>
      <c r="AR37" s="347">
        <v>-79.7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556</v>
      </c>
      <c r="AL38" s="1190"/>
      <c r="AM38" s="1190"/>
      <c r="AN38" s="1191"/>
      <c r="AO38" s="348">
        <v>245</v>
      </c>
      <c r="AP38" s="348">
        <v>0</v>
      </c>
      <c r="AQ38" s="349">
        <v>1</v>
      </c>
      <c r="AR38" s="337">
        <v>-100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557</v>
      </c>
      <c r="AL39" s="1190"/>
      <c r="AM39" s="1190"/>
      <c r="AN39" s="1191"/>
      <c r="AO39" s="345">
        <v>-5971344</v>
      </c>
      <c r="AP39" s="345">
        <v>-8150</v>
      </c>
      <c r="AQ39" s="346">
        <v>-16939</v>
      </c>
      <c r="AR39" s="347">
        <v>-51.9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558</v>
      </c>
      <c r="AL40" s="1181"/>
      <c r="AM40" s="1181"/>
      <c r="AN40" s="1182"/>
      <c r="AO40" s="345">
        <v>-20388287</v>
      </c>
      <c r="AP40" s="345">
        <v>-27826</v>
      </c>
      <c r="AQ40" s="346">
        <v>-31934</v>
      </c>
      <c r="AR40" s="347">
        <v>-12.9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9963011</v>
      </c>
      <c r="AP41" s="345">
        <v>13598</v>
      </c>
      <c r="AQ41" s="346">
        <v>17660</v>
      </c>
      <c r="AR41" s="347">
        <v>-23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528</v>
      </c>
      <c r="AN49" s="1197" t="s">
        <v>562</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563</v>
      </c>
      <c r="AO50" s="362" t="s">
        <v>564</v>
      </c>
      <c r="AP50" s="363" t="s">
        <v>565</v>
      </c>
      <c r="AQ50" s="364" t="s">
        <v>566</v>
      </c>
      <c r="AR50" s="365" t="s">
        <v>567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35216074</v>
      </c>
      <c r="AN51" s="367">
        <v>47989</v>
      </c>
      <c r="AO51" s="368">
        <v>-27.2</v>
      </c>
      <c r="AP51" s="369">
        <v>51684</v>
      </c>
      <c r="AQ51" s="370">
        <v>-0.4</v>
      </c>
      <c r="AR51" s="371">
        <v>-26.8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11776702</v>
      </c>
      <c r="AN52" s="375">
        <v>16048</v>
      </c>
      <c r="AO52" s="376">
        <v>-35.5</v>
      </c>
      <c r="AP52" s="377">
        <v>26671</v>
      </c>
      <c r="AQ52" s="378">
        <v>2.6</v>
      </c>
      <c r="AR52" s="379">
        <v>-38.1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46691906</v>
      </c>
      <c r="AN53" s="367">
        <v>63585</v>
      </c>
      <c r="AO53" s="368">
        <v>32.5</v>
      </c>
      <c r="AP53" s="369">
        <v>52897</v>
      </c>
      <c r="AQ53" s="370">
        <v>2.2999999999999998</v>
      </c>
      <c r="AR53" s="371">
        <v>30.2</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13970071</v>
      </c>
      <c r="AN54" s="375">
        <v>19025</v>
      </c>
      <c r="AO54" s="376">
        <v>18.600000000000001</v>
      </c>
      <c r="AP54" s="377">
        <v>27013</v>
      </c>
      <c r="AQ54" s="378">
        <v>1.3</v>
      </c>
      <c r="AR54" s="379">
        <v>17.3</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56990471</v>
      </c>
      <c r="AN55" s="367">
        <v>77633</v>
      </c>
      <c r="AO55" s="368">
        <v>22.1</v>
      </c>
      <c r="AP55" s="369">
        <v>54945</v>
      </c>
      <c r="AQ55" s="370">
        <v>3.9</v>
      </c>
      <c r="AR55" s="371">
        <v>18.2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19341291</v>
      </c>
      <c r="AN56" s="375">
        <v>26347</v>
      </c>
      <c r="AO56" s="376">
        <v>38.5</v>
      </c>
      <c r="AP56" s="377">
        <v>29293</v>
      </c>
      <c r="AQ56" s="378">
        <v>8.4</v>
      </c>
      <c r="AR56" s="379">
        <v>30.1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67300225</v>
      </c>
      <c r="AN57" s="367">
        <v>91725</v>
      </c>
      <c r="AO57" s="368">
        <v>18.2</v>
      </c>
      <c r="AP57" s="369">
        <v>57132</v>
      </c>
      <c r="AQ57" s="370">
        <v>4</v>
      </c>
      <c r="AR57" s="371">
        <v>14.2</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26251496</v>
      </c>
      <c r="AN58" s="375">
        <v>35779</v>
      </c>
      <c r="AO58" s="376">
        <v>35.799999999999997</v>
      </c>
      <c r="AP58" s="377">
        <v>30126</v>
      </c>
      <c r="AQ58" s="378">
        <v>2.8</v>
      </c>
      <c r="AR58" s="379">
        <v>33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40438056</v>
      </c>
      <c r="AN59" s="367">
        <v>55190</v>
      </c>
      <c r="AO59" s="368">
        <v>-39.799999999999997</v>
      </c>
      <c r="AP59" s="369">
        <v>58766</v>
      </c>
      <c r="AQ59" s="370">
        <v>2.9</v>
      </c>
      <c r="AR59" s="371">
        <v>-42.7</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15949394</v>
      </c>
      <c r="AN60" s="375">
        <v>21768</v>
      </c>
      <c r="AO60" s="376">
        <v>-39.200000000000003</v>
      </c>
      <c r="AP60" s="377">
        <v>29363</v>
      </c>
      <c r="AQ60" s="378">
        <v>-2.5</v>
      </c>
      <c r="AR60" s="379">
        <v>-36.700000000000003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49327346</v>
      </c>
      <c r="AN61" s="382">
        <v>67224</v>
      </c>
      <c r="AO61" s="383">
        <v>1.2</v>
      </c>
      <c r="AP61" s="384">
        <v>55085</v>
      </c>
      <c r="AQ61" s="385">
        <v>2.5</v>
      </c>
      <c r="AR61" s="371">
        <v>-1.3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17457791</v>
      </c>
      <c r="AN62" s="375">
        <v>23793</v>
      </c>
      <c r="AO62" s="376">
        <v>3.6</v>
      </c>
      <c r="AP62" s="377">
        <v>28493</v>
      </c>
      <c r="AQ62" s="378">
        <v>2.5</v>
      </c>
      <c r="AR62" s="379">
        <v>1.1000000000000001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hxSegpyZeOQYPh+Sq9I1xa7a42NpDVdm9jszGIsiSlyHoe8czbkAselDky72ycO0Wmh8WfyvCJGHJYr3yXPR9w==" saltValue="1zylxtqYAHDFXPGRVfiI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576</v>
      </c>
    </row>
    <row r="120" spans="125:125" ht="13.5" hidden="1" customHeight="1" x14ac:dyDescent="0.2"/>
    <row r="121" spans="125:125" ht="13.5" hidden="1" customHeight="1" x14ac:dyDescent="0.2">
      <c r="DU121" s="292"/>
    </row>
  </sheetData>
  <sheetProtection algorithmName="SHA-512" hashValue="YpPYp42QrGjXSBXdhGkksvrcwR/ealzIxW28TlYcVYjgc3UQ3QObBbAa4PAzvyJ45kiLvtPcAqOFpverkjYqtw==" saltValue="4KF5K7ZQj1oOzHlkFaURx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577</v>
      </c>
    </row>
  </sheetData>
  <sheetProtection algorithmName="SHA-512" hashValue="bSUTttAN/zCRwRTaTT+K3VIGH74rYNBnZT1rfVUPAQcJTF4C1V7hsixGZm27TaCQG1y0NN8/LJzP9ubZV5vKiA==" saltValue="GCCI6UOWbCMozLWlm6Rd1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578</v>
      </c>
      <c r="G46" s="8" t="s">
        <v>579</v>
      </c>
      <c r="H46" s="8" t="s">
        <v>580</v>
      </c>
      <c r="I46" s="8" t="s">
        <v>581</v>
      </c>
      <c r="J46" s="9" t="s">
        <v>582</v>
      </c>
    </row>
    <row r="47" spans="2:10" ht="57.75" customHeight="1" x14ac:dyDescent="0.2">
      <c r="B47" s="10"/>
      <c r="C47" s="1200" t="s">
        <v>3</v>
      </c>
      <c r="D47" s="1200"/>
      <c r="E47" s="1201"/>
      <c r="F47" s="11">
        <v>4.4000000000000004</v>
      </c>
      <c r="G47" s="12">
        <v>2.52</v>
      </c>
      <c r="H47" s="12">
        <v>2.5</v>
      </c>
      <c r="I47" s="12">
        <v>2.12</v>
      </c>
      <c r="J47" s="13">
        <v>1.89</v>
      </c>
    </row>
    <row r="48" spans="2:10" ht="57.75" customHeight="1" x14ac:dyDescent="0.2">
      <c r="B48" s="14"/>
      <c r="C48" s="1202" t="s">
        <v>4</v>
      </c>
      <c r="D48" s="1202"/>
      <c r="E48" s="1203"/>
      <c r="F48" s="15">
        <v>3.16</v>
      </c>
      <c r="G48" s="16">
        <v>3.31</v>
      </c>
      <c r="H48" s="16">
        <v>3.36</v>
      </c>
      <c r="I48" s="16">
        <v>3.46</v>
      </c>
      <c r="J48" s="17">
        <v>2.84</v>
      </c>
    </row>
    <row r="49" spans="2:10" ht="57.75" customHeight="1" thickBot="1" x14ac:dyDescent="0.25">
      <c r="B49" s="18"/>
      <c r="C49" s="1204" t="s">
        <v>5</v>
      </c>
      <c r="D49" s="1204"/>
      <c r="E49" s="1205"/>
      <c r="F49" s="19" t="s">
        <v>583</v>
      </c>
      <c r="G49" s="20" t="s">
        <v>584</v>
      </c>
      <c r="H49" s="20">
        <v>0.09</v>
      </c>
      <c r="I49" s="20" t="s">
        <v>585</v>
      </c>
      <c r="J49" s="21" t="s">
        <v>586</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row r="55" spans="2:10" ht="13.5" hidden="1" customHeight="1" x14ac:dyDescent="0.2"/>
    <row r="56" spans="2:10" ht="13.5" hidden="1" customHeight="1" x14ac:dyDescent="0.2"/>
  </sheetData>
  <sheetProtection algorithmName="SHA-512" hashValue="VvZ1JNGkjBO/tgqvkabz+OgddnuPSqICObsAJQD9H4/t2nBGTNKJnXgS4wJq2d2FC3w/SWwkvVzOLbzt+165pg==" saltValue="nR6cxgaOtp6nvVGSVXlg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2022-03-18T01:04:58Z</cp:lastPrinted>
  <dcterms:created xsi:type="dcterms:W3CDTF">2022-02-02T07:16:46Z</dcterms:created>
  <dcterms:modified xsi:type="dcterms:W3CDTF">2022-09-30T07:04:52Z</dcterms:modified>
  <cp:category/>
</cp:coreProperties>
</file>