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6_公会計係\14【大分類】地方公会計\40【中分類】照会・回答\14【小分類：03廃】、【小分類：2025.3.31 廃】令和４年度照会・回答\02 ストック情報調査（４月）\07 分析記載\02 回答\02 指定都市\53 川崎市\"/>
    </mc:Choice>
  </mc:AlternateContent>
  <xr:revisionPtr revIDLastSave="0" documentId="14_{8FC89F96-A2B9-4BB9-A759-0D8EB7ABADEE}" xr6:coauthVersionLast="36" xr6:coauthVersionMax="36" xr10:uidLastSave="{00000000-0000-0000-0000-000000000000}"/>
  <bookViews>
    <workbookView xWindow="0" yWindow="0" windowWidth="19200" windowHeight="7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U38" i="10"/>
  <c r="BE37" i="10"/>
  <c r="C34" i="10"/>
  <c r="C35" i="10" s="1"/>
  <c r="C36" i="10" l="1"/>
  <c r="C37" i="10" s="1"/>
  <c r="C38" i="10" s="1"/>
  <c r="C39" i="10" s="1"/>
  <c r="C40"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c r="BE35" i="10" s="1"/>
  <c r="BE36" i="10" s="1"/>
  <c r="BW34" i="10" l="1"/>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<sst xmlns="http://schemas.openxmlformats.org/spreadsheetml/2006/main" count="1031" uniqueCount="649">
  <si>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</si>
  <si>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</si>
  <si>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</si>
  <si>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</si>
  <si>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</si>
  <si>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</si>
  <si>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</si>
  <si>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</si>
  <si>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</si>
  <si>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</si>
  <si>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</si>
  <si>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</si>
  <si>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</si>
  <si>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</si>
  <si>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</si>
  <si>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</si>
  <si>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</si>
  <si>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</si>
  <si>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</si>
  <si>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</si>
  <si>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</si>
  <si>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</si>
  <si>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</si>
  <si>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</si>
  <si>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</si>
  <si>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</si>
  <si>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</si>
  <si>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</si>
  <si>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</si>
  <si>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</si>
  <si>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</si>
  <si>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</si>
  <si>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</si>
  <si>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</si>
  <si>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</si>
  <si>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</si>
  <si>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</si>
  <si>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</si>
  <si>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</si>
  <si>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</si>
  <si>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</si>
  <si>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</si>
  <si>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</si>
  <si>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</si>
  <si>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</si>
  <si>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</si>
  <si>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</si>
  <si>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</si>
  <si>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</si>
  <si>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</si>
  <si>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</si>
  <si>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</si>
  <si>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</si>
  <si>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</si>
  <si>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</si>
  <si>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</si>
  <si>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</si>
  <si>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</si>
  <si>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</si>
  <si>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</si>
  <si>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</si>
  <si>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</si>
  <si>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</si>
  <si>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</si>
  <si>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</si>
  <si>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</si>
  <si>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</si>
  <si>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</si>
  <si>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</si>
  <si>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</si>
  <si>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</si>
  <si>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</si>
  <si>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</si>
  <si>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</si>
  <si>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</si>
  <si>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</si>
  <si>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</si>
  <si>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</si>
  <si>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</si>
  <si>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</si>
  <si>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</si>
  <si>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</si>
  <si>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</si>
  <si>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</si>
  <si>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</si>
  <si>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</si>
  <si>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</si>
  <si>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</si>
  <si>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</si>
  <si>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</si>
  <si>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</si>
  <si>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</si>
  <si>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</si>
  <si>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</si>
  <si>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</si>
  <si>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</si>
  <si>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</si>
  <si>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</si>
  <si>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</si>
  <si>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</si>
  <si>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</si>
  <si>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</si>
  <si>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</si>
  <si>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</si>
  <si>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</si>
  <si>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</si>
  <si>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</si>
  <si>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</si>
  <si>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</si>
  <si>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</si>
  <si>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</si>
  <si>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</si>
  <si>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</si>
  <si>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</si>
  <si>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</si>
  <si>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</si>
  <si>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</si>
  <si>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</si>
  <si>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</si>
  <si>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</si>
  <si>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</si>
  <si>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</si>
  <si>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</si>
  <si>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</si>
  <si>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</si>
  <si>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</si>
  <si>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</si>
  <si>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</si>
  <si>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</si>
  <si>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</si>
  <si>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</si>
  <si>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</si>
  <si>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</si>
  <si>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</si>
  <si>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</si>
  <si>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</si>
  <si>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</si>
  <si>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</si>
  <si>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</si>
  <si>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</si>
  <si>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</si>
  <si>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</si>
  <si>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</si>
  <si>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</si>
  <si>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</si>
  <si>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</si>
  <si>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</si>
  <si>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</si>
  <si>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</si>
  <si>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</si>
  <si>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</si>
  <si>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</si>
  <si>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</si>
  <si>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</si>
  <si>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</si>
  <si>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</si>
  <si>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</si>
  <si>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</si>
  <si>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</si>
  <si>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</si>
  <si>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</si>
  <si>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</si>
  <si>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</si>
  <si>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</si>
  <si>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</si>
  <si>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</si>
  <si>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</si>
  <si>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</si>
  <si>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</si>
  <si>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</si>
  <si>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</si>
  <si>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</si>
  <si>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</si>
  <si>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</si>
  <si>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</si>
  <si>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</si>
  <si>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</si>
  <si>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</si>
  <si>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</si>
  <si>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</si>
  <si>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</si>
  <si>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</si>
  <si>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</si>
  <si>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</si>
  <si>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</si>
  <si>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</si>
  <si>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</si>
  <si>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</si>
  <si>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</si>
  <si>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</si>
  <si>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</si>
  <si>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</si>
  <si>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</si>
  <si>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</si>
  <si>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</si>
  <si>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</si>
  <si>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</si>
  <si>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</si>
  <si>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</si>
  <si>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</si>
  <si>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</si>
  <si>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</si>
  <si>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</si>
  <si>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</si>
  <si>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</si>
  <si>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</si>
  <si>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</si>
  <si>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</si>
  <si>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</si>
  <si>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</si>
  <si>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</si>
  <si>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</si>
  <si>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神奈川県川崎市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</si>
  <si>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</si>
  <si>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</si>
  <si>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</si>
  <si>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</si>
  <si>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</si>
  <si>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</si>
  <si>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</si>
  <si>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</si>
  <si>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</si>
  <si>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</si>
  <si>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</si>
  <si>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</si>
  <si>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</si>
  <si>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</si>
  <si>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</si>
  <si>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</si>
  <si>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</si>
  <si>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</si>
  <si>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</si>
  <si>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</si>
  <si>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</si>
  <si>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</si>
  <si>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</si>
  <si>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</si>
  <si>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</si>
  <si>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</si>
  <si>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</si>
  <si>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</si>
  <si>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</si>
  <si>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</si>
  <si>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</si>
  <si>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</si>
  <si>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</si>
  <si>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</si>
  <si>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</si>
  <si>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</si>
  <si>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</si>
  <si>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</si>
  <si>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</si>
  <si>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</si>
  <si>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</si>
  <si>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</si>
  <si>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</si>
  <si>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</si>
  <si>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</si>
  <si>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</si>
  <si>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</si>
  <si>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</si>
  <si>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</si>
  <si>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</si>
  <si>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</si>
  <si>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</si>
  <si>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</si>
  <si>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</si>
  <si>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</si>
  <si>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</si>
  <si>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</si>
  <si>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</si>
  <si>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</si>
  <si>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</si>
  <si>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</si>
  <si>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</si>
  <si>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</si>
  <si>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</si>
  <si>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</si>
  <si>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</si>
  <si>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</si>
  <si>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</si>
  <si>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</si>
  <si>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</si>
  <si>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</si>
  <si>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</si>
  <si>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</si>
  <si>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</si>
  <si>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</si>
  <si>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</si>
  <si>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</si>
  <si>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</si>
  <si>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</si>
  <si>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</si>
  <si>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</si>
  <si>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</si>
  <si>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</si>
  <si>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</si>
  <si>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</si>
  <si>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</si>
  <si>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</si>
  <si>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</si>
  <si>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</si>
  <si>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</si>
  <si>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</si>
  <si>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</si>
  <si>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</si>
  <si>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</si>
  <si>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</si>
  <si>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</si>
  <si>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</si>
  <si>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</si>
  <si>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</si>
  <si>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</si>
  <si>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</si>
  <si>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</si>
  <si>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</si>
  <si>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</si>
  <si>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</si>
  <si>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</si>
  <si>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</si>
  <si>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</si>
  <si>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</si>
  <si>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</si>
  <si>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</si>
  <si>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</si>
  <si>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</si>
  <si>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</si>
  <si>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</si>
  <si>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</si>
  <si>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</si>
  <si>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</si>
  <si>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</si>
  <si>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</si>
  <si>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</si>
  <si>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</si>
  <si>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</si>
  <si>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</si>
  <si>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</si>
  <si>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</si>
  <si>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</si>
  <si>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</si>
  <si>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</si>
  <si>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</si>
  <si>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</si>
  <si>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</si>
  <si>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</si>
  <si>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</si>
  <si>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</si>
  <si>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</si>
  <si>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</si>
  <si>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</si>
  <si>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</si>
  <si>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</si>
  <si>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</si>
  <si>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</si>
  <si>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</si>
  <si>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</si>
  <si>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</si>
  <si>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</si>
  <si>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</si>
  <si>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</si>
  <si>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</si>
  <si>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</si>
  <si>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</si>
  <si>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</si>
  <si>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</si>
  <si>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</si>
  <si>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神奈川県川崎市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</si>
  <si>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</si>
  <si>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</si>
  <si>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</si>
  <si>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</si>
  <si>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</si>
  <si>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</si>
  <si>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</si>
  <si>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</si>
  <si>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</si>
  <si>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</si>
  <si>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</si>
  <si>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</si>
  <si>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</si>
  <si>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</si>
  <si>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</si>
  <si>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</si>
  <si>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</si>
  <si>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</si>
  <si>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</si>
  <si>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</si>
  <si>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</si>
  <si>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</si>
  <si>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公害健康被害補償事業特別会計</t>
    <phoneticPr fontId="5"/>
  </si>
  <si>
    <t>勤労者福祉共済事業特別会計</t>
    <phoneticPr fontId="5"/>
  </si>
  <si>
    <t>-</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</si>
  <si>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</si>
  <si>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</si>
  <si>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</si>
  <si>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</si>
  <si>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</si>
  <si>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</si>
  <si>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</si>
  <si>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</si>
  <si>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</si>
  <si>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</si>
  <si>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</si>
  <si>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</si>
  <si>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</si>
  <si>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</si>
  <si>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</si>
  <si>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</si>
  <si>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</si>
  <si>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</si>
  <si>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</si>
  <si>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t>
    <phoneticPr fontId="5"/>
  </si>
  <si>
    <t>後期高齢者医療事業特別会計</t>
    <phoneticPr fontId="5"/>
  </si>
  <si>
    <t>介護保険事業特別会計</t>
    <phoneticPr fontId="5"/>
  </si>
  <si>
    <t>病院事業会計</t>
    <phoneticPr fontId="5"/>
  </si>
  <si>
    <t>法適用企業</t>
    <phoneticPr fontId="5"/>
  </si>
  <si>
    <t>下水道事業会計</t>
    <phoneticPr fontId="5"/>
  </si>
  <si>
    <t>水道事業会計</t>
    <phoneticPr fontId="5"/>
  </si>
  <si>
    <t>法適用企業</t>
    <phoneticPr fontId="5"/>
  </si>
  <si>
    <t>工業用水道事業会計</t>
    <phoneticPr fontId="5"/>
  </si>
  <si>
    <t>法適用企業</t>
    <phoneticPr fontId="5"/>
  </si>
  <si>
    <t>自動車運送事業会計</t>
    <phoneticPr fontId="5"/>
  </si>
  <si>
    <t>-</t>
    <phoneticPr fontId="5"/>
  </si>
  <si>
    <t>法適用企業</t>
    <phoneticPr fontId="5"/>
  </si>
  <si>
    <t>卸売市場事業特別会計</t>
    <phoneticPr fontId="5"/>
  </si>
  <si>
    <t>-</t>
    <phoneticPr fontId="5"/>
  </si>
  <si>
    <t>法非適用企業</t>
    <phoneticPr fontId="5"/>
  </si>
  <si>
    <t>港湾整備事業特別会計</t>
    <phoneticPr fontId="5"/>
  </si>
  <si>
    <t>法非適用企業</t>
    <phoneticPr fontId="5"/>
  </si>
  <si>
    <t>生田緑地ゴルフ場事業特別会計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</si>
  <si>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</si>
  <si>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</si>
  <si>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</si>
  <si>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</si>
  <si>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</si>
  <si>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</si>
  <si>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</si>
  <si>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</si>
  <si>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</si>
  <si>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</si>
  <si>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</si>
  <si>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</si>
  <si>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</si>
  <si>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</si>
  <si>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</si>
  <si>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</si>
  <si>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</si>
  <si>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</si>
  <si>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</si>
  <si>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</si>
  <si>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</si>
  <si>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</si>
  <si>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</si>
  <si>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</si>
  <si>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</si>
  <si>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</si>
  <si>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</si>
  <si>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</si>
  <si>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</si>
  <si>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</si>
  <si>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</si>
  <si>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</si>
  <si>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</si>
  <si>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</si>
  <si>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</si>
  <si>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</si>
  <si>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</si>
  <si>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</si>
  <si>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</si>
  <si>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</si>
  <si>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</si>
  <si>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</si>
  <si>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</si>
  <si>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</si>
  <si>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</si>
  <si>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</si>
  <si>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</si>
  <si>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</si>
  <si>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</si>
  <si>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</si>
  <si>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</si>
  <si>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</si>
  <si>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</si>
  <si>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</si>
  <si>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</si>
  <si>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</si>
  <si>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</si>
  <si>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</si>
  <si>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</si>
  <si>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</si>
  <si>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</si>
  <si>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</si>
  <si>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</si>
  <si>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</si>
  <si>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</si>
  <si>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</si>
  <si>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</si>
  <si>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</si>
  <si>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</si>
  <si>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</si>
  <si>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</si>
  <si>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</si>
  <si>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</si>
  <si>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</si>
  <si>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</si>
  <si>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</si>
  <si>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</si>
  <si>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</si>
  <si>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</si>
  <si>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</si>
  <si>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</si>
  <si>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</si>
  <si>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</si>
  <si>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</si>
  <si>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</si>
  <si>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</si>
  <si>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</si>
  <si>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</si>
  <si>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</si>
  <si>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</si>
  <si>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</si>
  <si>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</si>
  <si>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</si>
  <si>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</si>
  <si>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</si>
  <si>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</si>
  <si>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</si>
  <si>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</si>
  <si>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</si>
  <si>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</si>
  <si>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</si>
  <si>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</si>
  <si>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</si>
  <si>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</si>
  <si>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</si>
  <si>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</si>
  <si>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</si>
  <si>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</si>
  <si>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</si>
  <si>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</si>
  <si>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</si>
  <si>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</si>
  <si>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</si>
  <si>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</si>
  <si>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</si>
  <si>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</si>
  <si>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</si>
  <si>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</si>
  <si>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</si>
  <si>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</si>
  <si>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</si>
  <si>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</si>
  <si>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</si>
  <si>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</si>
  <si>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</si>
  <si>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</si>
  <si>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</si>
  <si>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</si>
  <si>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</si>
  <si>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</si>
  <si>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</si>
  <si>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</si>
  <si>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</si>
  <si>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</si>
  <si>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</si>
  <si>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</si>
  <si>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</si>
  <si>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</si>
  <si>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</si>
  <si>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</si>
  <si>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</si>
  <si>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</si>
  <si>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</si>
  <si>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</si>
  <si>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</si>
  <si>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</si>
  <si>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</si>
  <si>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</si>
  <si>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</si>
  <si>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</si>
  <si>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</si>
  <si>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</si>
  <si>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</si>
  <si>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</si>
  <si>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</si>
  <si>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</si>
  <si>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0.00</t>
  </si>
  <si>
    <t>水道事業会計</t>
  </si>
  <si>
    <t>下水道事業会計</t>
  </si>
  <si>
    <t>工業用水道事業会計</t>
  </si>
  <si>
    <t>病院事業会計</t>
  </si>
  <si>
    <t>介護保険事業特別会計</t>
  </si>
  <si>
    <t>港湾整備事業特別会計</t>
  </si>
  <si>
    <t>墓地整備事業特別会計</t>
  </si>
  <si>
    <t>一般会計</t>
  </si>
  <si>
    <t>その他会計（赤字）</t>
  </si>
  <si>
    <t>▲ 0.06</t>
  </si>
  <si>
    <t>その他会計（黒字）</t>
  </si>
  <si>
    <t>（百万円）</t>
    <phoneticPr fontId="5"/>
  </si>
  <si>
    <t>H27末</t>
    <phoneticPr fontId="5"/>
  </si>
  <si>
    <t>H28末</t>
    <phoneticPr fontId="5"/>
  </si>
  <si>
    <t>H29末</t>
    <phoneticPr fontId="5"/>
  </si>
  <si>
    <t>H30末</t>
    <phoneticPr fontId="5"/>
  </si>
  <si>
    <t>R01末</t>
    <phoneticPr fontId="5"/>
  </si>
  <si>
    <t>神奈川県川崎競馬組合</t>
    <rPh sb="0" eb="4">
      <t>カナガワケン</t>
    </rPh>
    <rPh sb="4" eb="6">
      <t>カワサキ</t>
    </rPh>
    <rPh sb="6" eb="8">
      <t>ケイバ</t>
    </rPh>
    <rPh sb="8" eb="10">
      <t>クミアイ</t>
    </rPh>
    <phoneticPr fontId="15"/>
  </si>
  <si>
    <t>神奈川県内広域水道企業団</t>
  </si>
  <si>
    <t>神奈川県後期高齢者医療広域連合
（一般会計）</t>
  </si>
  <si>
    <t>神奈川県後期高齢者医療広域連合
（後期高齢者医療特別会計）</t>
  </si>
  <si>
    <t>かわさき市民放送</t>
    <rPh sb="4" eb="6">
      <t>シミン</t>
    </rPh>
    <rPh sb="6" eb="8">
      <t>ホウソウ</t>
    </rPh>
    <phoneticPr fontId="3"/>
  </si>
  <si>
    <t>川崎市土地開発公社</t>
    <rPh sb="0" eb="3">
      <t>カワサキシ</t>
    </rPh>
    <rPh sb="3" eb="5">
      <t>トチ</t>
    </rPh>
    <rPh sb="5" eb="7">
      <t>カイハツ</t>
    </rPh>
    <rPh sb="7" eb="9">
      <t>コウシャ</t>
    </rPh>
    <phoneticPr fontId="3"/>
  </si>
  <si>
    <t>川崎市文化財団</t>
    <rPh sb="0" eb="3">
      <t>カワサキシ</t>
    </rPh>
    <rPh sb="3" eb="5">
      <t>ブンカ</t>
    </rPh>
    <rPh sb="5" eb="7">
      <t>ザイダン</t>
    </rPh>
    <phoneticPr fontId="3"/>
  </si>
  <si>
    <t>川崎市国際交流協会</t>
    <rPh sb="0" eb="3">
      <t>カワサキシ</t>
    </rPh>
    <rPh sb="3" eb="5">
      <t>コクサイ</t>
    </rPh>
    <rPh sb="5" eb="7">
      <t>コウリュウ</t>
    </rPh>
    <rPh sb="7" eb="9">
      <t>キョウカイ</t>
    </rPh>
    <phoneticPr fontId="3"/>
  </si>
  <si>
    <t>川崎市スポーツ協会</t>
    <rPh sb="0" eb="3">
      <t>カワサキシ</t>
    </rPh>
    <rPh sb="7" eb="9">
      <t>キョウカイ</t>
    </rPh>
    <phoneticPr fontId="3"/>
  </si>
  <si>
    <t>川崎アゼリア</t>
    <rPh sb="0" eb="2">
      <t>カワサキ</t>
    </rPh>
    <phoneticPr fontId="3"/>
  </si>
  <si>
    <t>川崎冷蔵</t>
    <rPh sb="0" eb="2">
      <t>カワサキ</t>
    </rPh>
    <rPh sb="2" eb="4">
      <t>レイゾウ</t>
    </rPh>
    <phoneticPr fontId="3"/>
  </si>
  <si>
    <t>川崎市産業振興財団</t>
    <rPh sb="0" eb="3">
      <t>カワサキシ</t>
    </rPh>
    <rPh sb="3" eb="5">
      <t>サンギョウ</t>
    </rPh>
    <rPh sb="5" eb="7">
      <t>シンコウ</t>
    </rPh>
    <rPh sb="7" eb="9">
      <t>ザイダン</t>
    </rPh>
    <phoneticPr fontId="3"/>
  </si>
  <si>
    <t>川崎・横浜公害保健センター</t>
    <rPh sb="0" eb="2">
      <t>カワサキ</t>
    </rPh>
    <rPh sb="3" eb="5">
      <t>ヨコハマ</t>
    </rPh>
    <rPh sb="5" eb="7">
      <t>コウガイ</t>
    </rPh>
    <rPh sb="7" eb="9">
      <t>ホケン</t>
    </rPh>
    <phoneticPr fontId="3"/>
  </si>
  <si>
    <t>川崎市シルバー人材センター</t>
    <rPh sb="0" eb="3">
      <t>カワサキシ</t>
    </rPh>
    <rPh sb="7" eb="9">
      <t>ジンザイ</t>
    </rPh>
    <phoneticPr fontId="3"/>
  </si>
  <si>
    <t>川崎市身体障害者協会</t>
    <rPh sb="0" eb="3">
      <t>カワサキシ</t>
    </rPh>
    <rPh sb="3" eb="5">
      <t>シンタイ</t>
    </rPh>
    <rPh sb="5" eb="8">
      <t>ショウガイシャ</t>
    </rPh>
    <rPh sb="8" eb="10">
      <t>キョウカイ</t>
    </rPh>
    <phoneticPr fontId="3"/>
  </si>
  <si>
    <t>川崎市母子寡婦福祉協議会</t>
    <rPh sb="0" eb="3">
      <t>カワサキシ</t>
    </rPh>
    <rPh sb="3" eb="5">
      <t>ボシ</t>
    </rPh>
    <rPh sb="5" eb="7">
      <t>カフ</t>
    </rPh>
    <rPh sb="7" eb="9">
      <t>フクシ</t>
    </rPh>
    <rPh sb="9" eb="12">
      <t>キョウギカイ</t>
    </rPh>
    <phoneticPr fontId="3"/>
  </si>
  <si>
    <t>神奈川県住宅供給公社</t>
    <rPh sb="0" eb="4">
      <t>カナガワケン</t>
    </rPh>
    <rPh sb="4" eb="6">
      <t>ジュウタク</t>
    </rPh>
    <rPh sb="6" eb="8">
      <t>キョウキュウ</t>
    </rPh>
    <rPh sb="8" eb="10">
      <t>コウシャ</t>
    </rPh>
    <phoneticPr fontId="3"/>
  </si>
  <si>
    <t>川崎市まちづくり公社</t>
    <rPh sb="0" eb="3">
      <t>カワサキシ</t>
    </rPh>
    <rPh sb="8" eb="10">
      <t>コウシャ</t>
    </rPh>
    <phoneticPr fontId="3"/>
  </si>
  <si>
    <t>川崎市住宅供給公社</t>
    <rPh sb="0" eb="3">
      <t>カワサキシ</t>
    </rPh>
    <rPh sb="3" eb="5">
      <t>ジュウタク</t>
    </rPh>
    <rPh sb="5" eb="7">
      <t>キョウキュウ</t>
    </rPh>
    <rPh sb="7" eb="9">
      <t>コウシャ</t>
    </rPh>
    <phoneticPr fontId="3"/>
  </si>
  <si>
    <t>みぞのくち新都市</t>
    <rPh sb="5" eb="8">
      <t>シントシ</t>
    </rPh>
    <phoneticPr fontId="3"/>
  </si>
  <si>
    <t>川崎市公園緑地協会</t>
    <rPh sb="0" eb="3">
      <t>カワサキシ</t>
    </rPh>
    <rPh sb="3" eb="5">
      <t>コウエン</t>
    </rPh>
    <rPh sb="5" eb="7">
      <t>リョクチ</t>
    </rPh>
    <rPh sb="7" eb="9">
      <t>キョウカイ</t>
    </rPh>
    <phoneticPr fontId="3"/>
  </si>
  <si>
    <t>川崎臨港倉庫埠頭</t>
    <rPh sb="0" eb="2">
      <t>カワサキ</t>
    </rPh>
    <rPh sb="2" eb="4">
      <t>リンコウ</t>
    </rPh>
    <rPh sb="4" eb="6">
      <t>ソウコ</t>
    </rPh>
    <rPh sb="6" eb="8">
      <t>フトウ</t>
    </rPh>
    <phoneticPr fontId="3"/>
  </si>
  <si>
    <t>かわさきファズ</t>
  </si>
  <si>
    <t>川崎市消防防災指導公社</t>
    <rPh sb="0" eb="3">
      <t>カワサキシ</t>
    </rPh>
    <rPh sb="3" eb="5">
      <t>ショウボウ</t>
    </rPh>
    <rPh sb="5" eb="7">
      <t>ボウサイ</t>
    </rPh>
    <rPh sb="7" eb="9">
      <t>シドウ</t>
    </rPh>
    <rPh sb="9" eb="11">
      <t>コウシャ</t>
    </rPh>
    <phoneticPr fontId="3"/>
  </si>
  <si>
    <t>川崎市学校給食会</t>
    <rPh sb="0" eb="3">
      <t>カワサキシ</t>
    </rPh>
    <rPh sb="3" eb="5">
      <t>ガッコウ</t>
    </rPh>
    <rPh sb="5" eb="7">
      <t>キュウショク</t>
    </rPh>
    <rPh sb="7" eb="8">
      <t>カイ</t>
    </rPh>
    <phoneticPr fontId="3"/>
  </si>
  <si>
    <t>川崎市生涯学習財団</t>
  </si>
  <si>
    <t>○</t>
  </si>
  <si>
    <t>鉄道整備事業基金</t>
    <rPh sb="0" eb="2">
      <t>テツドウ</t>
    </rPh>
    <rPh sb="2" eb="4">
      <t>セイビ</t>
    </rPh>
    <rPh sb="4" eb="6">
      <t>ジギョウ</t>
    </rPh>
    <rPh sb="6" eb="8">
      <t>キキン</t>
    </rPh>
    <phoneticPr fontId="5"/>
  </si>
  <si>
    <t>都市整備事業基金</t>
    <rPh sb="0" eb="2">
      <t>トシ</t>
    </rPh>
    <rPh sb="2" eb="4">
      <t>セイビ</t>
    </rPh>
    <rPh sb="4" eb="6">
      <t>ジギョウ</t>
    </rPh>
    <rPh sb="6" eb="8">
      <t>キキン</t>
    </rPh>
    <phoneticPr fontId="5"/>
  </si>
  <si>
    <t>緑化基金</t>
    <rPh sb="0" eb="2">
      <t>リョッカ</t>
    </rPh>
    <rPh sb="2" eb="4">
      <t>キキン</t>
    </rPh>
    <phoneticPr fontId="5"/>
  </si>
  <si>
    <t>資源再生化基金</t>
    <rPh sb="0" eb="2">
      <t>シゲン</t>
    </rPh>
    <rPh sb="2" eb="5">
      <t>サイセイカ</t>
    </rPh>
    <rPh sb="5" eb="7">
      <t>キキン</t>
    </rPh>
    <phoneticPr fontId="2"/>
  </si>
  <si>
    <t>市営住宅等修繕基金</t>
    <rPh sb="0" eb="2">
      <t>シエイ</t>
    </rPh>
    <rPh sb="2" eb="4">
      <t>ジュウタク</t>
    </rPh>
    <rPh sb="4" eb="5">
      <t>トウ</t>
    </rPh>
    <rPh sb="5" eb="7">
      <t>シュウゼン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</si>
  <si>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</si>
  <si>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</si>
  <si>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</si>
  <si>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固定資産台帳等を活用し、将来２０年間の公共建築物の修繕費・更新費の将来見通しを試算した結果、すべての施設について計画的な長寿命化を行うことで施設の更新費を減少させ、全体事業費の縮減・平準化を図ることが必要である。本市の将来負担比率は類似団体の平均を上回った水準となっているため、長寿命化の取組等により将来負担すべき負債を抑える取組を引き続き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</si>
  <si>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</si>
  <si>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</si>
  <si>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</si>
  <si>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</si>
  <si>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</si>
  <si>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</si>
  <si>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実質公債費比率は、税収増により標準財政規模が増、満期一括償還分の積立金の減があるものの、災害復旧費等に係る基準財政需要額の減等により上昇しているが、将来負担比率については、将来負担額の地方債現在高が増加した一方で、充当可能特定歳入である都市計画税等が増となったことにより下降に転じている。
　本市では、平成30年３月に「今後の財政運営の基本的な考え方」を改定し、その１つに「将来負担の抑制」として、市債を適切に活用しながらも、若い世代や子どもたちにとって過度な将来負担とならないように、中長期的にプライマリーバランス（基礎的財政収支：過去の債務に関わる元利払いを除いた歳出と、市債発行などを除いた歳入との収支）の安定的な黒字の確保に努め、市債残高を適正に管理することを位置付けている。今後も、これらの考え方に基づき、「必要な施策・事業の着実な推進」と「持続可能な行財政基盤の構築」の両立に向けた財政運営を進める。</t>
    <rPh sb="40" eb="41">
      <t>ゲン</t>
    </rPh>
    <rPh sb="103" eb="105">
      <t>ゾウカ</t>
    </rPh>
    <rPh sb="115" eb="117">
      <t>トクテイ</t>
    </rPh>
    <rPh sb="117" eb="119">
      <t>サイニュウ</t>
    </rPh>
    <rPh sb="122" eb="124">
      <t>トシ</t>
    </rPh>
    <rPh sb="124" eb="126">
      <t>ケイカク</t>
    </rPh>
    <rPh sb="126" eb="127">
      <t>ゼイ</t>
    </rPh>
    <rPh sb="127" eb="128">
      <t>トウ</t>
    </rPh>
    <rPh sb="129" eb="130">
      <t>ゾウ</t>
    </rPh>
    <rPh sb="139" eb="141">
      <t>カコウ</t>
    </rPh>
    <rPh sb="142" eb="143">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</si>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</sst>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EFB2-42D2-AF03-B22589BDD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52284</c:v>
                </c:pt>
                <c:pt idx="1">
                  <c:v>64969</c:v>
                </c:pt>
                <c:pt idx="2">
                  <c:v>61625</c:v>
                </c:pt>
                <c:pt idx="3">
                  <c:v>57934</c:v>
                </c:pt>
                <c:pt idx="4">
                  <c:v>71795</c:v>
                </c:pt>
              </c:numCache>
            </c:numRef>
          </c:val>
          <c:smooth val="0"/>
          <c:extLst>
            <c:ext xmlns:c16="http://schemas.microsoft.com/office/drawing/2014/chart" uri="{C3380CC4-5D6E-409C-BE32-E72D297353CC}">
              <c16:uniqueId val="{00000001-EFB2-42D2-AF03-B22589BDDED6}"/>
            </c:ext>
          </c:extLst>
        </c:ser>
        <c:dLbls>
          <c:showLegendKey val="0"/>
          <c:showVal val="0"/>
          <c:showCatName val="0"/>
          <c:showSerName val="0"/>
          <c:showPercent val="0"/>
          <c:showBubbleSize val="0"/>
        </c:dLbls>
        <c:marker val="1"/>
        <c:smooth val="0"/>
        <c:axId val="102000088"/>
        <c:axId val="101992640"/>
      </c:lineChart>
      <c:catAx>
        <c:axId val="102000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92640"/>
        <c:crosses val="autoZero"/>
        <c:auto val="1"/>
        <c:lblAlgn val="ctr"/>
        <c:lblOffset val="100"/>
        <c:tickLblSkip val="1"/>
        <c:tickMarkSkip val="1"/>
        <c:noMultiLvlLbl val="0"/>
      </c:catAx>
      <c:valAx>
        <c:axId val="1019926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00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0.18</c:v>
                </c:pt>
                <c:pt idx="1">
                  <c:v>0.2</c:v>
                </c:pt>
                <c:pt idx="2">
                  <c:v>0.17</c:v>
                </c:pt>
                <c:pt idx="3">
                  <c:v>0.12</c:v>
                </c:pt>
                <c:pt idx="4">
                  <c:v>0.14000000000000001</c:v>
                </c:pt>
              </c:numCache>
            </c:numRef>
          </c:val>
          <c:extLst>
            <c:ext xmlns:c16="http://schemas.microsoft.com/office/drawing/2014/chart" uri="{C3380CC4-5D6E-409C-BE32-E72D297353CC}">
              <c16:uniqueId val="{00000000-5ABC-44EB-873E-7DC2807F46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c:v>
                </c:pt>
                <c:pt idx="1">
                  <c:v>1.57</c:v>
                </c:pt>
                <c:pt idx="2">
                  <c:v>1.66</c:v>
                </c:pt>
                <c:pt idx="3">
                  <c:v>1.71</c:v>
                </c:pt>
                <c:pt idx="4">
                  <c:v>1.7</c:v>
                </c:pt>
              </c:numCache>
            </c:numRef>
          </c:val>
          <c:extLst>
            <c:ext xmlns:c16="http://schemas.microsoft.com/office/drawing/2014/chart" uri="{C3380CC4-5D6E-409C-BE32-E72D297353CC}">
              <c16:uniqueId val="{00000001-5ABC-44EB-873E-7DC2807F4618}"/>
            </c:ext>
          </c:extLst>
        </c:ser>
        <c:dLbls>
          <c:showLegendKey val="0"/>
          <c:showVal val="0"/>
          <c:showCatName val="0"/>
          <c:showSerName val="0"/>
          <c:showPercent val="0"/>
          <c:showBubbleSize val="0"/>
        </c:dLbls>
        <c:gapWidth val="250"/>
        <c:overlap val="100"/>
        <c:axId val="411987504"/>
        <c:axId val="411989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7.0000000000000007E-2</c:v>
                </c:pt>
                <c:pt idx="2">
                  <c:v>7.0000000000000007E-2</c:v>
                </c:pt>
                <c:pt idx="3">
                  <c:v>0</c:v>
                </c:pt>
                <c:pt idx="4">
                  <c:v>0.04</c:v>
                </c:pt>
              </c:numCache>
            </c:numRef>
          </c:val>
          <c:smooth val="0"/>
          <c:extLst>
            <c:ext xmlns:c16="http://schemas.microsoft.com/office/drawing/2014/chart" uri="{C3380CC4-5D6E-409C-BE32-E72D297353CC}">
              <c16:uniqueId val="{00000002-5ABC-44EB-873E-7DC2807F4618}"/>
            </c:ext>
          </c:extLst>
        </c:ser>
        <c:dLbls>
          <c:showLegendKey val="0"/>
          <c:showVal val="0"/>
          <c:showCatName val="0"/>
          <c:showSerName val="0"/>
          <c:showPercent val="0"/>
          <c:showBubbleSize val="0"/>
        </c:dLbls>
        <c:marker val="1"/>
        <c:smooth val="0"/>
        <c:axId val="411987504"/>
        <c:axId val="411989464"/>
      </c:lineChart>
      <c:catAx>
        <c:axId val="41198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989464"/>
        <c:crosses val="autoZero"/>
        <c:auto val="1"/>
        <c:lblAlgn val="ctr"/>
        <c:lblOffset val="100"/>
        <c:tickLblSkip val="1"/>
        <c:tickMarkSkip val="1"/>
        <c:noMultiLvlLbl val="0"/>
      </c:catAx>
      <c:valAx>
        <c:axId val="411989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8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0.12</c:v>
                </c:pt>
                <c:pt idx="4">
                  <c:v>#N/A</c:v>
                </c:pt>
                <c:pt idx="5">
                  <c:v>0.09</c:v>
                </c:pt>
                <c:pt idx="6">
                  <c:v>#N/A</c:v>
                </c:pt>
                <c:pt idx="7">
                  <c:v>0.06</c:v>
                </c:pt>
                <c:pt idx="8">
                  <c:v>#N/A</c:v>
                </c:pt>
                <c:pt idx="9">
                  <c:v>0.03</c:v>
                </c:pt>
              </c:numCache>
            </c:numRef>
          </c:val>
          <c:extLst>
            <c:ext xmlns:c16="http://schemas.microsoft.com/office/drawing/2014/chart" uri="{C3380CC4-5D6E-409C-BE32-E72D297353CC}">
              <c16:uniqueId val="{00000000-0FEE-48A7-9F79-44509503F2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0.06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0FEE-48A7-9F79-44509503F248}"/>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2-0FEE-48A7-9F79-44509503F248}"/>
            </c:ext>
          </c:extLst>
        </c:ser>
        <c:ser>
          <c:idx val="3"/>
          <c:order val="3"/>
          <c:tx>
            <c:strRef>
              <c:f>データシート!$A$30</c:f>
              <c:strCache>
                <c:ptCount val="1"/>
                <c:pt idx="0">
                  <c:v>墓地整備事業特別会計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7.0000000000000007E-2</c:v>
                </c:pt>
                <c:pt idx="6">
                  <c:v>#N/A</c:v>
                </c:pt>
                <c:pt idx="7">
                  <c:v>0.03</c:v>
                </c:pt>
                <c:pt idx="8">
                  <c:v>#N/A</c:v>
                </c:pt>
                <c:pt idx="9">
                  <c:v>0.05</c:v>
                </c:pt>
              </c:numCache>
            </c:numRef>
          </c:val>
          <c:extLst>
            <c:ext xmlns:c16="http://schemas.microsoft.com/office/drawing/2014/chart" uri="{C3380CC4-5D6E-409C-BE32-E72D297353CC}">
              <c16:uniqueId val="{00000003-0FEE-48A7-9F79-44509503F248}"/>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0.48</c:v>
                </c:pt>
                <c:pt idx="6">
                  <c:v>#N/A</c:v>
                </c:pt>
                <c:pt idx="7">
                  <c:v>0</c:v>
                </c:pt>
                <c:pt idx="8">
                  <c:v>#N/A</c:v>
                </c:pt>
                <c:pt idx="9">
                  <c:v>7.0000000000000007E-2</c:v>
                </c:pt>
              </c:numCache>
            </c:numRef>
          </c:val>
          <c:extLst>
            <c:ext xmlns:c16="http://schemas.microsoft.com/office/drawing/2014/chart" uri="{C3380CC4-5D6E-409C-BE32-E72D297353CC}">
              <c16:uniqueId val="{00000004-0FEE-48A7-9F79-44509503F24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0.12</c:v>
                </c:pt>
                <c:pt idx="4">
                  <c:v>#N/A</c:v>
                </c:pt>
                <c:pt idx="5">
                  <c:v>0.19</c:v>
                </c:pt>
                <c:pt idx="6">
                  <c:v>#N/A</c:v>
                </c:pt>
                <c:pt idx="7">
                  <c:v>0.28000000000000003</c:v>
                </c:pt>
                <c:pt idx="8">
                  <c:v>#N/A</c:v>
                </c:pt>
                <c:pt idx="9">
                  <c:v>0.28999999999999998</c:v>
                </c:pt>
              </c:numCache>
            </c:numRef>
          </c:val>
          <c:extLst>
            <c:ext xmlns:c16="http://schemas.microsoft.com/office/drawing/2014/chart" uri="{C3380CC4-5D6E-409C-BE32-E72D297353CC}">
              <c16:uniqueId val="{00000005-0FEE-48A7-9F79-44509503F24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0.51</c:v>
                </c:pt>
                <c:pt idx="4">
                  <c:v>#N/A</c:v>
                </c:pt>
                <c:pt idx="5">
                  <c:v>0.5</c:v>
                </c:pt>
                <c:pt idx="6">
                  <c:v>#N/A</c:v>
                </c:pt>
                <c:pt idx="7">
                  <c:v>0.35</c:v>
                </c:pt>
                <c:pt idx="8">
                  <c:v>#N/A</c:v>
                </c:pt>
                <c:pt idx="9">
                  <c:v>0.98</c:v>
                </c:pt>
              </c:numCache>
            </c:numRef>
          </c:val>
          <c:extLst>
            <c:ext xmlns:c16="http://schemas.microsoft.com/office/drawing/2014/chart" uri="{C3380CC4-5D6E-409C-BE32-E72D297353CC}">
              <c16:uniqueId val="{00000006-0FEE-48A7-9F79-44509503F24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c:v>
                </c:pt>
                <c:pt idx="2">
                  <c:v>#N/A</c:v>
                </c:pt>
                <c:pt idx="3">
                  <c:v>2.08</c:v>
                </c:pt>
                <c:pt idx="4">
                  <c:v>#N/A</c:v>
                </c:pt>
                <c:pt idx="5">
                  <c:v>2.27</c:v>
                </c:pt>
                <c:pt idx="6">
                  <c:v>#N/A</c:v>
                </c:pt>
                <c:pt idx="7">
                  <c:v>2.37</c:v>
                </c:pt>
                <c:pt idx="8">
                  <c:v>#N/A</c:v>
                </c:pt>
                <c:pt idx="9">
                  <c:v>2.35</c:v>
                </c:pt>
              </c:numCache>
            </c:numRef>
          </c:val>
          <c:extLst>
            <c:ext xmlns:c16="http://schemas.microsoft.com/office/drawing/2014/chart" uri="{C3380CC4-5D6E-409C-BE32-E72D297353CC}">
              <c16:uniqueId val="{00000007-0FEE-48A7-9F79-44509503F24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2.13</c:v>
                </c:pt>
                <c:pt idx="2">
                  <c:v>#N/A</c:v>
                </c:pt>
                <c:pt idx="3">
                  <c:v>2.5</c:v>
                </c:pt>
                <c:pt idx="4">
                  <c:v>#N/A</c:v>
                </c:pt>
                <c:pt idx="5">
                  <c:v>3.07</c:v>
                </c:pt>
                <c:pt idx="6">
                  <c:v>#N/A</c:v>
                </c:pt>
                <c:pt idx="7">
                  <c:v>3.55</c:v>
                </c:pt>
                <c:pt idx="8">
                  <c:v>#N/A</c:v>
                </c:pt>
                <c:pt idx="9">
                  <c:v>4.2300000000000004</c:v>
                </c:pt>
              </c:numCache>
            </c:numRef>
          </c:val>
          <c:extLst>
            <c:ext xmlns:c16="http://schemas.microsoft.com/office/drawing/2014/chart" uri="{C3380CC4-5D6E-409C-BE32-E72D297353CC}">
              <c16:uniqueId val="{00000008-0FEE-48A7-9F79-44509503F2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3.56</c:v>
                </c:pt>
                <c:pt idx="2">
                  <c:v>#N/A</c:v>
                </c:pt>
                <c:pt idx="3">
                  <c:v>3.08</c:v>
                </c:pt>
                <c:pt idx="4">
                  <c:v>#N/A</c:v>
                </c:pt>
                <c:pt idx="5">
                  <c:v>3.87</c:v>
                </c:pt>
                <c:pt idx="6">
                  <c:v>#N/A</c:v>
                </c:pt>
                <c:pt idx="7">
                  <c:v>4.8</c:v>
                </c:pt>
                <c:pt idx="8">
                  <c:v>#N/A</c:v>
                </c:pt>
                <c:pt idx="9">
                  <c:v>5.35</c:v>
                </c:pt>
              </c:numCache>
            </c:numRef>
          </c:val>
          <c:extLst>
            <c:ext xmlns:c16="http://schemas.microsoft.com/office/drawing/2014/chart" uri="{C3380CC4-5D6E-409C-BE32-E72D297353CC}">
              <c16:uniqueId val="{00000009-0FEE-48A7-9F79-44509503F248}"/>
            </c:ext>
          </c:extLst>
        </c:ser>
        <c:dLbls>
          <c:showLegendKey val="0"/>
          <c:showVal val="0"/>
          <c:showCatName val="0"/>
          <c:showSerName val="0"/>
          <c:showPercent val="0"/>
          <c:showBubbleSize val="0"/>
        </c:dLbls>
        <c:gapWidth val="150"/>
        <c:overlap val="100"/>
        <c:axId val="411991424"/>
        <c:axId val="411983976"/>
      </c:barChart>
      <c:catAx>
        <c:axId val="4119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983976"/>
        <c:crosses val="autoZero"/>
        <c:auto val="1"/>
        <c:lblAlgn val="ctr"/>
        <c:lblOffset val="100"/>
        <c:tickLblSkip val="1"/>
        <c:tickMarkSkip val="1"/>
        <c:noMultiLvlLbl val="0"/>
      </c:catAx>
      <c:valAx>
        <c:axId val="411983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9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63398</c:v>
                </c:pt>
                <c:pt idx="5">
                  <c:v>62722</c:v>
                </c:pt>
                <c:pt idx="8">
                  <c:v>61001</c:v>
                </c:pt>
                <c:pt idx="11">
                  <c:v>62458</c:v>
                </c:pt>
                <c:pt idx="14">
                  <c:v>59781</c:v>
                </c:pt>
              </c:numCache>
            </c:numRef>
          </c:val>
          <c:extLst>
            <c:ext xmlns:c16="http://schemas.microsoft.com/office/drawing/2014/chart" uri="{C3380CC4-5D6E-409C-BE32-E72D297353CC}">
              <c16:uniqueId val="{00000000-6A79-4F64-96B3-51D075DADF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79-4F64-96B3-51D075DADF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1175</c:v>
                </c:pt>
                <c:pt idx="3">
                  <c:v>1124</c:v>
                </c:pt>
                <c:pt idx="6">
                  <c:v>1779</c:v>
                </c:pt>
                <c:pt idx="9">
                  <c:v>1840</c:v>
                </c:pt>
                <c:pt idx="12">
                  <c:v>1721</c:v>
                </c:pt>
              </c:numCache>
            </c:numRef>
          </c:val>
          <c:extLst>
            <c:ext xmlns:c16="http://schemas.microsoft.com/office/drawing/2014/chart" uri="{C3380CC4-5D6E-409C-BE32-E72D297353CC}">
              <c16:uniqueId val="{00000002-6A79-4F64-96B3-51D075DADF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79-4F64-96B3-51D075DADF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13622</c:v>
                </c:pt>
                <c:pt idx="3">
                  <c:v>13192</c:v>
                </c:pt>
                <c:pt idx="6">
                  <c:v>12613</c:v>
                </c:pt>
                <c:pt idx="9">
                  <c:v>12783</c:v>
                </c:pt>
                <c:pt idx="12">
                  <c:v>12856</c:v>
                </c:pt>
              </c:numCache>
            </c:numRef>
          </c:val>
          <c:extLst>
            <c:ext xmlns:c16="http://schemas.microsoft.com/office/drawing/2014/chart" uri="{C3380CC4-5D6E-409C-BE32-E72D297353CC}">
              <c16:uniqueId val="{00000004-6A79-4F64-96B3-51D075DADF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40690</c:v>
                </c:pt>
                <c:pt idx="3">
                  <c:v>42112</c:v>
                </c:pt>
                <c:pt idx="6">
                  <c:v>43035</c:v>
                </c:pt>
                <c:pt idx="9">
                  <c:v>43724</c:v>
                </c:pt>
                <c:pt idx="12">
                  <c:v>42506</c:v>
                </c:pt>
              </c:numCache>
            </c:numRef>
          </c:val>
          <c:extLst>
            <c:ext xmlns:c16="http://schemas.microsoft.com/office/drawing/2014/chart" uri="{C3380CC4-5D6E-409C-BE32-E72D297353CC}">
              <c16:uniqueId val="{00000005-6A79-4F64-96B3-51D075DADF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785</c:v>
                </c:pt>
                <c:pt idx="3">
                  <c:v>831</c:v>
                </c:pt>
                <c:pt idx="6">
                  <c:v>3071</c:v>
                </c:pt>
                <c:pt idx="9">
                  <c:v>5896</c:v>
                </c:pt>
                <c:pt idx="12">
                  <c:v>7984</c:v>
                </c:pt>
              </c:numCache>
            </c:numRef>
          </c:val>
          <c:extLst>
            <c:ext xmlns:c16="http://schemas.microsoft.com/office/drawing/2014/chart" uri="{C3380CC4-5D6E-409C-BE32-E72D297353CC}">
              <c16:uniqueId val="{00000006-6A79-4F64-96B3-51D075DADF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27659</c:v>
                </c:pt>
                <c:pt idx="3">
                  <c:v>26574</c:v>
                </c:pt>
                <c:pt idx="6">
                  <c:v>26386</c:v>
                </c:pt>
                <c:pt idx="9">
                  <c:v>24926</c:v>
                </c:pt>
                <c:pt idx="12">
                  <c:v>25286</c:v>
                </c:pt>
              </c:numCache>
            </c:numRef>
          </c:val>
          <c:extLst>
            <c:ext xmlns:c16="http://schemas.microsoft.com/office/drawing/2014/chart" uri="{C3380CC4-5D6E-409C-BE32-E72D297353CC}">
              <c16:uniqueId val="{00000007-6A79-4F64-96B3-51D075DADF90}"/>
            </c:ext>
          </c:extLst>
        </c:ser>
        <c:dLbls>
          <c:showLegendKey val="0"/>
          <c:showVal val="0"/>
          <c:showCatName val="0"/>
          <c:showSerName val="0"/>
          <c:showPercent val="0"/>
          <c:showBubbleSize val="0"/>
        </c:dLbls>
        <c:gapWidth val="100"/>
        <c:overlap val="100"/>
        <c:axId val="411985936"/>
        <c:axId val="411986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20533</c:v>
                </c:pt>
                <c:pt idx="2">
                  <c:v>#N/A</c:v>
                </c:pt>
                <c:pt idx="3">
                  <c:v>#N/A</c:v>
                </c:pt>
                <c:pt idx="4">
                  <c:v>21111</c:v>
                </c:pt>
                <c:pt idx="5">
                  <c:v>#N/A</c:v>
                </c:pt>
                <c:pt idx="6">
                  <c:v>#N/A</c:v>
                </c:pt>
                <c:pt idx="7">
                  <c:v>25883</c:v>
                </c:pt>
                <c:pt idx="8">
                  <c:v>#N/A</c:v>
                </c:pt>
                <c:pt idx="9">
                  <c:v>#N/A</c:v>
                </c:pt>
                <c:pt idx="10">
                  <c:v>26711</c:v>
                </c:pt>
                <c:pt idx="11">
                  <c:v>#N/A</c:v>
                </c:pt>
                <c:pt idx="12">
                  <c:v>#N/A</c:v>
                </c:pt>
                <c:pt idx="13">
                  <c:v>30572</c:v>
                </c:pt>
                <c:pt idx="14">
                  <c:v>#N/A</c:v>
                </c:pt>
              </c:numCache>
            </c:numRef>
          </c:val>
          <c:smooth val="0"/>
          <c:extLst>
            <c:ext xmlns:c16="http://schemas.microsoft.com/office/drawing/2014/chart" uri="{C3380CC4-5D6E-409C-BE32-E72D297353CC}">
              <c16:uniqueId val="{00000008-6A79-4F64-96B3-51D075DADF90}"/>
            </c:ext>
          </c:extLst>
        </c:ser>
        <c:dLbls>
          <c:showLegendKey val="0"/>
          <c:showVal val="0"/>
          <c:showCatName val="0"/>
          <c:showSerName val="0"/>
          <c:showPercent val="0"/>
          <c:showBubbleSize val="0"/>
        </c:dLbls>
        <c:marker val="1"/>
        <c:smooth val="0"/>
        <c:axId val="411985936"/>
        <c:axId val="411986328"/>
      </c:lineChart>
      <c:catAx>
        <c:axId val="41198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986328"/>
        <c:crosses val="autoZero"/>
        <c:auto val="1"/>
        <c:lblAlgn val="ctr"/>
        <c:lblOffset val="100"/>
        <c:tickLblSkip val="1"/>
        <c:tickMarkSkip val="1"/>
        <c:noMultiLvlLbl val="0"/>
      </c:catAx>
      <c:valAx>
        <c:axId val="411986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8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485164</c:v>
                </c:pt>
                <c:pt idx="5">
                  <c:v>459442</c:v>
                </c:pt>
                <c:pt idx="8">
                  <c:v>437760</c:v>
                </c:pt>
                <c:pt idx="11">
                  <c:v>417670</c:v>
                </c:pt>
                <c:pt idx="14">
                  <c:v>396619</c:v>
                </c:pt>
              </c:numCache>
            </c:numRef>
          </c:val>
          <c:extLst>
            <c:ext xmlns:c16="http://schemas.microsoft.com/office/drawing/2014/chart" uri="{C3380CC4-5D6E-409C-BE32-E72D297353CC}">
              <c16:uniqueId val="{00000000-EF7B-49B5-8059-6EFA19DC0D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264585</c:v>
                </c:pt>
                <c:pt idx="5">
                  <c:v>250365</c:v>
                </c:pt>
                <c:pt idx="8">
                  <c:v>247958</c:v>
                </c:pt>
                <c:pt idx="11">
                  <c:v>244740</c:v>
                </c:pt>
                <c:pt idx="14">
                  <c:v>265157</c:v>
                </c:pt>
              </c:numCache>
            </c:numRef>
          </c:val>
          <c:extLst>
            <c:ext xmlns:c16="http://schemas.microsoft.com/office/drawing/2014/chart" uri="{C3380CC4-5D6E-409C-BE32-E72D297353CC}">
              <c16:uniqueId val="{00000001-EF7B-49B5-8059-6EFA19DC0D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227690</c:v>
                </c:pt>
                <c:pt idx="5">
                  <c:v>234155</c:v>
                </c:pt>
                <c:pt idx="8">
                  <c:v>238846</c:v>
                </c:pt>
                <c:pt idx="11">
                  <c:v>221716</c:v>
                </c:pt>
                <c:pt idx="14">
                  <c:v>220192</c:v>
                </c:pt>
              </c:numCache>
            </c:numRef>
          </c:val>
          <c:extLst>
            <c:ext xmlns:c16="http://schemas.microsoft.com/office/drawing/2014/chart" uri="{C3380CC4-5D6E-409C-BE32-E72D297353CC}">
              <c16:uniqueId val="{00000002-EF7B-49B5-8059-6EFA19DC0D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7B-49B5-8059-6EFA19DC0D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7B-49B5-8059-6EFA19DC0D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262</c:v>
                </c:pt>
                <c:pt idx="3">
                  <c:v>130</c:v>
                </c:pt>
                <c:pt idx="6">
                  <c:v>93</c:v>
                </c:pt>
                <c:pt idx="9">
                  <c:v>67</c:v>
                </c:pt>
                <c:pt idx="12">
                  <c:v>37</c:v>
                </c:pt>
              </c:numCache>
            </c:numRef>
          </c:val>
          <c:extLst>
            <c:ext xmlns:c16="http://schemas.microsoft.com/office/drawing/2014/chart" uri="{C3380CC4-5D6E-409C-BE32-E72D297353CC}">
              <c16:uniqueId val="{00000005-EF7B-49B5-8059-6EFA19DC0D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73234</c:v>
                </c:pt>
                <c:pt idx="3">
                  <c:v>105548</c:v>
                </c:pt>
                <c:pt idx="6">
                  <c:v>101660</c:v>
                </c:pt>
                <c:pt idx="9">
                  <c:v>101461</c:v>
                </c:pt>
                <c:pt idx="12">
                  <c:v>101065</c:v>
                </c:pt>
              </c:numCache>
            </c:numRef>
          </c:val>
          <c:extLst>
            <c:ext xmlns:c16="http://schemas.microsoft.com/office/drawing/2014/chart" uri="{C3380CC4-5D6E-409C-BE32-E72D297353CC}">
              <c16:uniqueId val="{00000006-EF7B-49B5-8059-6EFA19DC0D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F7B-49B5-8059-6EFA19DC0D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156351</c:v>
                </c:pt>
                <c:pt idx="3">
                  <c:v>142358</c:v>
                </c:pt>
                <c:pt idx="6">
                  <c:v>141684</c:v>
                </c:pt>
                <c:pt idx="9">
                  <c:v>142593</c:v>
                </c:pt>
                <c:pt idx="12">
                  <c:v>149402</c:v>
                </c:pt>
              </c:numCache>
            </c:numRef>
          </c:val>
          <c:extLst>
            <c:ext xmlns:c16="http://schemas.microsoft.com/office/drawing/2014/chart" uri="{C3380CC4-5D6E-409C-BE32-E72D297353CC}">
              <c16:uniqueId val="{00000008-EF7B-49B5-8059-6EFA19DC0D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34475</c:v>
                </c:pt>
                <c:pt idx="3">
                  <c:v>29343</c:v>
                </c:pt>
                <c:pt idx="6">
                  <c:v>26270</c:v>
                </c:pt>
                <c:pt idx="9">
                  <c:v>23683</c:v>
                </c:pt>
                <c:pt idx="12">
                  <c:v>21078</c:v>
                </c:pt>
              </c:numCache>
            </c:numRef>
          </c:val>
          <c:extLst>
            <c:ext xmlns:c16="http://schemas.microsoft.com/office/drawing/2014/chart" uri="{C3380CC4-5D6E-409C-BE32-E72D297353CC}">
              <c16:uniqueId val="{00000009-EF7B-49B5-8059-6EFA19DC0D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1035000</c:v>
                </c:pt>
                <c:pt idx="3">
                  <c:v>1053471</c:v>
                </c:pt>
                <c:pt idx="6">
                  <c:v>1049364</c:v>
                </c:pt>
                <c:pt idx="9">
                  <c:v>1028266</c:v>
                </c:pt>
                <c:pt idx="12">
                  <c:v>1031630</c:v>
                </c:pt>
              </c:numCache>
            </c:numRef>
          </c:val>
          <c:extLst>
            <c:ext xmlns:c16="http://schemas.microsoft.com/office/drawing/2014/chart" uri="{C3380CC4-5D6E-409C-BE32-E72D297353CC}">
              <c16:uniqueId val="{0000000A-EF7B-49B5-8059-6EFA19DC0DE4}"/>
            </c:ext>
          </c:extLst>
        </c:ser>
        <c:dLbls>
          <c:showLegendKey val="0"/>
          <c:showVal val="0"/>
          <c:showCatName val="0"/>
          <c:showSerName val="0"/>
          <c:showPercent val="0"/>
          <c:showBubbleSize val="0"/>
        </c:dLbls>
        <c:gapWidth val="100"/>
        <c:overlap val="100"/>
        <c:axId val="411991032"/>
        <c:axId val="41198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321884</c:v>
                </c:pt>
                <c:pt idx="2">
                  <c:v>#N/A</c:v>
                </c:pt>
                <c:pt idx="3">
                  <c:v>#N/A</c:v>
                </c:pt>
                <c:pt idx="4">
                  <c:v>386888</c:v>
                </c:pt>
                <c:pt idx="5">
                  <c:v>#N/A</c:v>
                </c:pt>
                <c:pt idx="6">
                  <c:v>#N/A</c:v>
                </c:pt>
                <c:pt idx="7">
                  <c:v>394508</c:v>
                </c:pt>
                <c:pt idx="8">
                  <c:v>#N/A</c:v>
                </c:pt>
                <c:pt idx="9">
                  <c:v>#N/A</c:v>
                </c:pt>
                <c:pt idx="10">
                  <c:v>411946</c:v>
                </c:pt>
                <c:pt idx="11">
                  <c:v>#N/A</c:v>
                </c:pt>
                <c:pt idx="12">
                  <c:v>#N/A</c:v>
                </c:pt>
                <c:pt idx="13">
                  <c:v>421244</c:v>
                </c:pt>
                <c:pt idx="14">
                  <c:v>#N/A</c:v>
                </c:pt>
              </c:numCache>
            </c:numRef>
          </c:val>
          <c:smooth val="0"/>
          <c:extLst>
            <c:ext xmlns:c16="http://schemas.microsoft.com/office/drawing/2014/chart" uri="{C3380CC4-5D6E-409C-BE32-E72D297353CC}">
              <c16:uniqueId val="{0000000B-EF7B-49B5-8059-6EFA19DC0DE4}"/>
            </c:ext>
          </c:extLst>
        </c:ser>
        <c:dLbls>
          <c:showLegendKey val="0"/>
          <c:showVal val="0"/>
          <c:showCatName val="0"/>
          <c:showSerName val="0"/>
          <c:showPercent val="0"/>
          <c:showBubbleSize val="0"/>
        </c:dLbls>
        <c:marker val="1"/>
        <c:smooth val="0"/>
        <c:axId val="411991032"/>
        <c:axId val="411986720"/>
      </c:lineChart>
      <c:catAx>
        <c:axId val="41199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986720"/>
        <c:crosses val="autoZero"/>
        <c:auto val="1"/>
        <c:lblAlgn val="ctr"/>
        <c:lblOffset val="100"/>
        <c:tickLblSkip val="1"/>
        <c:tickMarkSkip val="1"/>
        <c:noMultiLvlLbl val="0"/>
      </c:catAx>
      <c:valAx>
        <c:axId val="41198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9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6121</c:v>
                </c:pt>
                <c:pt idx="1">
                  <c:v>6384</c:v>
                </c:pt>
                <c:pt idx="2">
                  <c:v>6524</c:v>
                </c:pt>
              </c:numCache>
            </c:numRef>
          </c:val>
          <c:extLst>
            <c:ext xmlns:c16="http://schemas.microsoft.com/office/drawing/2014/chart" uri="{C3380CC4-5D6E-409C-BE32-E72D297353CC}">
              <c16:uniqueId val="{00000000-5F96-47D0-845E-DAF240C456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839</c:v>
                </c:pt>
                <c:pt idx="1">
                  <c:v>1124</c:v>
                </c:pt>
                <c:pt idx="2">
                  <c:v>1460</c:v>
                </c:pt>
              </c:numCache>
            </c:numRef>
          </c:val>
          <c:extLst>
            <c:ext xmlns:c16="http://schemas.microsoft.com/office/drawing/2014/chart" uri="{C3380CC4-5D6E-409C-BE32-E72D297353CC}">
              <c16:uniqueId val="{00000001-5F96-47D0-845E-DAF240C456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22315</c:v>
                </c:pt>
                <c:pt idx="1">
                  <c:v>23206</c:v>
                </c:pt>
                <c:pt idx="2">
                  <c:v>23320</c:v>
                </c:pt>
              </c:numCache>
            </c:numRef>
          </c:val>
          <c:extLst>
            <c:ext xmlns:c16="http://schemas.microsoft.com/office/drawing/2014/chart" uri="{C3380CC4-5D6E-409C-BE32-E72D297353CC}">
              <c16:uniqueId val="{00000002-5F96-47D0-845E-DAF240C456F1}"/>
            </c:ext>
          </c:extLst>
        </c:ser>
        <c:dLbls>
          <c:showLegendKey val="0"/>
          <c:showVal val="0"/>
          <c:showCatName val="0"/>
          <c:showSerName val="0"/>
          <c:showPercent val="0"/>
          <c:showBubbleSize val="0"/>
        </c:dLbls>
        <c:gapWidth val="120"/>
        <c:overlap val="100"/>
        <c:axId val="411990248"/>
        <c:axId val="416441704"/>
      </c:barChart>
      <c:catAx>
        <c:axId val="411990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441704"/>
        <c:crosses val="autoZero"/>
        <c:auto val="1"/>
        <c:lblAlgn val="ctr"/>
        <c:lblOffset val="100"/>
        <c:tickLblSkip val="1"/>
        <c:tickMarkSkip val="1"/>
        <c:noMultiLvlLbl val="0"/>
      </c:catAx>
      <c:valAx>
        <c:axId val="416441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990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640820289577353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{66A56790-7655-4759-AEA1-A860A93D63FE}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974-4659-9143-561D7901EB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{DA1790CB-90B3-47DD-9326-9A44CEEFEEBA}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74-4659-9143-561D7901EB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{DD18C057-BD6D-406B-AD4D-F189A5FCF0B5}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74-4659-9143-561D7901EB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{460A97D8-F763-45E6-8A67-C924A58D74F1}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74-4659-9143-561D7901EB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{B32D4B54-2156-4649-BC62-F0FCC3C000E8}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74-4659-9143-561D7901EB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{3539EA79-5D20-4F41-98C5-EB5D27F73C15}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974-4659-9143-561D7901EB56}"/>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{20E9D931-9655-4FDD-82C5-D7C5E9ED9C9F}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974-4659-9143-561D7901EB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{C7C9BCFD-A91C-42D5-AF8F-F54BB5A23DE9}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974-4659-9143-561D7901EB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{432D92C4-C51E-4EC1-A2E9-70F87382DA58}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974-4659-9143-561D7901EB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60.1</c:v>
                </c:pt>
                <c:pt idx="16">
                  <c:v>60.3</c:v>
                </c:pt>
                <c:pt idx="24">
                  <c:v>60.7</c:v>
                </c:pt>
                <c:pt idx="32">
                  <c:v>61.4</c:v>
                </c:pt>
              </c:numCache>
            </c:numRef>
          </c:xVal>
          <c:yVal>
            <c:numRef>
              <c:f>公会計指標分析・財政指標組合せ分析表!$BP$51:$DC$51</c:f>
              <c:numCache>
                <c:formatCode>#,##0.0;"▲ "#,##0.0</c:formatCode>
                <c:ptCount val="40"/>
                <c:pt idx="0">
                  <c:v>118.3</c:v>
                </c:pt>
                <c:pt idx="8">
                  <c:v>121.7</c:v>
                </c:pt>
                <c:pt idx="16">
                  <c:v>120.4</c:v>
                </c:pt>
                <c:pt idx="24">
                  <c:v>123.7</c:v>
                </c:pt>
                <c:pt idx="32">
                  <c:v>122</c:v>
                </c:pt>
              </c:numCache>
            </c:numRef>
          </c:yVal>
          <c:smooth val="0"/>
          <c:extLst>
            <c:ext xmlns:c16="http://schemas.microsoft.com/office/drawing/2014/chart" uri="{C3380CC4-5D6E-409C-BE32-E72D297353CC}">
              <c16:uniqueId val="{00000009-4974-4659-9143-561D7901EB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{31FBB93E-ED99-40B0-BB5F-EC228C03B857}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974-4659-9143-561D7901EB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{D899D97F-36E4-4273-8037-BC35F98492C9}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74-4659-9143-561D7901EB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{293B0479-168C-4B82-9C51-2D20C7265615}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74-4659-9143-561D7901EB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{187E7D20-8E4F-4643-9637-E8AF703A1531}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74-4659-9143-561D7901EB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{0D4A8358-0CE5-4DF9-B1A2-5800452C5DA4}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74-4659-9143-561D7901EB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{8A1CB376-3FC4-468D-953A-E03545E6DD21}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974-4659-9143-561D7901EB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{902F29B5-0B43-472F-8C3C-3A375DAE6768}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974-4659-9143-561D7901EB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{00141E48-8C29-4E1D-9959-FC0C6C38BA21}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974-4659-9143-561D7901EB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{F22592FC-99B8-4ADF-B205-2E431B5F389D}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974-4659-9143-561D7901EB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4974-4659-9143-561D7901EB56}"/>
            </c:ext>
          </c:extLst>
        </c:ser>
        <c:dLbls>
          <c:showLegendKey val="0"/>
          <c:showVal val="1"/>
          <c:showCatName val="0"/>
          <c:showSerName val="0"/>
          <c:showPercent val="0"/>
          <c:showBubbleSize val="0"/>
        </c:dLbls>
        <c:axId val="416442880"/>
        <c:axId val="416445624"/>
      </c:scatterChart>
      <c:valAx>
        <c:axId val="41644288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445624"/>
        <c:crosses val="autoZero"/>
        <c:crossBetween val="midCat"/>
      </c:valAx>
      <c:valAx>
        <c:axId val="416445624"/>
        <c:scaling>
          <c:orientation val="maxMin"/>
          <c:max val="13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6442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997734770717E-2"/>
                  <c:y val="-6.7702257746555083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{1C90F1E7-9DE4-4F5D-87A3-168585945992}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BD5-4940-ADDD-510201A739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{C9474741-EBF0-4C7B-9395-826B84397D04}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D5-4940-ADDD-510201A739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{4E292079-2EF2-4908-94A0-1FE3903BAA55}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D5-4940-ADDD-510201A739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{720AB817-E4FD-44B4-AD0B-D14BB163B094}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D5-4940-ADDD-510201A739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{B2FDF3A5-218E-43F2-8D64-905D1D0AEEFD}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D5-4940-ADDD-510201A7390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{F9689647-B468-4EA3-B4DE-A1E209CF8154}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BD5-4940-ADDD-510201A73906}"/>
                </c:ext>
              </c:extLst>
            </c:dLbl>
            <c:dLbl>
              <c:idx val="16"/>
              <c:layout>
                <c:manualLayout>
                  <c:x val="-3.6684985503450687E-2"/>
                  <c:y val="-5.713069394146347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{9CB359BD-A667-41A8-B846-9C41C4E52810}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BD5-4940-ADDD-510201A7390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{703A5E0F-CD49-45ED-ABFA-F682405987CB}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BD5-4940-ADDD-510201A7390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{8C39DA6B-DBCF-4A4B-971C-D6E582EF3661}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BD5-4940-ADDD-510201A739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6.9</c:v>
                </c:pt>
                <c:pt idx="16">
                  <c:v>7.3</c:v>
                </c:pt>
                <c:pt idx="24">
                  <c:v>7.5</c:v>
                </c:pt>
                <c:pt idx="32">
                  <c:v>8.1999999999999993</c:v>
                </c:pt>
              </c:numCache>
            </c:numRef>
          </c:xVal>
          <c:yVal>
            <c:numRef>
              <c:f>公会計指標分析・財政指標組合せ分析表!$BP$73:$DC$73</c:f>
              <c:numCache>
                <c:formatCode>#,##0.0;"▲ "#,##0.0</c:formatCode>
                <c:ptCount val="40"/>
                <c:pt idx="0">
                  <c:v>118.3</c:v>
                </c:pt>
                <c:pt idx="8">
                  <c:v>121.7</c:v>
                </c:pt>
                <c:pt idx="16">
                  <c:v>120.4</c:v>
                </c:pt>
                <c:pt idx="24">
                  <c:v>123.7</c:v>
                </c:pt>
                <c:pt idx="32">
                  <c:v>122</c:v>
                </c:pt>
              </c:numCache>
            </c:numRef>
          </c:yVal>
          <c:smooth val="0"/>
          <c:extLst>
            <c:ext xmlns:c16="http://schemas.microsoft.com/office/drawing/2014/chart" uri="{C3380CC4-5D6E-409C-BE32-E72D297353CC}">
              <c16:uniqueId val="{00000009-7BD5-4940-ADDD-510201A739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{442658FD-F18F-4256-B794-4D284E11DAE9}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BD5-4940-ADDD-510201A739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{6E7FD1F5-F54F-48FA-B151-4DB67C4A13C4}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D5-4940-ADDD-510201A739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{F630BC10-15FC-490C-A38C-E1356CC73844}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D5-4940-ADDD-510201A739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{6821AAA4-7886-4C42-BC2C-5B6809D66E71}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D5-4940-ADDD-510201A739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{3D2B103A-D49F-45A6-835E-290B9E3A7EF7}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D5-4940-ADDD-510201A7390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{E74A5169-C112-4E30-B243-7EB4C5AD292A}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BD5-4940-ADDD-510201A7390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{657CE838-FBDB-469F-8A0D-56E13E7BFFC1}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BD5-4940-ADDD-510201A7390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{3D85E8D3-1A81-4B58-ACE1-4B216D16235E}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BD5-4940-ADDD-510201A7390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{30CB45A2-6AC5-46EF-9BBF-EEBF400922B6}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BD5-4940-ADDD-510201A739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7BD5-4940-ADDD-510201A73906}"/>
            </c:ext>
          </c:extLst>
        </c:ser>
        <c:dLbls>
          <c:showLegendKey val="0"/>
          <c:showVal val="1"/>
          <c:showCatName val="0"/>
          <c:showSerName val="0"/>
          <c:showPercent val="0"/>
          <c:showBubbleSize val="0"/>
        </c:dLbls>
        <c:axId val="416443272"/>
        <c:axId val="416445232"/>
      </c:scatterChart>
      <c:valAx>
        <c:axId val="416443272"/>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445232"/>
        <c:crosses val="autoZero"/>
        <c:crossBetween val="midCat"/>
      </c:valAx>
      <c:valAx>
        <c:axId val="416445232"/>
        <c:scaling>
          <c:orientation val="maxMin"/>
          <c:max val="13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6443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年度は、準元利償還金等の増に加え、控除額（特定財源及び元利償還金・準元利償還金に係る基準財政需要額算入額）の減により、実質公債費比率の分子は増加した。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年度は、地方債の元利償還金は減したものの、控除額（特定財源及び元利償還金・準元利償還金に係る基準財政需要額算入額）が減したことにより、実質公債費比率の分子は増加した。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年度は、準元利償還金等の増に加え、控除額（特定財源及び元利償還金・準元利償還金に係る基準財政需要額算入額）の減により、実質公債費比率の分子は増加した。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令和元年度は、準元利償還金等の増により、実質公債費比率の分子が増加した。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令和２年度は、元利償還金の増により、実質公債費比率の分子は増加した。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減債基金の積立はルールどおり行っているが、財源対策として減債基金から借入を行っていることにより積立不足が生じている。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将来負担額については、地方債現在高の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り増加するとともに、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充当可能基金の減及び「地方債現在高に係る基準財政需要額算入見込額」が減となった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ため、将来負担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の分子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神奈川県川崎市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歳計剰余金の処分、運用益金の収入等による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・減債基金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減債基金運用利子分の増</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・その他特定目的基金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114</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鉄道整備事業基金　：運用益金の積立による増</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都市整備事業基金　：登戸地区土地区画整理事業等への充当による減</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緑化基金　　　　　　　：緑化推進事業補助金等への充当による減</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市営住宅等修繕基金：市営住宅使用料の積立による増</a:t>
          </a: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財政調整基金については、今後も年度途中で発生した新たな課題に機動的に対応する補正予算の財源などとして活用するため、各年度の決算剰余金等の積立を行っていく。</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その他特定目的基金については、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各基金の目的に沿った積立や取崩しを計画的に行っていく。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・鉄道整備基金　　　：鉄道及び軌道整備事業並びに新駅設置及び駅改良の資金に充当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・都市整備基金　　　：都市計画事業及び都市施設の整備事業の資金に充当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・緑化基金　　　　　：都市緑化推進事業の資金に充当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・資源再生化基金　　：資源再生化事業の資金に充当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・市営住宅等修繕基金：市営住宅及び特定公共賃貸住宅の修繕の資金に充当</a:t>
          </a: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・鉄道整備事業基金　：運用益金の積立による増</a:t>
          </a: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・都市整備事業基金　：登戸地区土地区画整理事業等への充当による減</a:t>
          </a: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・緑化基金　　　　　：緑化推進事業補助金等への充当による減</a:t>
          </a: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・市営住宅等修繕基金：市営住宅使用料の積立による増</a:t>
          </a:r>
        </a:p>
        <a:p>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基金の目的に沿った積立や取崩しを計画的に行っていく。</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鉄道整備基金：Ｒ１２開業予定の横浜市高速鉄道３号線延伸事業に対して取り崩しを行っていく予定</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都市整備基金：Ｒ７事業完了予定の登戸土地区画整理事業及び今後市内で予定されている再開発事業等への充当のため、計画的に取り崩しを行っていく予定　</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財政調整基金については、補正予算の財源として活用している。平成</a:t>
          </a:r>
          <a:r>
            <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年度～令和２年度は市税の増収や執行段階の精査による予算執行の抑制などにより最終的には取崩しを回避したため、剰余金処分等の積立てにより残高が増加した。</a:t>
          </a: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今後も厳しい財政環境が続くことが見込まれている中で、年度途中で発生した新たな課題に機動的に対応するために補正予算の財源として取り崩してきた実績等を踏まえ、残高の確保に努めていく。</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減債基金運用利子分の増による</a:t>
          </a:r>
        </a:p>
        <a:p>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今後も世代間の公平を図るために、市債の満期一括償還に備えて積み立てルール（発行額の</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分の１）どおり計画的に積立を行っていく。</a:t>
          </a: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本市は類似団体の平均より下回った水準となっている。</a:t>
          </a:r>
        </a:p>
        <a:p>
          <a:r>
            <a:rPr kumimoji="1" lang="ja-JP" altLang="en-US" sz="1100">
              <a:latin typeface="ＭＳ Ｐゴシック" panose="020B0600070205080204" pitchFamily="50" charset="-128"/>
              <a:ea typeface="ＭＳ Ｐゴシック" panose="020B0600070205080204" pitchFamily="50" charset="-128"/>
            </a:rPr>
            <a:t>　本市の公共建築物は１０年後に約７割が築３０年以上になることが想定され、「老朽化への対応」や「施設存続の可否の判断」、少子高齢社会の進展により「住民が公共施設に求めることの変化への対応」が求められる。</a:t>
          </a:r>
        </a:p>
        <a:p>
          <a:r>
            <a:rPr kumimoji="1" lang="ja-JP" altLang="en-US" sz="1100">
              <a:latin typeface="ＭＳ Ｐゴシック" panose="020B0600070205080204" pitchFamily="50" charset="-128"/>
              <a:ea typeface="ＭＳ Ｐゴシック" panose="020B0600070205080204" pitchFamily="50" charset="-128"/>
            </a:rPr>
            <a:t>　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財政負担の平準化、継続的な長寿命化の取組が可能となるよう調整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10708"/>
          <a:ext cx="127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8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1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20464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06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166006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7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30</xdr:row>
      <xdr:rowOff>22479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7705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48133</xdr:rowOff>
    </xdr:from>
    <xdr:to>
      <xdr:col>15</xdr:col>
      <xdr:colOff>187325</xdr:colOff>
      <xdr:row>29</xdr:row>
      <xdr:rowOff>149733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98933</xdr:rowOff>
    </xdr:from>
    <xdr:to>
      <xdr:col>19</xdr:col>
      <xdr:colOff>136525</xdr:colOff>
      <xdr:row>29</xdr:row>
      <xdr:rowOff>133477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84250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98933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82523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39497</xdr:rowOff>
    </xdr:from>
    <xdr:to>
      <xdr:col>7</xdr:col>
      <xdr:colOff>187325</xdr:colOff>
      <xdr:row>29</xdr:row>
      <xdr:rowOff>141097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81661</xdr:rowOff>
    </xdr:from>
    <xdr:to>
      <xdr:col>11</xdr:col>
      <xdr:colOff>136525</xdr:colOff>
      <xdr:row>29</xdr:row>
      <xdr:rowOff>90297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582523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65676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29354</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166260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本市は類似団体の平均を下回った水準となっている。</a:t>
          </a:r>
        </a:p>
        <a:p>
          <a:r>
            <a:rPr kumimoji="1" lang="ja-JP" altLang="en-US" sz="1100">
              <a:latin typeface="ＭＳ Ｐゴシック" panose="020B0600070205080204" pitchFamily="50" charset="-128"/>
              <a:ea typeface="ＭＳ Ｐゴシック" panose="020B0600070205080204" pitchFamily="50" charset="-128"/>
            </a:rPr>
            <a:t>　将来負担額は地方債現在高が増により増加したものの、充当可能財源についても都市計画税の増等により増加した。一方で、経常一般財源等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歳入</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は増加したものの、経常経費充当財源等については減少となった。そのため、債務償還比率は前年度と比較して、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182.1</a:t>
          </a:r>
          <a:r>
            <a:rPr kumimoji="1" lang="ja-JP" altLang="en-US" sz="1100">
              <a:latin typeface="ＭＳ Ｐゴシック" panose="020B0600070205080204" pitchFamily="50" charset="-128"/>
              <a:ea typeface="ＭＳ Ｐゴシック" panose="020B0600070205080204" pitchFamily="50" charset="-128"/>
            </a:rPr>
            <a:t>％下降し、類似団体の平均を下回った。今後も庁舎建替え事業や、連続立体交差事業等により投資的経費が増加する見込みであるが、市債発行にあたっては、実質公債費比率や市債現在高に留意し適正な活用に努め、将来負担額の縮減に向け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221316"/>
          <a:ext cx="1269" cy="146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685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8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49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2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76137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78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8551</xdr:rowOff>
    </xdr:from>
    <xdr:to>
      <xdr:col>76</xdr:col>
      <xdr:colOff>73025</xdr:colOff>
      <xdr:row>29</xdr:row>
      <xdr:rowOff>110151</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57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31428</xdr:rowOff>
    </xdr:from>
    <xdr:ext cx="560923"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56035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55520</xdr:rowOff>
    </xdr:from>
    <xdr:to>
      <xdr:col>72</xdr:col>
      <xdr:colOff>123825</xdr:colOff>
      <xdr:row>30</xdr:row>
      <xdr:rowOff>157120</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59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59351</xdr:rowOff>
    </xdr:from>
    <xdr:to>
      <xdr:col>76</xdr:col>
      <xdr:colOff>22225</xdr:colOff>
      <xdr:row>30</xdr:row>
      <xdr:rowOff>106320</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4084300" y="5802926"/>
          <a:ext cx="711200" cy="2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20616</xdr:rowOff>
    </xdr:from>
    <xdr:to>
      <xdr:col>68</xdr:col>
      <xdr:colOff>123825</xdr:colOff>
      <xdr:row>30</xdr:row>
      <xdr:rowOff>122216</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59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71416</xdr:rowOff>
    </xdr:from>
    <xdr:to>
      <xdr:col>72</xdr:col>
      <xdr:colOff>73025</xdr:colOff>
      <xdr:row>30</xdr:row>
      <xdr:rowOff>106320</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3322300" y="5986441"/>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110934</xdr:rowOff>
    </xdr:from>
    <xdr:to>
      <xdr:col>64</xdr:col>
      <xdr:colOff>123825</xdr:colOff>
      <xdr:row>31</xdr:row>
      <xdr:rowOff>41084</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6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71416</xdr:rowOff>
    </xdr:from>
    <xdr:to>
      <xdr:col>68</xdr:col>
      <xdr:colOff>73025</xdr:colOff>
      <xdr:row>30</xdr:row>
      <xdr:rowOff>161734</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2560300" y="5986441"/>
          <a:ext cx="7620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53001</xdr:rowOff>
    </xdr:from>
    <xdr:to>
      <xdr:col>60</xdr:col>
      <xdr:colOff>123825</xdr:colOff>
      <xdr:row>30</xdr:row>
      <xdr:rowOff>154601</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103801</xdr:rowOff>
    </xdr:from>
    <xdr:to>
      <xdr:col>64</xdr:col>
      <xdr:colOff>73025</xdr:colOff>
      <xdr:row>30</xdr:row>
      <xdr:rowOff>161734</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1798300" y="6018826"/>
          <a:ext cx="762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791138" y="55604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418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279838" y="5562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17838" y="5588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148247</xdr:rowOff>
    </xdr:from>
    <xdr:ext cx="560923"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791138" y="60632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113343</xdr:rowOff>
    </xdr:from>
    <xdr:ext cx="560923"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41838" y="60283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32211</xdr:rowOff>
    </xdr:from>
    <xdr:ext cx="560923"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279838" y="61186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145728</xdr:rowOff>
    </xdr:from>
    <xdr:ext cx="560923"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17838" y="60607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93293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67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167132</xdr:rowOff>
    </xdr:from>
    <xdr:to>
      <xdr:col>24</xdr:col>
      <xdr:colOff>114300</xdr:colOff>
      <xdr:row>39</xdr:row>
      <xdr:rowOff>97282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18559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121412</xdr:rowOff>
    </xdr:from>
    <xdr:to>
      <xdr:col>20</xdr:col>
      <xdr:colOff>38100</xdr:colOff>
      <xdr:row>39</xdr:row>
      <xdr:rowOff>51562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xdr:rowOff>
    </xdr:from>
    <xdr:to>
      <xdr:col>24</xdr:col>
      <xdr:colOff>63500</xdr:colOff>
      <xdr:row>39</xdr:row>
      <xdr:rowOff>46482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6873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123698</xdr:rowOff>
    </xdr:from>
    <xdr:to>
      <xdr:col>15</xdr:col>
      <xdr:colOff>101600</xdr:colOff>
      <xdr:row>39</xdr:row>
      <xdr:rowOff>53848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xdr:rowOff>
    </xdr:from>
    <xdr:to>
      <xdr:col>19</xdr:col>
      <xdr:colOff>177800</xdr:colOff>
      <xdr:row>39</xdr:row>
      <xdr:rowOff>3048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130556</xdr:rowOff>
    </xdr:from>
    <xdr:to>
      <xdr:col>10</xdr:col>
      <xdr:colOff>165100</xdr:colOff>
      <xdr:row>39</xdr:row>
      <xdr:rowOff>60706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xdr:rowOff>
    </xdr:from>
    <xdr:to>
      <xdr:col>15</xdr:col>
      <xdr:colOff>50800</xdr:colOff>
      <xdr:row>39</xdr:row>
      <xdr:rowOff>9906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6895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119126</xdr:rowOff>
    </xdr:from>
    <xdr:to>
      <xdr:col>6</xdr:col>
      <xdr:colOff>38100</xdr:colOff>
      <xdr:row>39</xdr:row>
      <xdr:rowOff>49276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169926</xdr:rowOff>
    </xdr:from>
    <xdr:to>
      <xdr:col>10</xdr:col>
      <xdr:colOff>114300</xdr:colOff>
      <xdr:row>39</xdr:row>
      <xdr:rowOff>9906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85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68089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41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70375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77233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65803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34304"/>
          <a:ext cx="0" cy="13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7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3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62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131953</xdr:rowOff>
    </xdr:from>
    <xdr:to>
      <xdr:col>55</xdr:col>
      <xdr:colOff>50800</xdr:colOff>
      <xdr:row>41</xdr:row>
      <xdr:rowOff>62103</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9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46880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130937</xdr:rowOff>
    </xdr:from>
    <xdr:to>
      <xdr:col>50</xdr:col>
      <xdr:colOff>165100</xdr:colOff>
      <xdr:row>41</xdr:row>
      <xdr:rowOff>61087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10287</xdr:rowOff>
    </xdr:from>
    <xdr:to>
      <xdr:col>55</xdr:col>
      <xdr:colOff>0</xdr:colOff>
      <xdr:row>41</xdr:row>
      <xdr:rowOff>11303</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7039737"/>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129159</xdr:rowOff>
    </xdr:from>
    <xdr:to>
      <xdr:col>46</xdr:col>
      <xdr:colOff>38100</xdr:colOff>
      <xdr:row>41</xdr:row>
      <xdr:rowOff>59309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9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8509</xdr:rowOff>
    </xdr:from>
    <xdr:to>
      <xdr:col>50</xdr:col>
      <xdr:colOff>114300</xdr:colOff>
      <xdr:row>41</xdr:row>
      <xdr:rowOff>10287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7037959"/>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127635</xdr:rowOff>
    </xdr:from>
    <xdr:to>
      <xdr:col>41</xdr:col>
      <xdr:colOff>101600</xdr:colOff>
      <xdr:row>41</xdr:row>
      <xdr:rowOff>57785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6985</xdr:rowOff>
    </xdr:from>
    <xdr:to>
      <xdr:col>45</xdr:col>
      <xdr:colOff>177800</xdr:colOff>
      <xdr:row>41</xdr:row>
      <xdr:rowOff>8509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03643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125857</xdr:rowOff>
    </xdr:from>
    <xdr:to>
      <xdr:col>36</xdr:col>
      <xdr:colOff>165100</xdr:colOff>
      <xdr:row>41</xdr:row>
      <xdr:rowOff>56007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9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5207</xdr:rowOff>
    </xdr:from>
    <xdr:to>
      <xdr:col>41</xdr:col>
      <xdr:colOff>50800</xdr:colOff>
      <xdr:row>41</xdr:row>
      <xdr:rowOff>6985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0346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5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52214</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50436</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07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48912</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07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47134</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07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E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4634865" y="959929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E00-0000AA000000}"/>
            </a:ext>
          </a:extLst>
        </xdr:cNvPr>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E00-0000AC000000}"/>
            </a:ext>
          </a:extLst>
        </xdr:cNvPr>
        <xdr:cNvSpPr txBox="1"/>
      </xdr:nvSpPr>
      <xdr:spPr>
        <a:xfrm>
          <a:off x="4673600" y="9374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E00-0000AE000000}"/>
            </a:ext>
          </a:extLst>
        </xdr:cNvPr>
        <xdr:cNvSpPr txBox="1"/>
      </xdr:nvSpPr>
      <xdr:spPr>
        <a:xfrm>
          <a:off x="4673600" y="10481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45847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3746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2857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968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079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E00-0000BA000000}"/>
            </a:ext>
          </a:extLst>
        </xdr:cNvPr>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80010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3797300" y="1070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23495</xdr:rowOff>
    </xdr:from>
    <xdr:to>
      <xdr:col>15</xdr:col>
      <xdr:colOff>101600</xdr:colOff>
      <xdr:row>62</xdr:row>
      <xdr:rowOff>125095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2857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74295</xdr:rowOff>
    </xdr:from>
    <xdr:to>
      <xdr:col>19</xdr:col>
      <xdr:colOff>177800</xdr:colOff>
      <xdr:row>62</xdr:row>
      <xdr:rowOff>76200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908300" y="1070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74295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019300" y="10692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62865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130300" y="106851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927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116222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97172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710924"/>
          <a:ext cx="0" cy="129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1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10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4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71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3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83258</xdr:rowOff>
    </xdr:from>
    <xdr:to>
      <xdr:col>55</xdr:col>
      <xdr:colOff>50800</xdr:colOff>
      <xdr:row>63</xdr:row>
      <xdr:rowOff>13408</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107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61685</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106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89039</xdr:rowOff>
    </xdr:from>
    <xdr:to>
      <xdr:col>50</xdr:col>
      <xdr:colOff>165100</xdr:colOff>
      <xdr:row>63</xdr:row>
      <xdr:rowOff>19189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107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134058</xdr:rowOff>
    </xdr:from>
    <xdr:to>
      <xdr:col>55</xdr:col>
      <xdr:colOff>0</xdr:colOff>
      <xdr:row>62</xdr:row>
      <xdr:rowOff>139839</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10763958"/>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93298</xdr:rowOff>
    </xdr:from>
    <xdr:to>
      <xdr:col>46</xdr:col>
      <xdr:colOff>38100</xdr:colOff>
      <xdr:row>63</xdr:row>
      <xdr:rowOff>23448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10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139839</xdr:rowOff>
    </xdr:from>
    <xdr:to>
      <xdr:col>50</xdr:col>
      <xdr:colOff>114300</xdr:colOff>
      <xdr:row>62</xdr:row>
      <xdr:rowOff>144098</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750300" y="1076973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95976</xdr:rowOff>
    </xdr:from>
    <xdr:to>
      <xdr:col>41</xdr:col>
      <xdr:colOff>101600</xdr:colOff>
      <xdr:row>63</xdr:row>
      <xdr:rowOff>26126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10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144098</xdr:rowOff>
    </xdr:from>
    <xdr:to>
      <xdr:col>45</xdr:col>
      <xdr:colOff>177800</xdr:colOff>
      <xdr:row>62</xdr:row>
      <xdr:rowOff>146776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861300" y="1077399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99143</xdr:rowOff>
    </xdr:from>
    <xdr:to>
      <xdr:col>36</xdr:col>
      <xdr:colOff>165100</xdr:colOff>
      <xdr:row>63</xdr:row>
      <xdr:rowOff>29293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10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146776</xdr:rowOff>
    </xdr:from>
    <xdr:to>
      <xdr:col>41</xdr:col>
      <xdr:colOff>50800</xdr:colOff>
      <xdr:row>62</xdr:row>
      <xdr:rowOff>149943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72300" y="10776676"/>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3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3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2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10316</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59411" y="108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14575</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83111" y="10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17253</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94111" y="10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20420</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705111" y="108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E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4634865" y="1354455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E00-00001D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E00-00001F010000}"/>
            </a:ext>
          </a:extLst>
        </xdr:cNvPr>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E00-000021010000}"/>
            </a:ext>
          </a:extLst>
        </xdr:cNvPr>
        <xdr:cNvSpPr txBox="1"/>
      </xdr:nvSpPr>
      <xdr:spPr>
        <a:xfrm>
          <a:off x="4673600" y="1424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45847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3746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079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55897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E00-00002D010000}"/>
            </a:ext>
          </a:extLst>
        </xdr:cNvPr>
        <xdr:cNvSpPr txBox="1"/>
      </xdr:nvSpPr>
      <xdr:spPr>
        <a:xfrm>
          <a:off x="4673600"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83820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3797300" y="1426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38100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908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152400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019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114300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130300" y="14150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E00-000036010000}"/>
            </a:ext>
          </a:extLst>
        </xdr:cNvPr>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E00-000037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E00-00003801000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E00-000039010000}"/>
            </a:ext>
          </a:extLst>
        </xdr:cNvPr>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0476865" y="13294613"/>
          <a:ext cx="0" cy="1436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10515600" y="1473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47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10515600" y="13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10515600" y="1401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0426700" y="141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141749</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10515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161037</xdr:rowOff>
    </xdr:from>
    <xdr:to>
      <xdr:col>50</xdr:col>
      <xdr:colOff>165100</xdr:colOff>
      <xdr:row>84</xdr:row>
      <xdr:rowOff>91187</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40387</xdr:rowOff>
    </xdr:from>
    <xdr:to>
      <xdr:col>55</xdr:col>
      <xdr:colOff>0</xdr:colOff>
      <xdr:row>84</xdr:row>
      <xdr:rowOff>42672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9639300" y="144421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157835</xdr:rowOff>
    </xdr:from>
    <xdr:to>
      <xdr:col>46</xdr:col>
      <xdr:colOff>38100</xdr:colOff>
      <xdr:row>84</xdr:row>
      <xdr:rowOff>87985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37185</xdr:rowOff>
    </xdr:from>
    <xdr:to>
      <xdr:col>50</xdr:col>
      <xdr:colOff>114300</xdr:colOff>
      <xdr:row>84</xdr:row>
      <xdr:rowOff>40387</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8750300" y="1443898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157835</xdr:rowOff>
    </xdr:from>
    <xdr:to>
      <xdr:col>41</xdr:col>
      <xdr:colOff>101600</xdr:colOff>
      <xdr:row>84</xdr:row>
      <xdr:rowOff>87985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37185</xdr:rowOff>
    </xdr:from>
    <xdr:to>
      <xdr:col>45</xdr:col>
      <xdr:colOff>177800</xdr:colOff>
      <xdr:row>84</xdr:row>
      <xdr:rowOff>37185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7861300" y="14438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156463</xdr:rowOff>
    </xdr:from>
    <xdr:to>
      <xdr:col>36</xdr:col>
      <xdr:colOff>165100</xdr:colOff>
      <xdr:row>84</xdr:row>
      <xdr:rowOff>86613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35813</xdr:rowOff>
    </xdr:from>
    <xdr:to>
      <xdr:col>41</xdr:col>
      <xdr:colOff>50800</xdr:colOff>
      <xdr:row>84</xdr:row>
      <xdr:rowOff>37185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972300" y="144376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82314</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79112</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79112</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77740</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0000000-0008-0000-0E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4634865" y="1729549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00000000-0008-0000-0E00-00008D010000}"/>
            </a:ext>
          </a:extLst>
        </xdr:cNvPr>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0000000-0008-0000-0E00-00008F010000}"/>
            </a:ext>
          </a:extLst>
        </xdr:cNvPr>
        <xdr:cNvSpPr txBox="1"/>
      </xdr:nvSpPr>
      <xdr:spPr>
        <a:xfrm>
          <a:off x="4673600" y="17070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31132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00000000-0008-0000-0E00-000091010000}"/>
            </a:ext>
          </a:extLst>
        </xdr:cNvPr>
        <xdr:cNvSpPr txBox="1"/>
      </xdr:nvSpPr>
      <xdr:spPr>
        <a:xfrm>
          <a:off x="4673600" y="18204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45847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3746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2857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96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079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153036</xdr:rowOff>
    </xdr:from>
    <xdr:to>
      <xdr:col>24</xdr:col>
      <xdr:colOff>114300</xdr:colOff>
      <xdr:row>108</xdr:row>
      <xdr:rowOff>83186</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45847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131463</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0000000-0008-0000-0E00-00009D010000}"/>
            </a:ext>
          </a:extLst>
        </xdr:cNvPr>
        <xdr:cNvSpPr txBox="1"/>
      </xdr:nvSpPr>
      <xdr:spPr>
        <a:xfrm>
          <a:off x="4673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132080</xdr:rowOff>
    </xdr:from>
    <xdr:to>
      <xdr:col>20</xdr:col>
      <xdr:colOff>38100</xdr:colOff>
      <xdr:row>108</xdr:row>
      <xdr:rowOff>62230</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3746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11430</xdr:rowOff>
    </xdr:from>
    <xdr:to>
      <xdr:col>24</xdr:col>
      <xdr:colOff>63500</xdr:colOff>
      <xdr:row>108</xdr:row>
      <xdr:rowOff>32386</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3797300" y="185280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101600</xdr:rowOff>
    </xdr:from>
    <xdr:to>
      <xdr:col>15</xdr:col>
      <xdr:colOff>101600</xdr:colOff>
      <xdr:row>108</xdr:row>
      <xdr:rowOff>31750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2857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152400</xdr:rowOff>
    </xdr:from>
    <xdr:to>
      <xdr:col>19</xdr:col>
      <xdr:colOff>177800</xdr:colOff>
      <xdr:row>108</xdr:row>
      <xdr:rowOff>11430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908300" y="18497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67311</xdr:rowOff>
    </xdr:from>
    <xdr:to>
      <xdr:col>10</xdr:col>
      <xdr:colOff>165100</xdr:colOff>
      <xdr:row>107</xdr:row>
      <xdr:rowOff>168911</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96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118111</xdr:rowOff>
    </xdr:from>
    <xdr:to>
      <xdr:col>15</xdr:col>
      <xdr:colOff>50800</xdr:colOff>
      <xdr:row>107</xdr:row>
      <xdr:rowOff>152400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019300" y="1846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31114</xdr:rowOff>
    </xdr:from>
    <xdr:to>
      <xdr:col>6</xdr:col>
      <xdr:colOff>38100</xdr:colOff>
      <xdr:row>107</xdr:row>
      <xdr:rowOff>132714</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079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81914</xdr:rowOff>
    </xdr:from>
    <xdr:to>
      <xdr:col>10</xdr:col>
      <xdr:colOff>114300</xdr:colOff>
      <xdr:row>107</xdr:row>
      <xdr:rowOff>118111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130300" y="18427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109238</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E00-0000A6010000}"/>
            </a:ext>
          </a:extLst>
        </xdr:cNvPr>
        <xdr:cNvSpPr txBox="1"/>
      </xdr:nvSpPr>
      <xdr:spPr>
        <a:xfrm>
          <a:off x="35820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71138</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E00-0000A7010000}"/>
            </a:ext>
          </a:extLst>
        </xdr:cNvPr>
        <xdr:cNvSpPr txBox="1"/>
      </xdr:nvSpPr>
      <xdr:spPr>
        <a:xfrm>
          <a:off x="27057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48277</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E00-0000A8010000}"/>
            </a:ext>
          </a:extLst>
        </xdr:cNvPr>
        <xdr:cNvSpPr txBox="1"/>
      </xdr:nvSpPr>
      <xdr:spPr>
        <a:xfrm>
          <a:off x="1816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13988</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E00-0000A9010000}"/>
            </a:ext>
          </a:extLst>
        </xdr:cNvPr>
        <xdr:cNvSpPr txBox="1"/>
      </xdr:nvSpPr>
      <xdr:spPr>
        <a:xfrm>
          <a:off x="927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53357</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22877</xdr:rowOff>
    </xdr:from>
    <xdr:ext cx="405111" cy="259045"/>
    <xdr:sp macro="" textlink="">
      <xdr:nvSpPr>
        <xdr:cNvPr id="427" name="n_2mainValue【港湾・漁港】&#10;有形固定資産減価償却率">
          <a:extLst>
            <a:ext uri="{FF2B5EF4-FFF2-40B4-BE49-F238E27FC236}">
              <a16:creationId xmlns:a16="http://schemas.microsoft.com/office/drawing/2014/main" id="{00000000-0008-0000-0E00-0000AB010000}"/>
            </a:ext>
          </a:extLst>
        </xdr:cNvPr>
        <xdr:cNvSpPr txBox="1"/>
      </xdr:nvSpPr>
      <xdr:spPr>
        <a:xfrm>
          <a:off x="2705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160038</xdr:rowOff>
    </xdr:from>
    <xdr:ext cx="405111" cy="259045"/>
    <xdr:sp macro="" textlink="">
      <xdr:nvSpPr>
        <xdr:cNvPr id="428" name="n_3mainValue【港湾・漁港】&#10;有形固定資産減価償却率">
          <a:extLst>
            <a:ext uri="{FF2B5EF4-FFF2-40B4-BE49-F238E27FC236}">
              <a16:creationId xmlns:a16="http://schemas.microsoft.com/office/drawing/2014/main" id="{00000000-0008-0000-0E00-0000AC010000}"/>
            </a:ext>
          </a:extLst>
        </xdr:cNvPr>
        <xdr:cNvSpPr txBox="1"/>
      </xdr:nvSpPr>
      <xdr:spPr>
        <a:xfrm>
          <a:off x="1816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123841</xdr:rowOff>
    </xdr:from>
    <xdr:ext cx="405111" cy="259045"/>
    <xdr:sp macro="" textlink="">
      <xdr:nvSpPr>
        <xdr:cNvPr id="429" name="n_4mainValue【港湾・漁港】&#10;有形固定資産減価償却率">
          <a:extLst>
            <a:ext uri="{FF2B5EF4-FFF2-40B4-BE49-F238E27FC236}">
              <a16:creationId xmlns:a16="http://schemas.microsoft.com/office/drawing/2014/main" id="{00000000-0008-0000-0E00-0000AD010000}"/>
            </a:ext>
          </a:extLst>
        </xdr:cNvPr>
        <xdr:cNvSpPr txBox="1"/>
      </xdr:nvSpPr>
      <xdr:spPr>
        <a:xfrm>
          <a:off x="927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E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10476865" y="17134607"/>
          <a:ext cx="0" cy="1456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00000000-0008-0000-0E00-0000C4010000}"/>
            </a:ext>
          </a:extLst>
        </xdr:cNvPr>
        <xdr:cNvSpPr txBox="1"/>
      </xdr:nvSpPr>
      <xdr:spPr>
        <a:xfrm>
          <a:off x="10515600" y="18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0388600" y="1859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00000000-0008-0000-0E00-0000C6010000}"/>
            </a:ext>
          </a:extLst>
        </xdr:cNvPr>
        <xdr:cNvSpPr txBox="1"/>
      </xdr:nvSpPr>
      <xdr:spPr>
        <a:xfrm>
          <a:off x="10515600" y="1690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713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00000000-0008-0000-0E00-0000C8010000}"/>
            </a:ext>
          </a:extLst>
        </xdr:cNvPr>
        <xdr:cNvSpPr txBox="1"/>
      </xdr:nvSpPr>
      <xdr:spPr>
        <a:xfrm>
          <a:off x="10515600" y="177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0426700" y="178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9588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8699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7810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6921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7432</xdr:rowOff>
    </xdr:from>
    <xdr:to>
      <xdr:col>55</xdr:col>
      <xdr:colOff>50800</xdr:colOff>
      <xdr:row>105</xdr:row>
      <xdr:rowOff>109032</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0426700" y="180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157309</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00000000-0008-0000-0E00-0000D4010000}"/>
            </a:ext>
          </a:extLst>
        </xdr:cNvPr>
        <xdr:cNvSpPr txBox="1"/>
      </xdr:nvSpPr>
      <xdr:spPr>
        <a:xfrm>
          <a:off x="10515600" y="179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12534</xdr:rowOff>
    </xdr:from>
    <xdr:to>
      <xdr:col>50</xdr:col>
      <xdr:colOff>165100</xdr:colOff>
      <xdr:row>105</xdr:row>
      <xdr:rowOff>114134</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9588500" y="18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58232</xdr:rowOff>
    </xdr:from>
    <xdr:to>
      <xdr:col>55</xdr:col>
      <xdr:colOff>0</xdr:colOff>
      <xdr:row>105</xdr:row>
      <xdr:rowOff>63334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9639300" y="18060482"/>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13038</xdr:rowOff>
    </xdr:from>
    <xdr:to>
      <xdr:col>46</xdr:col>
      <xdr:colOff>38100</xdr:colOff>
      <xdr:row>105</xdr:row>
      <xdr:rowOff>114638</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8699500" y="180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63334</xdr:rowOff>
    </xdr:from>
    <xdr:to>
      <xdr:col>50</xdr:col>
      <xdr:colOff>114300</xdr:colOff>
      <xdr:row>105</xdr:row>
      <xdr:rowOff>63838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8750300" y="18065584"/>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12424</xdr:rowOff>
    </xdr:from>
    <xdr:to>
      <xdr:col>41</xdr:col>
      <xdr:colOff>101600</xdr:colOff>
      <xdr:row>105</xdr:row>
      <xdr:rowOff>114024</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7810500" y="180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63224</xdr:rowOff>
    </xdr:from>
    <xdr:to>
      <xdr:col>45</xdr:col>
      <xdr:colOff>177800</xdr:colOff>
      <xdr:row>105</xdr:row>
      <xdr:rowOff>63838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7861300" y="18065474"/>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12041</xdr:rowOff>
    </xdr:from>
    <xdr:to>
      <xdr:col>36</xdr:col>
      <xdr:colOff>165100</xdr:colOff>
      <xdr:row>105</xdr:row>
      <xdr:rowOff>113641</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6921500" y="180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62841</xdr:rowOff>
    </xdr:from>
    <xdr:to>
      <xdr:col>41</xdr:col>
      <xdr:colOff>50800</xdr:colOff>
      <xdr:row>105</xdr:row>
      <xdr:rowOff>63224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6972300" y="18065091"/>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00000000-0008-0000-0E00-0000DD010000}"/>
            </a:ext>
          </a:extLst>
        </xdr:cNvPr>
        <xdr:cNvSpPr txBox="1"/>
      </xdr:nvSpPr>
      <xdr:spPr>
        <a:xfrm>
          <a:off x="9359411" y="17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84831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7594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6705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105261</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9359411" y="1810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105765</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8483111" y="181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105151</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594111" y="18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104768</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705111" y="1810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E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6318864" y="5619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E00-0000FE010000}"/>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E00-000000020000}"/>
            </a:ext>
          </a:extLst>
        </xdr:cNvPr>
        <xdr:cNvSpPr txBox="1"/>
      </xdr:nvSpPr>
      <xdr:spPr>
        <a:xfrm>
          <a:off x="16357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E00-000002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4541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3652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116857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E00-00000E020000}"/>
            </a:ext>
          </a:extLst>
        </xdr:cNvPr>
        <xdr:cNvSpPr txBox="1"/>
      </xdr:nvSpPr>
      <xdr:spPr>
        <a:xfrm>
          <a:off x="16357600"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36</xdr:row>
      <xdr:rowOff>144780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5481300" y="580263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454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40</xdr:row>
      <xdr:rowOff>49530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4592300" y="631698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132080</xdr:rowOff>
    </xdr:from>
    <xdr:to>
      <xdr:col>72</xdr:col>
      <xdr:colOff>38100</xdr:colOff>
      <xdr:row>40</xdr:row>
      <xdr:rowOff>62230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365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xdr:rowOff>
    </xdr:from>
    <xdr:to>
      <xdr:col>76</xdr:col>
      <xdr:colOff>114300</xdr:colOff>
      <xdr:row>40</xdr:row>
      <xdr:rowOff>49530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3703300" y="686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276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0</xdr:rowOff>
    </xdr:from>
    <xdr:to>
      <xdr:col>71</xdr:col>
      <xdr:colOff>177800</xdr:colOff>
      <xdr:row>40</xdr:row>
      <xdr:rowOff>11430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814300" y="6858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30497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E00-000017020000}"/>
            </a:ext>
          </a:extLst>
        </xdr:cNvPr>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4389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4389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53357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3500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2611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00000000-0008-0000-0E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2160864" y="56061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00000000-0008-0000-0E00-000039020000}"/>
            </a:ext>
          </a:extLst>
        </xdr:cNvPr>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00000000-0008-0000-0E00-00003B020000}"/>
            </a:ext>
          </a:extLst>
        </xdr:cNvPr>
        <xdr:cNvSpPr txBox="1"/>
      </xdr:nvSpPr>
      <xdr:spPr>
        <a:xfrm>
          <a:off x="22199600" y="53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560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0000000-0008-0000-0E00-00003D020000}"/>
            </a:ext>
          </a:extLst>
        </xdr:cNvPr>
        <xdr:cNvSpPr txBox="1"/>
      </xdr:nvSpPr>
      <xdr:spPr>
        <a:xfrm>
          <a:off x="22199600" y="671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21107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1272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9494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8605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60778</xdr:rowOff>
    </xdr:from>
    <xdr:to>
      <xdr:col>116</xdr:col>
      <xdr:colOff>114300</xdr:colOff>
      <xdr:row>41</xdr:row>
      <xdr:rowOff>162378</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21107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147155</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00000000-0008-0000-0E00-000049020000}"/>
            </a:ext>
          </a:extLst>
        </xdr:cNvPr>
        <xdr:cNvSpPr txBox="1"/>
      </xdr:nvSpPr>
      <xdr:spPr>
        <a:xfrm>
          <a:off x="22199600" y="70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60778</xdr:rowOff>
    </xdr:from>
    <xdr:to>
      <xdr:col>112</xdr:col>
      <xdr:colOff>38100</xdr:colOff>
      <xdr:row>41</xdr:row>
      <xdr:rowOff>162378</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12725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111578</xdr:rowOff>
    </xdr:from>
    <xdr:to>
      <xdr:col>116</xdr:col>
      <xdr:colOff>63500</xdr:colOff>
      <xdr:row>41</xdr:row>
      <xdr:rowOff>111578</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1323300" y="714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0383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111578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0434300" y="71192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17235</xdr:rowOff>
    </xdr:from>
    <xdr:to>
      <xdr:col>102</xdr:col>
      <xdr:colOff>165100</xdr:colOff>
      <xdr:row>41</xdr:row>
      <xdr:rowOff>118835</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9494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68035</xdr:rowOff>
    </xdr:from>
    <xdr:to>
      <xdr:col>107</xdr:col>
      <xdr:colOff>50800</xdr:colOff>
      <xdr:row>41</xdr:row>
      <xdr:rowOff>89807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545300" y="70974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166915</xdr:rowOff>
    </xdr:from>
    <xdr:to>
      <xdr:col>98</xdr:col>
      <xdr:colOff>38100</xdr:colOff>
      <xdr:row>41</xdr:row>
      <xdr:rowOff>97065</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8605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46265</xdr:rowOff>
    </xdr:from>
    <xdr:to>
      <xdr:col>102</xdr:col>
      <xdr:colOff>114300</xdr:colOff>
      <xdr:row>41</xdr:row>
      <xdr:rowOff>68035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656300" y="70757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21075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0199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9310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8421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153505</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109962</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88192</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00000000-0008-0000-0E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6318864" y="972464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00000000-0008-0000-0E00-000071020000}"/>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00000000-0008-0000-0E00-000073020000}"/>
            </a:ext>
          </a:extLst>
        </xdr:cNvPr>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00000000-0008-0000-0E00-000075020000}"/>
            </a:ext>
          </a:extLst>
        </xdr:cNvPr>
        <xdr:cNvSpPr txBox="1"/>
      </xdr:nvSpPr>
      <xdr:spPr>
        <a:xfrm>
          <a:off x="163576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5430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72644</xdr:rowOff>
    </xdr:from>
    <xdr:to>
      <xdr:col>85</xdr:col>
      <xdr:colOff>177800</xdr:colOff>
      <xdr:row>57</xdr:row>
      <xdr:rowOff>2794</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62687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25671</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00000000-0008-0000-0E00-000081020000}"/>
            </a:ext>
          </a:extLst>
        </xdr:cNvPr>
        <xdr:cNvSpPr txBox="1"/>
      </xdr:nvSpPr>
      <xdr:spPr>
        <a:xfrm>
          <a:off x="16357600" y="962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58928</xdr:rowOff>
    </xdr:from>
    <xdr:to>
      <xdr:col>81</xdr:col>
      <xdr:colOff>101600</xdr:colOff>
      <xdr:row>56</xdr:row>
      <xdr:rowOff>160528</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5430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109728</xdr:rowOff>
    </xdr:from>
    <xdr:to>
      <xdr:col>85</xdr:col>
      <xdr:colOff>127000</xdr:colOff>
      <xdr:row>56</xdr:row>
      <xdr:rowOff>123444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5481300" y="9710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45212</xdr:rowOff>
    </xdr:from>
    <xdr:to>
      <xdr:col>76</xdr:col>
      <xdr:colOff>165100</xdr:colOff>
      <xdr:row>56</xdr:row>
      <xdr:rowOff>146812</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4541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96012</xdr:rowOff>
    </xdr:from>
    <xdr:to>
      <xdr:col>81</xdr:col>
      <xdr:colOff>50800</xdr:colOff>
      <xdr:row>56</xdr:row>
      <xdr:rowOff>109728</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4592300" y="9697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49784</xdr:rowOff>
    </xdr:from>
    <xdr:to>
      <xdr:col>72</xdr:col>
      <xdr:colOff>38100</xdr:colOff>
      <xdr:row>56</xdr:row>
      <xdr:rowOff>151384</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36525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96012</xdr:rowOff>
    </xdr:from>
    <xdr:to>
      <xdr:col>76</xdr:col>
      <xdr:colOff>114300</xdr:colOff>
      <xdr:row>56</xdr:row>
      <xdr:rowOff>100584</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3703300" y="9697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36068</xdr:rowOff>
    </xdr:from>
    <xdr:to>
      <xdr:col>67</xdr:col>
      <xdr:colOff>101600</xdr:colOff>
      <xdr:row>56</xdr:row>
      <xdr:rowOff>137668</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2763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86868</xdr:rowOff>
    </xdr:from>
    <xdr:to>
      <xdr:col>71</xdr:col>
      <xdr:colOff>177800</xdr:colOff>
      <xdr:row>56</xdr:row>
      <xdr:rowOff>100584</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814300" y="9688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50" name="n_1aveValue【学校施設】&#10;有形固定資産減価償却率">
          <a:extLst>
            <a:ext uri="{FF2B5EF4-FFF2-40B4-BE49-F238E27FC236}">
              <a16:creationId xmlns:a16="http://schemas.microsoft.com/office/drawing/2014/main" id="{00000000-0008-0000-0E00-00008A020000}"/>
            </a:ext>
          </a:extLst>
        </xdr:cNvPr>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51" name="n_2aveValue【学校施設】&#10;有形固定資産減価償却率">
          <a:extLst>
            <a:ext uri="{FF2B5EF4-FFF2-40B4-BE49-F238E27FC236}">
              <a16:creationId xmlns:a16="http://schemas.microsoft.com/office/drawing/2014/main" id="{00000000-0008-0000-0E00-00008B020000}"/>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52" name="n_3aveValue【学校施設】&#10;有形固定資産減価償却率">
          <a:extLst>
            <a:ext uri="{FF2B5EF4-FFF2-40B4-BE49-F238E27FC236}">
              <a16:creationId xmlns:a16="http://schemas.microsoft.com/office/drawing/2014/main" id="{00000000-0008-0000-0E00-00008C02000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3" name="n_4aveValue【学校施設】&#10;有形固定資産減価償却率">
          <a:extLst>
            <a:ext uri="{FF2B5EF4-FFF2-40B4-BE49-F238E27FC236}">
              <a16:creationId xmlns:a16="http://schemas.microsoft.com/office/drawing/2014/main" id="{00000000-0008-0000-0E00-00008D020000}"/>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5605</xdr:rowOff>
    </xdr:from>
    <xdr:ext cx="405111" cy="259045"/>
    <xdr:sp macro="" textlink="">
      <xdr:nvSpPr>
        <xdr:cNvPr id="654" name="n_1mainValue【学校施設】&#10;有形固定資産減価償却率">
          <a:extLst>
            <a:ext uri="{FF2B5EF4-FFF2-40B4-BE49-F238E27FC236}">
              <a16:creationId xmlns:a16="http://schemas.microsoft.com/office/drawing/2014/main" id="{00000000-0008-0000-0E00-00008E020000}"/>
            </a:ext>
          </a:extLst>
        </xdr:cNvPr>
        <xdr:cNvSpPr txBox="1"/>
      </xdr:nvSpPr>
      <xdr:spPr>
        <a:xfrm>
          <a:off x="152660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163339</xdr:rowOff>
    </xdr:from>
    <xdr:ext cx="405111" cy="259045"/>
    <xdr:sp macro="" textlink="">
      <xdr:nvSpPr>
        <xdr:cNvPr id="655" name="n_2mainValue【学校施設】&#10;有形固定資産減価償却率">
          <a:extLst>
            <a:ext uri="{FF2B5EF4-FFF2-40B4-BE49-F238E27FC236}">
              <a16:creationId xmlns:a16="http://schemas.microsoft.com/office/drawing/2014/main" id="{00000000-0008-0000-0E00-00008F020000}"/>
            </a:ext>
          </a:extLst>
        </xdr:cNvPr>
        <xdr:cNvSpPr txBox="1"/>
      </xdr:nvSpPr>
      <xdr:spPr>
        <a:xfrm>
          <a:off x="14389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167911</xdr:rowOff>
    </xdr:from>
    <xdr:ext cx="405111" cy="259045"/>
    <xdr:sp macro="" textlink="">
      <xdr:nvSpPr>
        <xdr:cNvPr id="656" name="n_3mainValue【学校施設】&#10;有形固定資産減価償却率">
          <a:extLst>
            <a:ext uri="{FF2B5EF4-FFF2-40B4-BE49-F238E27FC236}">
              <a16:creationId xmlns:a16="http://schemas.microsoft.com/office/drawing/2014/main" id="{00000000-0008-0000-0E00-000090020000}"/>
            </a:ext>
          </a:extLst>
        </xdr:cNvPr>
        <xdr:cNvSpPr txBox="1"/>
      </xdr:nvSpPr>
      <xdr:spPr>
        <a:xfrm>
          <a:off x="13500744" y="94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154195</xdr:rowOff>
    </xdr:from>
    <xdr:ext cx="405111" cy="259045"/>
    <xdr:sp macro="" textlink="">
      <xdr:nvSpPr>
        <xdr:cNvPr id="657" name="n_4mainValue【学校施設】&#10;有形固定資産減価償却率">
          <a:extLst>
            <a:ext uri="{FF2B5EF4-FFF2-40B4-BE49-F238E27FC236}">
              <a16:creationId xmlns:a16="http://schemas.microsoft.com/office/drawing/2014/main" id="{00000000-0008-0000-0E00-000091020000}"/>
            </a:ext>
          </a:extLst>
        </xdr:cNvPr>
        <xdr:cNvSpPr txBox="1"/>
      </xdr:nvSpPr>
      <xdr:spPr>
        <a:xfrm>
          <a:off x="126117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0000000-0008-0000-0E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flipV="1">
          <a:off x="22160864" y="9461863"/>
          <a:ext cx="0" cy="158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00000000-0008-0000-0E00-0000AD020000}"/>
            </a:ext>
          </a:extLst>
        </xdr:cNvPr>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00000000-0008-0000-0E00-0000AF020000}"/>
            </a:ext>
          </a:extLst>
        </xdr:cNvPr>
        <xdr:cNvSpPr txBox="1"/>
      </xdr:nvSpPr>
      <xdr:spPr>
        <a:xfrm>
          <a:off x="22199600" y="9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946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00000000-0008-0000-0E00-0000B1020000}"/>
            </a:ext>
          </a:extLst>
        </xdr:cNvPr>
        <xdr:cNvSpPr txBox="1"/>
      </xdr:nvSpPr>
      <xdr:spPr>
        <a:xfrm>
          <a:off x="22199600" y="1056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2110700" y="1071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1272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8605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701" name="【学校施設】&#10;一人当たり面積該当値テキスト">
          <a:extLst>
            <a:ext uri="{FF2B5EF4-FFF2-40B4-BE49-F238E27FC236}">
              <a16:creationId xmlns:a16="http://schemas.microsoft.com/office/drawing/2014/main" id="{00000000-0008-0000-0E00-0000BD020000}"/>
            </a:ext>
          </a:extLst>
        </xdr:cNvPr>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71846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21323300" y="11044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15603</xdr:rowOff>
    </xdr:from>
    <xdr:to>
      <xdr:col>107</xdr:col>
      <xdr:colOff>101600</xdr:colOff>
      <xdr:row>64</xdr:row>
      <xdr:rowOff>117203</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0383500" y="10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66403</xdr:rowOff>
    </xdr:from>
    <xdr:to>
      <xdr:col>111</xdr:col>
      <xdr:colOff>177800</xdr:colOff>
      <xdr:row>64</xdr:row>
      <xdr:rowOff>71846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0434300" y="1103920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18869</xdr:rowOff>
    </xdr:from>
    <xdr:to>
      <xdr:col>102</xdr:col>
      <xdr:colOff>165100</xdr:colOff>
      <xdr:row>64</xdr:row>
      <xdr:rowOff>120469</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9494500" y="10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66403</xdr:rowOff>
    </xdr:from>
    <xdr:to>
      <xdr:col>107</xdr:col>
      <xdr:colOff>50800</xdr:colOff>
      <xdr:row>64</xdr:row>
      <xdr:rowOff>69669</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9545300" y="110392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69669</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656300" y="110348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a:extLst>
            <a:ext uri="{FF2B5EF4-FFF2-40B4-BE49-F238E27FC236}">
              <a16:creationId xmlns:a16="http://schemas.microsoft.com/office/drawing/2014/main" id="{00000000-0008-0000-0E00-0000C6020000}"/>
            </a:ext>
          </a:extLst>
        </xdr:cNvPr>
        <xdr:cNvSpPr txBox="1"/>
      </xdr:nvSpPr>
      <xdr:spPr>
        <a:xfrm>
          <a:off x="21075727" y="104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a:extLst>
            <a:ext uri="{FF2B5EF4-FFF2-40B4-BE49-F238E27FC236}">
              <a16:creationId xmlns:a16="http://schemas.microsoft.com/office/drawing/2014/main" id="{00000000-0008-0000-0E00-0000C7020000}"/>
            </a:ext>
          </a:extLst>
        </xdr:cNvPr>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a:extLst>
            <a:ext uri="{FF2B5EF4-FFF2-40B4-BE49-F238E27FC236}">
              <a16:creationId xmlns:a16="http://schemas.microsoft.com/office/drawing/2014/main" id="{00000000-0008-0000-0E00-0000C8020000}"/>
            </a:ext>
          </a:extLst>
        </xdr:cNvPr>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a:extLst>
            <a:ext uri="{FF2B5EF4-FFF2-40B4-BE49-F238E27FC236}">
              <a16:creationId xmlns:a16="http://schemas.microsoft.com/office/drawing/2014/main" id="{00000000-0008-0000-0E00-0000C9020000}"/>
            </a:ext>
          </a:extLst>
        </xdr:cNvPr>
        <xdr:cNvSpPr txBox="1"/>
      </xdr:nvSpPr>
      <xdr:spPr>
        <a:xfrm>
          <a:off x="18421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113773</xdr:rowOff>
    </xdr:from>
    <xdr:ext cx="469744" cy="259045"/>
    <xdr:sp macro="" textlink="">
      <xdr:nvSpPr>
        <xdr:cNvPr id="714" name="n_1mainValue【学校施設】&#10;一人当たり面積">
          <a:extLst>
            <a:ext uri="{FF2B5EF4-FFF2-40B4-BE49-F238E27FC236}">
              <a16:creationId xmlns:a16="http://schemas.microsoft.com/office/drawing/2014/main" id="{00000000-0008-0000-0E00-0000CA020000}"/>
            </a:ext>
          </a:extLst>
        </xdr:cNvPr>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108330</xdr:rowOff>
    </xdr:from>
    <xdr:ext cx="469744" cy="259045"/>
    <xdr:sp macro="" textlink="">
      <xdr:nvSpPr>
        <xdr:cNvPr id="715" name="n_2mainValue【学校施設】&#10;一人当たり面積">
          <a:extLst>
            <a:ext uri="{FF2B5EF4-FFF2-40B4-BE49-F238E27FC236}">
              <a16:creationId xmlns:a16="http://schemas.microsoft.com/office/drawing/2014/main" id="{00000000-0008-0000-0E00-0000CB020000}"/>
            </a:ext>
          </a:extLst>
        </xdr:cNvPr>
        <xdr:cNvSpPr txBox="1"/>
      </xdr:nvSpPr>
      <xdr:spPr>
        <a:xfrm>
          <a:off x="20199427"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111596</xdr:rowOff>
    </xdr:from>
    <xdr:ext cx="469744" cy="259045"/>
    <xdr:sp macro="" textlink="">
      <xdr:nvSpPr>
        <xdr:cNvPr id="716" name="n_3mainValue【学校施設】&#10;一人当たり面積">
          <a:extLst>
            <a:ext uri="{FF2B5EF4-FFF2-40B4-BE49-F238E27FC236}">
              <a16:creationId xmlns:a16="http://schemas.microsoft.com/office/drawing/2014/main" id="{00000000-0008-0000-0E00-0000CC020000}"/>
            </a:ext>
          </a:extLst>
        </xdr:cNvPr>
        <xdr:cNvSpPr txBox="1"/>
      </xdr:nvSpPr>
      <xdr:spPr>
        <a:xfrm>
          <a:off x="19310427" y="110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717" name="n_4mainValue【学校施設】&#10;一人当たり面積">
          <a:extLst>
            <a:ext uri="{FF2B5EF4-FFF2-40B4-BE49-F238E27FC236}">
              <a16:creationId xmlns:a16="http://schemas.microsoft.com/office/drawing/2014/main" id="{00000000-0008-0000-0E00-0000CD020000}"/>
            </a:ext>
          </a:extLst>
        </xdr:cNvPr>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E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6318864" y="13228320"/>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a:extLst>
            <a:ext uri="{FF2B5EF4-FFF2-40B4-BE49-F238E27FC236}">
              <a16:creationId xmlns:a16="http://schemas.microsoft.com/office/drawing/2014/main" id="{00000000-0008-0000-0E00-0000E9020000}"/>
            </a:ext>
          </a:extLst>
        </xdr:cNvPr>
        <xdr:cNvSpPr txBox="1"/>
      </xdr:nvSpPr>
      <xdr:spPr>
        <a:xfrm>
          <a:off x="16357600" y="148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E00-0000EB020000}"/>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E00-0000ED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5430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365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2763500" y="138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133911</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E00-0000F9020000}"/>
            </a:ext>
          </a:extLst>
        </xdr:cNvPr>
        <xdr:cNvSpPr txBox="1"/>
      </xdr:nvSpPr>
      <xdr:spPr>
        <a:xfrm>
          <a:off x="16357600"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34834</xdr:rowOff>
    </xdr:from>
    <xdr:to>
      <xdr:col>85</xdr:col>
      <xdr:colOff>127000</xdr:colOff>
      <xdr:row>83</xdr:row>
      <xdr:rowOff>49530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5481300" y="14093734"/>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28121</xdr:rowOff>
    </xdr:from>
    <xdr:to>
      <xdr:col>76</xdr:col>
      <xdr:colOff>165100</xdr:colOff>
      <xdr:row>83</xdr:row>
      <xdr:rowOff>129721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4541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78921</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4592300" y="142798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365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20138</xdr:rowOff>
    </xdr:from>
    <xdr:to>
      <xdr:col>76</xdr:col>
      <xdr:colOff>114300</xdr:colOff>
      <xdr:row>83</xdr:row>
      <xdr:rowOff>78921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3703300" y="142504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83</xdr:row>
      <xdr:rowOff>20138</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2814300" y="141917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E00-000002030000}"/>
            </a:ext>
          </a:extLst>
        </xdr:cNvPr>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E00-000003030000}"/>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E00-000004030000}"/>
            </a:ext>
          </a:extLst>
        </xdr:cNvPr>
        <xdr:cNvSpPr txBox="1"/>
      </xdr:nvSpPr>
      <xdr:spPr>
        <a:xfrm>
          <a:off x="13500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E00-000005030000}"/>
            </a:ext>
          </a:extLst>
        </xdr:cNvPr>
        <xdr:cNvSpPr txBox="1"/>
      </xdr:nvSpPr>
      <xdr:spPr>
        <a:xfrm>
          <a:off x="12611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3283</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352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7" name="n_1aveValue【児童館】&#10;一人当たり面積">
          <a:extLst>
            <a:ext uri="{FF2B5EF4-FFF2-40B4-BE49-F238E27FC236}">
              <a16:creationId xmlns:a16="http://schemas.microsoft.com/office/drawing/2014/main" id="{00000000-0008-0000-0E00-00003B03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8" name="n_2aveValue【児童館】&#10;一人当たり面積">
          <a:extLst>
            <a:ext uri="{FF2B5EF4-FFF2-40B4-BE49-F238E27FC236}">
              <a16:creationId xmlns:a16="http://schemas.microsoft.com/office/drawing/2014/main" id="{00000000-0008-0000-0E00-00003C03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9" name="n_3aveValue【児童館】&#10;一人当たり面積">
          <a:extLst>
            <a:ext uri="{FF2B5EF4-FFF2-40B4-BE49-F238E27FC236}">
              <a16:creationId xmlns:a16="http://schemas.microsoft.com/office/drawing/2014/main" id="{00000000-0008-0000-0E00-00003D03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0" name="n_4aveValue【児童館】&#10;一人当たり面積">
          <a:extLst>
            <a:ext uri="{FF2B5EF4-FFF2-40B4-BE49-F238E27FC236}">
              <a16:creationId xmlns:a16="http://schemas.microsoft.com/office/drawing/2014/main" id="{00000000-0008-0000-0E00-00003E030000}"/>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31" name="n_1mainValue【児童館】&#10;一人当たり面積">
          <a:extLst>
            <a:ext uri="{FF2B5EF4-FFF2-40B4-BE49-F238E27FC236}">
              <a16:creationId xmlns:a16="http://schemas.microsoft.com/office/drawing/2014/main" id="{00000000-0008-0000-0E00-00003F03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2" name="n_2mainValue【児童館】&#10;一人当たり面積">
          <a:extLst>
            <a:ext uri="{FF2B5EF4-FFF2-40B4-BE49-F238E27FC236}">
              <a16:creationId xmlns:a16="http://schemas.microsoft.com/office/drawing/2014/main" id="{00000000-0008-0000-0E00-00004003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3" name="n_3mainValue【児童館】&#10;一人当たり面積">
          <a:extLst>
            <a:ext uri="{FF2B5EF4-FFF2-40B4-BE49-F238E27FC236}">
              <a16:creationId xmlns:a16="http://schemas.microsoft.com/office/drawing/2014/main" id="{00000000-0008-0000-0E00-00004103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4" name="n_4mainValue【児童館】&#10;一人当たり面積">
          <a:extLst>
            <a:ext uri="{FF2B5EF4-FFF2-40B4-BE49-F238E27FC236}">
              <a16:creationId xmlns:a16="http://schemas.microsoft.com/office/drawing/2014/main" id="{00000000-0008-0000-0E00-000042030000}"/>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E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flipV="1">
          <a:off x="16318864" y="1737360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E00-00005C030000}"/>
            </a:ext>
          </a:extLst>
        </xdr:cNvPr>
        <xdr:cNvSpPr txBox="1"/>
      </xdr:nvSpPr>
      <xdr:spPr>
        <a:xfrm>
          <a:off x="16357600"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6230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E00-00005E030000}"/>
            </a:ext>
          </a:extLst>
        </xdr:cNvPr>
        <xdr:cNvSpPr txBox="1"/>
      </xdr:nvSpPr>
      <xdr:spPr>
        <a:xfrm>
          <a:off x="163576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E00-000060030000}"/>
            </a:ext>
          </a:extLst>
        </xdr:cNvPr>
        <xdr:cNvSpPr txBox="1"/>
      </xdr:nvSpPr>
      <xdr:spPr>
        <a:xfrm>
          <a:off x="16357600" y="1756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62687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5430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4541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365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2763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161941</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E00-00006C030000}"/>
            </a:ext>
          </a:extLst>
        </xdr:cNvPr>
        <xdr:cNvSpPr txBox="1"/>
      </xdr:nvSpPr>
      <xdr:spPr>
        <a:xfrm>
          <a:off x="16357600"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153036</xdr:rowOff>
    </xdr:from>
    <xdr:to>
      <xdr:col>81</xdr:col>
      <xdr:colOff>101600</xdr:colOff>
      <xdr:row>104</xdr:row>
      <xdr:rowOff>83186</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5430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32386</xdr:rowOff>
    </xdr:from>
    <xdr:to>
      <xdr:col>85</xdr:col>
      <xdr:colOff>127000</xdr:colOff>
      <xdr:row>104</xdr:row>
      <xdr:rowOff>62864</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5481300" y="178631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104</xdr:row>
      <xdr:rowOff>32386</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4592300" y="178231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103</xdr:row>
      <xdr:rowOff>163830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3703300" y="1778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67311</xdr:rowOff>
    </xdr:from>
    <xdr:to>
      <xdr:col>67</xdr:col>
      <xdr:colOff>101600</xdr:colOff>
      <xdr:row>103</xdr:row>
      <xdr:rowOff>168911</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2763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118111</xdr:rowOff>
    </xdr:from>
    <xdr:to>
      <xdr:col>71</xdr:col>
      <xdr:colOff>177800</xdr:colOff>
      <xdr:row>103</xdr:row>
      <xdr:rowOff>127636</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2814300" y="177774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E00-000075030000}"/>
            </a:ext>
          </a:extLst>
        </xdr:cNvPr>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E00-000076030000}"/>
            </a:ext>
          </a:extLst>
        </xdr:cNvPr>
        <xdr:cNvSpPr txBox="1"/>
      </xdr:nvSpPr>
      <xdr:spPr>
        <a:xfrm>
          <a:off x="14389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E00-000077030000}"/>
            </a:ext>
          </a:extLst>
        </xdr:cNvPr>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E00-000078030000}"/>
            </a:ext>
          </a:extLst>
        </xdr:cNvPr>
        <xdr:cNvSpPr txBox="1"/>
      </xdr:nvSpPr>
      <xdr:spPr>
        <a:xfrm>
          <a:off x="12611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74313</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169563</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160038</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E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flipV="1">
          <a:off x="22160864" y="1737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E00-000095030000}"/>
            </a:ext>
          </a:extLst>
        </xdr:cNvPr>
        <xdr:cNvSpPr txBox="1"/>
      </xdr:nvSpPr>
      <xdr:spPr>
        <a:xfrm>
          <a:off x="22199600"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86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E00-000097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143527</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E00-000099030000}"/>
            </a:ext>
          </a:extLst>
        </xdr:cNvPr>
        <xdr:cNvSpPr txBox="1"/>
      </xdr:nvSpPr>
      <xdr:spPr>
        <a:xfrm>
          <a:off x="22199600" y="1797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1272500" y="1811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86055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0</xdr:rowOff>
    </xdr:from>
    <xdr:to>
      <xdr:col>116</xdr:col>
      <xdr:colOff>114300</xdr:colOff>
      <xdr:row>106</xdr:row>
      <xdr:rowOff>101600</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21107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149877</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E00-0000A5030000}"/>
            </a:ext>
          </a:extLst>
        </xdr:cNvPr>
        <xdr:cNvSpPr txBox="1"/>
      </xdr:nvSpPr>
      <xdr:spPr>
        <a:xfrm>
          <a:off x="22199600" y="181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0</xdr:rowOff>
    </xdr:from>
    <xdr:to>
      <xdr:col>112</xdr:col>
      <xdr:colOff>38100</xdr:colOff>
      <xdr:row>106</xdr:row>
      <xdr:rowOff>101600</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1272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50800</xdr:rowOff>
    </xdr:from>
    <xdr:to>
      <xdr:col>116</xdr:col>
      <xdr:colOff>63500</xdr:colOff>
      <xdr:row>106</xdr:row>
      <xdr:rowOff>50800</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a:off x="21323300" y="1822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038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50800</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a:off x="20434300" y="1821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38100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a:off x="19545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8605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38100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a:off x="18656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54627</xdr:rowOff>
    </xdr:from>
    <xdr:ext cx="469744" cy="259045"/>
    <xdr:sp macro="" textlink="">
      <xdr:nvSpPr>
        <xdr:cNvPr id="942" name="n_1aveValue【公民館】&#10;一人当たり面積">
          <a:extLst>
            <a:ext uri="{FF2B5EF4-FFF2-40B4-BE49-F238E27FC236}">
              <a16:creationId xmlns:a16="http://schemas.microsoft.com/office/drawing/2014/main" id="{00000000-0008-0000-0E00-0000AE030000}"/>
            </a:ext>
          </a:extLst>
        </xdr:cNvPr>
        <xdr:cNvSpPr txBox="1"/>
      </xdr:nvSpPr>
      <xdr:spPr>
        <a:xfrm>
          <a:off x="2107572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943" name="n_2aveValue【公民館】&#10;一人当たり面積">
          <a:extLst>
            <a:ext uri="{FF2B5EF4-FFF2-40B4-BE49-F238E27FC236}">
              <a16:creationId xmlns:a16="http://schemas.microsoft.com/office/drawing/2014/main" id="{00000000-0008-0000-0E00-0000AF030000}"/>
            </a:ext>
          </a:extLst>
        </xdr:cNvPr>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944" name="n_3aveValue【公民館】&#10;一人当たり面積">
          <a:extLst>
            <a:ext uri="{FF2B5EF4-FFF2-40B4-BE49-F238E27FC236}">
              <a16:creationId xmlns:a16="http://schemas.microsoft.com/office/drawing/2014/main" id="{00000000-0008-0000-0E00-0000B0030000}"/>
            </a:ext>
          </a:extLst>
        </xdr:cNvPr>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945" name="n_4aveValue【公民館】&#10;一人当たり面積">
          <a:extLst>
            <a:ext uri="{FF2B5EF4-FFF2-40B4-BE49-F238E27FC236}">
              <a16:creationId xmlns:a16="http://schemas.microsoft.com/office/drawing/2014/main" id="{00000000-0008-0000-0E00-0000B1030000}"/>
            </a:ext>
          </a:extLst>
        </xdr:cNvPr>
        <xdr:cNvSpPr txBox="1"/>
      </xdr:nvSpPr>
      <xdr:spPr>
        <a:xfrm>
          <a:off x="18421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92727</xdr:rowOff>
    </xdr:from>
    <xdr:ext cx="469744" cy="259045"/>
    <xdr:sp macro="" textlink="">
      <xdr:nvSpPr>
        <xdr:cNvPr id="946" name="n_1mainValue【公民館】&#10;一人当たり面積">
          <a:extLst>
            <a:ext uri="{FF2B5EF4-FFF2-40B4-BE49-F238E27FC236}">
              <a16:creationId xmlns:a16="http://schemas.microsoft.com/office/drawing/2014/main" id="{00000000-0008-0000-0E00-0000B2030000}"/>
            </a:ext>
          </a:extLst>
        </xdr:cNvPr>
        <xdr:cNvSpPr txBox="1"/>
      </xdr:nvSpPr>
      <xdr:spPr>
        <a:xfrm>
          <a:off x="21075727"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947" name="n_2mainValue【公民館】&#10;一人当たり面積">
          <a:extLst>
            <a:ext uri="{FF2B5EF4-FFF2-40B4-BE49-F238E27FC236}">
              <a16:creationId xmlns:a16="http://schemas.microsoft.com/office/drawing/2014/main" id="{00000000-0008-0000-0E00-0000B3030000}"/>
            </a:ext>
          </a:extLst>
        </xdr:cNvPr>
        <xdr:cNvSpPr txBox="1"/>
      </xdr:nvSpPr>
      <xdr:spPr>
        <a:xfrm>
          <a:off x="20199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948" name="n_3mainValue【公民館】&#10;一人当たり面積">
          <a:extLst>
            <a:ext uri="{FF2B5EF4-FFF2-40B4-BE49-F238E27FC236}">
              <a16:creationId xmlns:a16="http://schemas.microsoft.com/office/drawing/2014/main" id="{00000000-0008-0000-0E00-0000B4030000}"/>
            </a:ext>
          </a:extLst>
        </xdr:cNvPr>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949" name="n_4mainValue【公民館】&#10;一人当たり面積">
          <a:extLst>
            <a:ext uri="{FF2B5EF4-FFF2-40B4-BE49-F238E27FC236}">
              <a16:creationId xmlns:a16="http://schemas.microsoft.com/office/drawing/2014/main" id="{00000000-0008-0000-0E00-0000B5030000}"/>
            </a:ext>
          </a:extLst>
        </xdr:cNvPr>
        <xdr:cNvSpPr txBox="1"/>
      </xdr:nvSpPr>
      <xdr:spPr>
        <a:xfrm>
          <a:off x="18421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E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上記のうち認定こども園・幼稚園・保育所及び児童館を除く６類型で上昇傾向にある。また、類似団体内平均と比べると、道路、認定こども園・幼稚園・保育所、学校施設及び公営住宅が下回っている。</a:t>
          </a:r>
          <a:endParaRPr lang="ja-JP" altLang="ja-JP" sz="1400">
            <a:effectLst/>
          </a:endParaRPr>
        </a:p>
        <a:p>
          <a:r>
            <a:rPr kumimoji="1" lang="ja-JP" altLang="ja-JP" sz="1100">
              <a:solidFill>
                <a:schemeClr val="dk1"/>
              </a:solidFill>
              <a:effectLst/>
              <a:latin typeface="+mn-lt"/>
              <a:ea typeface="+mn-ea"/>
              <a:cs typeface="+mn-cs"/>
            </a:rPr>
            <a:t>　本市の公共建築物は、１０年後には約７５％が築３０年以上になることが想定されることから、施設機能の低下や修繕費用の増大など、老朽化に伴う問題が懸念されている。また、将来的な人口減少による税収減の懸念等から、現状の公共施設をそのまま維持し続けることは非常に困難であると考えられる。以上を踏まえ、昨年度策定した「資産マネジメント第３期実施方針」に基づき、将来世代の負担が重くならないよう、公共施設の保有総量を適切に管理することが必要となる。取組期間（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おいては、「機能重視」の考え方に基づく取組と、資産保有の最適化を重点的に推進し、またこれまで長寿命化の対象としていた施設に対しても、資産保有の最適化を踏まえた上で取組を継続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9207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44467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36</xdr:row>
      <xdr:rowOff>72390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84835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124460</xdr:rowOff>
    </xdr:from>
    <xdr:to>
      <xdr:col>15</xdr:col>
      <xdr:colOff>101600</xdr:colOff>
      <xdr:row>35</xdr:row>
      <xdr:rowOff>54610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19050</xdr:rowOff>
    </xdr:from>
    <xdr:to>
      <xdr:col>19</xdr:col>
      <xdr:colOff>177800</xdr:colOff>
      <xdr:row>35</xdr:row>
      <xdr:rowOff>3810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flipV="1">
          <a:off x="2908300" y="58483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xdr:rowOff>
    </xdr:from>
    <xdr:to>
      <xdr:col>10</xdr:col>
      <xdr:colOff>165100</xdr:colOff>
      <xdr:row>34</xdr:row>
      <xdr:rowOff>115570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64770</xdr:rowOff>
    </xdr:from>
    <xdr:to>
      <xdr:col>15</xdr:col>
      <xdr:colOff>50800</xdr:colOff>
      <xdr:row>35</xdr:row>
      <xdr:rowOff>3810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8940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90170</xdr:rowOff>
    </xdr:from>
    <xdr:to>
      <xdr:col>6</xdr:col>
      <xdr:colOff>38100</xdr:colOff>
      <xdr:row>34</xdr:row>
      <xdr:rowOff>20320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140970</xdr:rowOff>
    </xdr:from>
    <xdr:to>
      <xdr:col>10</xdr:col>
      <xdr:colOff>114300</xdr:colOff>
      <xdr:row>34</xdr:row>
      <xdr:rowOff>64770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798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121937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86377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132097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36847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25400</xdr:rowOff>
    </xdr:from>
    <xdr:to>
      <xdr:col>55</xdr:col>
      <xdr:colOff>50800</xdr:colOff>
      <xdr:row>42</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76200</xdr:rowOff>
    </xdr:from>
    <xdr:to>
      <xdr:col>55</xdr:col>
      <xdr:colOff>0</xdr:colOff>
      <xdr:row>42</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27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158750</xdr:rowOff>
    </xdr:from>
    <xdr:to>
      <xdr:col>46</xdr:col>
      <xdr:colOff>38100</xdr:colOff>
      <xdr:row>42</xdr:row>
      <xdr:rowOff>88900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38100</xdr:rowOff>
    </xdr:from>
    <xdr:to>
      <xdr:col>50</xdr:col>
      <xdr:colOff>114300</xdr:colOff>
      <xdr:row>42</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23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158750</xdr:rowOff>
    </xdr:from>
    <xdr:to>
      <xdr:col>41</xdr:col>
      <xdr:colOff>101600</xdr:colOff>
      <xdr:row>42</xdr:row>
      <xdr:rowOff>88900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38100</xdr:rowOff>
    </xdr:from>
    <xdr:to>
      <xdr:col>45</xdr:col>
      <xdr:colOff>177800</xdr:colOff>
      <xdr:row>42</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158750</xdr:rowOff>
    </xdr:from>
    <xdr:to>
      <xdr:col>36</xdr:col>
      <xdr:colOff>165100</xdr:colOff>
      <xdr:row>42</xdr:row>
      <xdr:rowOff>88900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38100</xdr:rowOff>
    </xdr:from>
    <xdr:to>
      <xdr:col>41</xdr:col>
      <xdr:colOff>50800</xdr:colOff>
      <xdr:row>42</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80027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26670</xdr:rowOff>
    </xdr:from>
    <xdr:to>
      <xdr:col>24</xdr:col>
      <xdr:colOff>62865</xdr:colOff>
      <xdr:row>64</xdr:row>
      <xdr:rowOff>64770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9932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68597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64770</xdr:rowOff>
    </xdr:from>
    <xdr:to>
      <xdr:col>24</xdr:col>
      <xdr:colOff>152400</xdr:colOff>
      <xdr:row>64</xdr:row>
      <xdr:rowOff>64770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57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26670</xdr:rowOff>
    </xdr:from>
    <xdr:to>
      <xdr:col>24</xdr:col>
      <xdr:colOff>152400</xdr:colOff>
      <xdr:row>57</xdr:row>
      <xdr:rowOff>26670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9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34307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xdr:rowOff>
    </xdr:from>
    <xdr:to>
      <xdr:col>20</xdr:col>
      <xdr:colOff>38100</xdr:colOff>
      <xdr:row>59</xdr:row>
      <xdr:rowOff>104140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142257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74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106680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97421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55880</xdr:rowOff>
    </xdr:from>
    <xdr:to>
      <xdr:col>15</xdr:col>
      <xdr:colOff>101600</xdr:colOff>
      <xdr:row>56</xdr:row>
      <xdr:rowOff>157480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106680</xdr:rowOff>
    </xdr:from>
    <xdr:to>
      <xdr:col>19</xdr:col>
      <xdr:colOff>177800</xdr:colOff>
      <xdr:row>56</xdr:row>
      <xdr:rowOff>140970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9707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124460</xdr:rowOff>
    </xdr:from>
    <xdr:to>
      <xdr:col>10</xdr:col>
      <xdr:colOff>165100</xdr:colOff>
      <xdr:row>55</xdr:row>
      <xdr:rowOff>54610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3810</xdr:rowOff>
    </xdr:from>
    <xdr:to>
      <xdr:col>15</xdr:col>
      <xdr:colOff>50800</xdr:colOff>
      <xdr:row>56</xdr:row>
      <xdr:rowOff>106680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9433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109220</xdr:rowOff>
    </xdr:from>
    <xdr:to>
      <xdr:col>6</xdr:col>
      <xdr:colOff>38100</xdr:colOff>
      <xdr:row>57</xdr:row>
      <xdr:rowOff>39370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3810</xdr:rowOff>
    </xdr:from>
    <xdr:to>
      <xdr:col>10</xdr:col>
      <xdr:colOff>114300</xdr:colOff>
      <xdr:row>56</xdr:row>
      <xdr:rowOff>160020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94335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95267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129557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36847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2557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71137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55897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57150</xdr:rowOff>
    </xdr:from>
    <xdr:to>
      <xdr:col>55</xdr:col>
      <xdr:colOff>50800</xdr:colOff>
      <xdr:row>63</xdr:row>
      <xdr:rowOff>158750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143527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57150</xdr:rowOff>
    </xdr:from>
    <xdr:to>
      <xdr:col>50</xdr:col>
      <xdr:colOff>165100</xdr:colOff>
      <xdr:row>63</xdr:row>
      <xdr:rowOff>158750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107950</xdr:rowOff>
    </xdr:from>
    <xdr:to>
      <xdr:col>55</xdr:col>
      <xdr:colOff>0</xdr:colOff>
      <xdr:row>63</xdr:row>
      <xdr:rowOff>107950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90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57150</xdr:rowOff>
    </xdr:from>
    <xdr:to>
      <xdr:col>46</xdr:col>
      <xdr:colOff>38100</xdr:colOff>
      <xdr:row>63</xdr:row>
      <xdr:rowOff>158750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107950</xdr:rowOff>
    </xdr:from>
    <xdr:to>
      <xdr:col>50</xdr:col>
      <xdr:colOff>114300</xdr:colOff>
      <xdr:row>63</xdr:row>
      <xdr:rowOff>107950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57150</xdr:rowOff>
    </xdr:from>
    <xdr:to>
      <xdr:col>41</xdr:col>
      <xdr:colOff>101600</xdr:colOff>
      <xdr:row>63</xdr:row>
      <xdr:rowOff>158750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107950</xdr:rowOff>
    </xdr:from>
    <xdr:to>
      <xdr:col>45</xdr:col>
      <xdr:colOff>177800</xdr:colOff>
      <xdr:row>63</xdr:row>
      <xdr:rowOff>107950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95250</xdr:rowOff>
    </xdr:from>
    <xdr:to>
      <xdr:col>36</xdr:col>
      <xdr:colOff>165100</xdr:colOff>
      <xdr:row>64</xdr:row>
      <xdr:rowOff>25400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107950</xdr:rowOff>
    </xdr:from>
    <xdr:to>
      <xdr:col>41</xdr:col>
      <xdr:colOff>50800</xdr:colOff>
      <xdr:row>63</xdr:row>
      <xdr:rowOff>146050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90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149877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149877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149877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16527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496108"/>
          <a:ext cx="0" cy="119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64044</xdr:rowOff>
    </xdr:from>
    <xdr:to>
      <xdr:col>24</xdr:col>
      <xdr:colOff>114300</xdr:colOff>
      <xdr:row>79</xdr:row>
      <xdr:rowOff>165644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86921</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346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37919</xdr:rowOff>
    </xdr:from>
    <xdr:to>
      <xdr:col>20</xdr:col>
      <xdr:colOff>38100</xdr:colOff>
      <xdr:row>79</xdr:row>
      <xdr:rowOff>139519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88719</xdr:rowOff>
    </xdr:from>
    <xdr:to>
      <xdr:col>24</xdr:col>
      <xdr:colOff>63500</xdr:colOff>
      <xdr:row>79</xdr:row>
      <xdr:rowOff>114844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797300" y="136332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88719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354836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85271</xdr:rowOff>
    </xdr:from>
    <xdr:to>
      <xdr:col>10</xdr:col>
      <xdr:colOff>165100</xdr:colOff>
      <xdr:row>79</xdr:row>
      <xdr:rowOff>15421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136071</xdr:rowOff>
    </xdr:from>
    <xdr:to>
      <xdr:col>15</xdr:col>
      <xdr:colOff>50800</xdr:colOff>
      <xdr:row>79</xdr:row>
      <xdr:rowOff>3811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3509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23223</xdr:rowOff>
    </xdr:from>
    <xdr:to>
      <xdr:col>6</xdr:col>
      <xdr:colOff>38100</xdr:colOff>
      <xdr:row>78</xdr:row>
      <xdr:rowOff>124823</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74023</xdr:rowOff>
    </xdr:from>
    <xdr:to>
      <xdr:col>10</xdr:col>
      <xdr:colOff>114300</xdr:colOff>
      <xdr:row>78</xdr:row>
      <xdr:rowOff>136071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30300" y="1344712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156046</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31948</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141350</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F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3394871"/>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F00-00005F010000}"/>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F00-000061010000}"/>
            </a:ext>
          </a:extLst>
        </xdr:cNvPr>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F00-000063010000}"/>
            </a:ext>
          </a:extLst>
        </xdr:cNvPr>
        <xdr:cNvSpPr txBox="1"/>
      </xdr:nvSpPr>
      <xdr:spPr>
        <a:xfrm>
          <a:off x="105156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10515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83</xdr:row>
      <xdr:rowOff>127907</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9639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111579</xdr:rowOff>
    </xdr:from>
    <xdr:to>
      <xdr:col>50</xdr:col>
      <xdr:colOff>114300</xdr:colOff>
      <xdr:row>83</xdr:row>
      <xdr:rowOff>127907</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8750300" y="143419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111579</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861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95250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972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00000000-0008-0000-0F00-000078010000}"/>
            </a:ext>
          </a:extLst>
        </xdr:cNvPr>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7" name="n_2aveValue【福祉施設】&#10;一人当たり面積">
          <a:extLst>
            <a:ext uri="{FF2B5EF4-FFF2-40B4-BE49-F238E27FC236}">
              <a16:creationId xmlns:a16="http://schemas.microsoft.com/office/drawing/2014/main" id="{00000000-0008-0000-0F00-000079010000}"/>
            </a:ext>
          </a:extLst>
        </xdr:cNvPr>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8" name="n_3aveValue【福祉施設】&#10;一人当たり面積">
          <a:extLst>
            <a:ext uri="{FF2B5EF4-FFF2-40B4-BE49-F238E27FC236}">
              <a16:creationId xmlns:a16="http://schemas.microsoft.com/office/drawing/2014/main" id="{00000000-0008-0000-0F00-00007A010000}"/>
            </a:ext>
          </a:extLst>
        </xdr:cNvPr>
        <xdr:cNvSpPr txBox="1"/>
      </xdr:nvSpPr>
      <xdr:spPr>
        <a:xfrm>
          <a:off x="7626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a:extLst>
            <a:ext uri="{FF2B5EF4-FFF2-40B4-BE49-F238E27FC236}">
              <a16:creationId xmlns:a16="http://schemas.microsoft.com/office/drawing/2014/main" id="{00000000-0008-0000-0F00-00007B010000}"/>
            </a:ext>
          </a:extLst>
        </xdr:cNvPr>
        <xdr:cNvSpPr txBox="1"/>
      </xdr:nvSpPr>
      <xdr:spPr>
        <a:xfrm>
          <a:off x="6737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380" name="n_1mainValue【福祉施設】&#10;一人当たり面積">
          <a:extLst>
            <a:ext uri="{FF2B5EF4-FFF2-40B4-BE49-F238E27FC236}">
              <a16:creationId xmlns:a16="http://schemas.microsoft.com/office/drawing/2014/main" id="{00000000-0008-0000-0F00-00007C010000}"/>
            </a:ext>
          </a:extLst>
        </xdr:cNvPr>
        <xdr:cNvSpPr txBox="1"/>
      </xdr:nvSpPr>
      <xdr:spPr>
        <a:xfrm>
          <a:off x="9391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153506</xdr:rowOff>
    </xdr:from>
    <xdr:ext cx="469744" cy="259045"/>
    <xdr:sp macro="" textlink="">
      <xdr:nvSpPr>
        <xdr:cNvPr id="381" name="n_2mainValue【福祉施設】&#10;一人当たり面積">
          <a:extLst>
            <a:ext uri="{FF2B5EF4-FFF2-40B4-BE49-F238E27FC236}">
              <a16:creationId xmlns:a16="http://schemas.microsoft.com/office/drawing/2014/main" id="{00000000-0008-0000-0F00-00007D010000}"/>
            </a:ext>
          </a:extLst>
        </xdr:cNvPr>
        <xdr:cNvSpPr txBox="1"/>
      </xdr:nvSpPr>
      <xdr:spPr>
        <a:xfrm>
          <a:off x="85154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82" name="n_3mainValue【福祉施設】&#10;一人当たり面積">
          <a:extLst>
            <a:ext uri="{FF2B5EF4-FFF2-40B4-BE49-F238E27FC236}">
              <a16:creationId xmlns:a16="http://schemas.microsoft.com/office/drawing/2014/main" id="{00000000-0008-0000-0F00-00007E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83" name="n_4mainValue【福祉施設】&#10;一人当たり面積">
          <a:extLst>
            <a:ext uri="{FF2B5EF4-FFF2-40B4-BE49-F238E27FC236}">
              <a16:creationId xmlns:a16="http://schemas.microsoft.com/office/drawing/2014/main" id="{00000000-0008-0000-0F00-00007F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00000000-0008-0000-0F00-00009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4634865" y="1729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00000000-0008-0000-0F00-000099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00000000-0008-0000-0F00-00009B010000}"/>
            </a:ext>
          </a:extLst>
        </xdr:cNvPr>
        <xdr:cNvSpPr txBox="1"/>
      </xdr:nvSpPr>
      <xdr:spPr>
        <a:xfrm>
          <a:off x="4673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34307</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00000000-0008-0000-0F00-00009D010000}"/>
            </a:ext>
          </a:extLst>
        </xdr:cNvPr>
        <xdr:cNvSpPr txBox="1"/>
      </xdr:nvSpPr>
      <xdr:spPr>
        <a:xfrm>
          <a:off x="4673600" y="1769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45847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2857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968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079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137795</xdr:rowOff>
    </xdr:from>
    <xdr:to>
      <xdr:col>24</xdr:col>
      <xdr:colOff>114300</xdr:colOff>
      <xdr:row>103</xdr:row>
      <xdr:rowOff>67945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45847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160672</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00000000-0008-0000-0F00-0000A9010000}"/>
            </a:ext>
          </a:extLst>
        </xdr:cNvPr>
        <xdr:cNvSpPr txBox="1"/>
      </xdr:nvSpPr>
      <xdr:spPr>
        <a:xfrm>
          <a:off x="4673600"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88264</xdr:rowOff>
    </xdr:from>
    <xdr:to>
      <xdr:col>20</xdr:col>
      <xdr:colOff>38100</xdr:colOff>
      <xdr:row>103</xdr:row>
      <xdr:rowOff>18414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3746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139064</xdr:rowOff>
    </xdr:from>
    <xdr:to>
      <xdr:col>24</xdr:col>
      <xdr:colOff>63500</xdr:colOff>
      <xdr:row>103</xdr:row>
      <xdr:rowOff>17145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3797300" y="176269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40639</xdr:rowOff>
    </xdr:from>
    <xdr:to>
      <xdr:col>15</xdr:col>
      <xdr:colOff>101600</xdr:colOff>
      <xdr:row>102</xdr:row>
      <xdr:rowOff>142239</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2857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91439</xdr:rowOff>
    </xdr:from>
    <xdr:to>
      <xdr:col>19</xdr:col>
      <xdr:colOff>177800</xdr:colOff>
      <xdr:row>102</xdr:row>
      <xdr:rowOff>139064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908300" y="175793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156845</xdr:rowOff>
    </xdr:from>
    <xdr:to>
      <xdr:col>10</xdr:col>
      <xdr:colOff>165100</xdr:colOff>
      <xdr:row>102</xdr:row>
      <xdr:rowOff>86995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968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36195</xdr:rowOff>
    </xdr:from>
    <xdr:to>
      <xdr:col>15</xdr:col>
      <xdr:colOff>50800</xdr:colOff>
      <xdr:row>102</xdr:row>
      <xdr:rowOff>91439</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019300" y="175240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079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36195</xdr:rowOff>
    </xdr:from>
    <xdr:to>
      <xdr:col>10</xdr:col>
      <xdr:colOff>114300</xdr:colOff>
      <xdr:row>103</xdr:row>
      <xdr:rowOff>45720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130300" y="1752409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4" name="n_1ave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435" name="n_2ave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112413</xdr:rowOff>
    </xdr:from>
    <xdr:ext cx="405111" cy="259045"/>
    <xdr:sp macro="" textlink="">
      <xdr:nvSpPr>
        <xdr:cNvPr id="436" name="n_3ave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7" name="n_4ave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34941</xdr:rowOff>
    </xdr:from>
    <xdr:ext cx="405111" cy="259045"/>
    <xdr:sp macro="" textlink="">
      <xdr:nvSpPr>
        <xdr:cNvPr id="438" name="n_1mainValue【市民会館】&#10;有形固定資産減価償却率">
          <a:extLst>
            <a:ext uri="{FF2B5EF4-FFF2-40B4-BE49-F238E27FC236}">
              <a16:creationId xmlns:a16="http://schemas.microsoft.com/office/drawing/2014/main" id="{00000000-0008-0000-0F00-0000B6010000}"/>
            </a:ext>
          </a:extLst>
        </xdr:cNvPr>
        <xdr:cNvSpPr txBox="1"/>
      </xdr:nvSpPr>
      <xdr:spPr>
        <a:xfrm>
          <a:off x="35820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158766</xdr:rowOff>
    </xdr:from>
    <xdr:ext cx="405111" cy="259045"/>
    <xdr:sp macro="" textlink="">
      <xdr:nvSpPr>
        <xdr:cNvPr id="439" name="n_2mainValue【市民会館】&#10;有形固定資産減価償却率">
          <a:extLst>
            <a:ext uri="{FF2B5EF4-FFF2-40B4-BE49-F238E27FC236}">
              <a16:creationId xmlns:a16="http://schemas.microsoft.com/office/drawing/2014/main" id="{00000000-0008-0000-0F00-0000B7010000}"/>
            </a:ext>
          </a:extLst>
        </xdr:cNvPr>
        <xdr:cNvSpPr txBox="1"/>
      </xdr:nvSpPr>
      <xdr:spPr>
        <a:xfrm>
          <a:off x="2705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103522</xdr:rowOff>
    </xdr:from>
    <xdr:ext cx="405111" cy="259045"/>
    <xdr:sp macro="" textlink="">
      <xdr:nvSpPr>
        <xdr:cNvPr id="440" name="n_3mainValue【市民会館】&#10;有形固定資産減価償却率">
          <a:extLst>
            <a:ext uri="{FF2B5EF4-FFF2-40B4-BE49-F238E27FC236}">
              <a16:creationId xmlns:a16="http://schemas.microsoft.com/office/drawing/2014/main" id="{00000000-0008-0000-0F00-0000B8010000}"/>
            </a:ext>
          </a:extLst>
        </xdr:cNvPr>
        <xdr:cNvSpPr txBox="1"/>
      </xdr:nvSpPr>
      <xdr:spPr>
        <a:xfrm>
          <a:off x="1816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41" name="n_4mainValue【市民会館】&#10;有形固定資産減価償却率">
          <a:extLst>
            <a:ext uri="{FF2B5EF4-FFF2-40B4-BE49-F238E27FC236}">
              <a16:creationId xmlns:a16="http://schemas.microsoft.com/office/drawing/2014/main" id="{00000000-0008-0000-0F00-0000B9010000}"/>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0476865" y="1752752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105156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0388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10515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781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107696</xdr:rowOff>
    </xdr:from>
    <xdr:to>
      <xdr:col>55</xdr:col>
      <xdr:colOff>50800</xdr:colOff>
      <xdr:row>107</xdr:row>
      <xdr:rowOff>37846</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0426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86123</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10515600"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103124</xdr:rowOff>
    </xdr:from>
    <xdr:to>
      <xdr:col>50</xdr:col>
      <xdr:colOff>165100</xdr:colOff>
      <xdr:row>107</xdr:row>
      <xdr:rowOff>33274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9588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153924</xdr:rowOff>
    </xdr:from>
    <xdr:to>
      <xdr:col>55</xdr:col>
      <xdr:colOff>0</xdr:colOff>
      <xdr:row>106</xdr:row>
      <xdr:rowOff>158496</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9639300" y="1832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103124</xdr:rowOff>
    </xdr:from>
    <xdr:to>
      <xdr:col>46</xdr:col>
      <xdr:colOff>38100</xdr:colOff>
      <xdr:row>107</xdr:row>
      <xdr:rowOff>33274</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8699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153924</xdr:rowOff>
    </xdr:from>
    <xdr:to>
      <xdr:col>50</xdr:col>
      <xdr:colOff>114300</xdr:colOff>
      <xdr:row>106</xdr:row>
      <xdr:rowOff>153924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8750300" y="1832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98552</xdr:rowOff>
    </xdr:from>
    <xdr:to>
      <xdr:col>41</xdr:col>
      <xdr:colOff>101600</xdr:colOff>
      <xdr:row>107</xdr:row>
      <xdr:rowOff>28702</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7810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149352</xdr:rowOff>
    </xdr:from>
    <xdr:to>
      <xdr:col>45</xdr:col>
      <xdr:colOff>177800</xdr:colOff>
      <xdr:row>106</xdr:row>
      <xdr:rowOff>153924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7861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157987</xdr:rowOff>
    </xdr:from>
    <xdr:to>
      <xdr:col>36</xdr:col>
      <xdr:colOff>165100</xdr:colOff>
      <xdr:row>107</xdr:row>
      <xdr:rowOff>88137</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921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149352</xdr:rowOff>
    </xdr:from>
    <xdr:to>
      <xdr:col>41</xdr:col>
      <xdr:colOff>50800</xdr:colOff>
      <xdr:row>107</xdr:row>
      <xdr:rowOff>37337</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6972300" y="18323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7626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24401</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9391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24401</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8515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79264</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6737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81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68834</xdr:rowOff>
    </xdr:from>
    <xdr:to>
      <xdr:col>81</xdr:col>
      <xdr:colOff>101600</xdr:colOff>
      <xdr:row>39</xdr:row>
      <xdr:rowOff>170434</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119634</xdr:rowOff>
    </xdr:from>
    <xdr:to>
      <xdr:col>85</xdr:col>
      <xdr:colOff>127000</xdr:colOff>
      <xdr:row>40</xdr:row>
      <xdr:rowOff>30480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8061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109982</xdr:rowOff>
    </xdr:from>
    <xdr:to>
      <xdr:col>76</xdr:col>
      <xdr:colOff>165100</xdr:colOff>
      <xdr:row>40</xdr:row>
      <xdr:rowOff>40132</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119634</xdr:rowOff>
    </xdr:from>
    <xdr:to>
      <xdr:col>81</xdr:col>
      <xdr:colOff>50800</xdr:colOff>
      <xdr:row>39</xdr:row>
      <xdr:rowOff>160782</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4592300" y="6806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9398</xdr:rowOff>
    </xdr:from>
    <xdr:to>
      <xdr:col>72</xdr:col>
      <xdr:colOff>38100</xdr:colOff>
      <xdr:row>39</xdr:row>
      <xdr:rowOff>110998</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60198</xdr:rowOff>
    </xdr:from>
    <xdr:to>
      <xdr:col>76</xdr:col>
      <xdr:colOff>114300</xdr:colOff>
      <xdr:row>39</xdr:row>
      <xdr:rowOff>160782</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746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103124</xdr:rowOff>
    </xdr:from>
    <xdr:to>
      <xdr:col>67</xdr:col>
      <xdr:colOff>101600</xdr:colOff>
      <xdr:row>39</xdr:row>
      <xdr:rowOff>33274</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153924</xdr:rowOff>
    </xdr:from>
    <xdr:to>
      <xdr:col>71</xdr:col>
      <xdr:colOff>177800</xdr:colOff>
      <xdr:row>39</xdr:row>
      <xdr:rowOff>60198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6690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161561</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31259</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102125</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24401</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5828282"/>
          <a:ext cx="0" cy="145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22199600" y="72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7283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22199600" y="56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58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22199600" y="653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65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659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108431</xdr:rowOff>
    </xdr:from>
    <xdr:to>
      <xdr:col>116</xdr:col>
      <xdr:colOff>114300</xdr:colOff>
      <xdr:row>38</xdr:row>
      <xdr:rowOff>38581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64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131308</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22199600" y="63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113721</xdr:rowOff>
    </xdr:from>
    <xdr:to>
      <xdr:col>112</xdr:col>
      <xdr:colOff>38100</xdr:colOff>
      <xdr:row>38</xdr:row>
      <xdr:rowOff>43872</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64573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159231</xdr:rowOff>
    </xdr:from>
    <xdr:to>
      <xdr:col>116</xdr:col>
      <xdr:colOff>63500</xdr:colOff>
      <xdr:row>37</xdr:row>
      <xdr:rowOff>164521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6502881"/>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112676</xdr:rowOff>
    </xdr:from>
    <xdr:to>
      <xdr:col>107</xdr:col>
      <xdr:colOff>101600</xdr:colOff>
      <xdr:row>37</xdr:row>
      <xdr:rowOff>42826</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62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163476</xdr:rowOff>
    </xdr:from>
    <xdr:to>
      <xdr:col>111</xdr:col>
      <xdr:colOff>177800</xdr:colOff>
      <xdr:row>37</xdr:row>
      <xdr:rowOff>164521</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0434300" y="6335676"/>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102912</xdr:rowOff>
    </xdr:from>
    <xdr:to>
      <xdr:col>102</xdr:col>
      <xdr:colOff>165100</xdr:colOff>
      <xdr:row>37</xdr:row>
      <xdr:rowOff>33062</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62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153712</xdr:rowOff>
    </xdr:from>
    <xdr:to>
      <xdr:col>107</xdr:col>
      <xdr:colOff>50800</xdr:colOff>
      <xdr:row>36</xdr:row>
      <xdr:rowOff>163476</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9545300" y="6325912"/>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102650</xdr:rowOff>
    </xdr:from>
    <xdr:to>
      <xdr:col>98</xdr:col>
      <xdr:colOff>38100</xdr:colOff>
      <xdr:row>37</xdr:row>
      <xdr:rowOff>32800</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62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153450</xdr:rowOff>
    </xdr:from>
    <xdr:to>
      <xdr:col>102</xdr:col>
      <xdr:colOff>114300</xdr:colOff>
      <xdr:row>36</xdr:row>
      <xdr:rowOff>153712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656300" y="6325650"/>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43411" y="67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67111" y="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78111" y="66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89111" y="66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60398</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43411" y="62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59353</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67111" y="60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49589</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78111" y="605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49327</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89111" y="60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00000000-0008-0000-0F00-00007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16318864" y="952935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00000000-0008-0000-0F00-000080020000}"/>
            </a:ext>
          </a:extLst>
        </xdr:cNvPr>
        <xdr:cNvSpPr txBox="1"/>
      </xdr:nvSpPr>
      <xdr:spPr>
        <a:xfrm>
          <a:off x="16357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00000000-0008-0000-0F00-00008202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00000000-0008-0000-0F00-000084020000}"/>
            </a:ext>
          </a:extLst>
        </xdr:cNvPr>
        <xdr:cNvSpPr txBox="1"/>
      </xdr:nvSpPr>
      <xdr:spPr>
        <a:xfrm>
          <a:off x="16357600" y="988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62687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4541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3652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2763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00000000-0008-0000-0F00-000090020000}"/>
            </a:ext>
          </a:extLst>
        </xdr:cNvPr>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61</xdr:row>
      <xdr:rowOff>14696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5481300" y="104078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120831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4592300" y="103392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52251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3703300" y="102739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42273</xdr:rowOff>
    </xdr:from>
    <xdr:to>
      <xdr:col>67</xdr:col>
      <xdr:colOff>101600</xdr:colOff>
      <xdr:row>59</xdr:row>
      <xdr:rowOff>143873</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2763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59</xdr:row>
      <xdr:rowOff>158387</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814300" y="102086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00000000-0008-0000-0F00-0000A0020000}"/>
            </a:ext>
          </a:extLst>
        </xdr:cNvPr>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0000000-0008-0000-0F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00000000-0008-0000-0F00-0000B9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00000000-0008-0000-0F00-0000BB020000}"/>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00000000-0008-0000-0F00-0000BD020000}"/>
            </a:ext>
          </a:extLst>
        </xdr:cNvPr>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00000000-0008-0000-0F00-0000C902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2" name="n_1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3" name="n_2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4" name="n_3ave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5" name="n_4ave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6" name="n_1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7" name="n_2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8" name="n_3mainValue【保健センター・保健所】&#10;一人当たり面積">
          <a:extLst>
            <a:ext uri="{FF2B5EF4-FFF2-40B4-BE49-F238E27FC236}">
              <a16:creationId xmlns:a16="http://schemas.microsoft.com/office/drawing/2014/main" id="{00000000-0008-0000-0F00-0000D8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9" name="n_4mainValue【保健センター・保健所】&#10;一人当たり面積">
          <a:extLst>
            <a:ext uri="{FF2B5EF4-FFF2-40B4-BE49-F238E27FC236}">
              <a16:creationId xmlns:a16="http://schemas.microsoft.com/office/drawing/2014/main" id="{00000000-0008-0000-0F00-0000D9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4" y="13402056"/>
          <a:ext cx="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38879</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409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2763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58165</xdr:rowOff>
    </xdr:from>
    <xdr:to>
      <xdr:col>85</xdr:col>
      <xdr:colOff>177800</xdr:colOff>
      <xdr:row>81</xdr:row>
      <xdr:rowOff>159765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81042</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37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133604</xdr:rowOff>
    </xdr:from>
    <xdr:to>
      <xdr:col>81</xdr:col>
      <xdr:colOff>101600</xdr:colOff>
      <xdr:row>81</xdr:row>
      <xdr:rowOff>63754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12954</xdr:rowOff>
    </xdr:from>
    <xdr:to>
      <xdr:col>85</xdr:col>
      <xdr:colOff>127000</xdr:colOff>
      <xdr:row>81</xdr:row>
      <xdr:rowOff>108965</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5481300" y="139004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87885</xdr:rowOff>
    </xdr:from>
    <xdr:to>
      <xdr:col>76</xdr:col>
      <xdr:colOff>165100</xdr:colOff>
      <xdr:row>81</xdr:row>
      <xdr:rowOff>18035</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138685</xdr:rowOff>
    </xdr:from>
    <xdr:to>
      <xdr:col>81</xdr:col>
      <xdr:colOff>50800</xdr:colOff>
      <xdr:row>81</xdr:row>
      <xdr:rowOff>12954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592300" y="13854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42163</xdr:rowOff>
    </xdr:from>
    <xdr:to>
      <xdr:col>72</xdr:col>
      <xdr:colOff>38100</xdr:colOff>
      <xdr:row>80</xdr:row>
      <xdr:rowOff>143763</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92963</xdr:rowOff>
    </xdr:from>
    <xdr:to>
      <xdr:col>76</xdr:col>
      <xdr:colOff>114300</xdr:colOff>
      <xdr:row>80</xdr:row>
      <xdr:rowOff>138685</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3703300" y="138089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1015</xdr:rowOff>
    </xdr:from>
    <xdr:to>
      <xdr:col>67</xdr:col>
      <xdr:colOff>101600</xdr:colOff>
      <xdr:row>80</xdr:row>
      <xdr:rowOff>102615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51815</xdr:rowOff>
    </xdr:from>
    <xdr:to>
      <xdr:col>71</xdr:col>
      <xdr:colOff>177800</xdr:colOff>
      <xdr:row>80</xdr:row>
      <xdr:rowOff>92963</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814300" y="13767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98314</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80281</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34562</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43897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160290</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3500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119142</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2611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00000000-0008-0000-0F00-00002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a:extLst>
            <a:ext uri="{FF2B5EF4-FFF2-40B4-BE49-F238E27FC236}">
              <a16:creationId xmlns:a16="http://schemas.microsoft.com/office/drawing/2014/main" id="{00000000-0008-0000-0F00-00002B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a:extLst>
            <a:ext uri="{FF2B5EF4-FFF2-40B4-BE49-F238E27FC236}">
              <a16:creationId xmlns:a16="http://schemas.microsoft.com/office/drawing/2014/main" id="{00000000-0008-0000-0F00-00002D030000}"/>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5" name="【消防施設】&#10;一人当たり面積平均値テキスト">
          <a:extLst>
            <a:ext uri="{FF2B5EF4-FFF2-40B4-BE49-F238E27FC236}">
              <a16:creationId xmlns:a16="http://schemas.microsoft.com/office/drawing/2014/main" id="{00000000-0008-0000-0F00-00002F030000}"/>
            </a:ext>
          </a:extLst>
        </xdr:cNvPr>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9494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860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827" name="【消防施設】&#10;一人当たり面積該当値テキスト">
          <a:extLst>
            <a:ext uri="{FF2B5EF4-FFF2-40B4-BE49-F238E27FC236}">
              <a16:creationId xmlns:a16="http://schemas.microsoft.com/office/drawing/2014/main" id="{00000000-0008-0000-0F00-00003B030000}"/>
            </a:ext>
          </a:extLst>
        </xdr:cNvPr>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133350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1323300" y="1432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133350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18656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6" name="n_1aveValue【消防施設】&#10;一人当たり面積">
          <a:extLst>
            <a:ext uri="{FF2B5EF4-FFF2-40B4-BE49-F238E27FC236}">
              <a16:creationId xmlns:a16="http://schemas.microsoft.com/office/drawing/2014/main" id="{00000000-0008-0000-0F00-000044030000}"/>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7" name="n_2aveValue【消防施設】&#10;一人当たり面積">
          <a:extLst>
            <a:ext uri="{FF2B5EF4-FFF2-40B4-BE49-F238E27FC236}">
              <a16:creationId xmlns:a16="http://schemas.microsoft.com/office/drawing/2014/main" id="{00000000-0008-0000-0F00-000045030000}"/>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8" name="n_3aveValue【消防施設】&#10;一人当たり面積">
          <a:extLst>
            <a:ext uri="{FF2B5EF4-FFF2-40B4-BE49-F238E27FC236}">
              <a16:creationId xmlns:a16="http://schemas.microsoft.com/office/drawing/2014/main" id="{00000000-0008-0000-0F00-000046030000}"/>
            </a:ext>
          </a:extLst>
        </xdr:cNvPr>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9" name="n_4aveValue【消防施設】&#10;一人当たり面積">
          <a:extLst>
            <a:ext uri="{FF2B5EF4-FFF2-40B4-BE49-F238E27FC236}">
              <a16:creationId xmlns:a16="http://schemas.microsoft.com/office/drawing/2014/main" id="{00000000-0008-0000-0F00-000047030000}"/>
            </a:ext>
          </a:extLst>
        </xdr:cNvPr>
        <xdr:cNvSpPr txBox="1"/>
      </xdr:nvSpPr>
      <xdr:spPr>
        <a:xfrm>
          <a:off x="18421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40" name="n_1mainValue【消防施設】&#10;一人当たり面積">
          <a:extLst>
            <a:ext uri="{FF2B5EF4-FFF2-40B4-BE49-F238E27FC236}">
              <a16:creationId xmlns:a16="http://schemas.microsoft.com/office/drawing/2014/main" id="{00000000-0008-0000-0F00-00004803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41" name="n_2mainValue【消防施設】&#10;一人当たり面積">
          <a:extLst>
            <a:ext uri="{FF2B5EF4-FFF2-40B4-BE49-F238E27FC236}">
              <a16:creationId xmlns:a16="http://schemas.microsoft.com/office/drawing/2014/main" id="{00000000-0008-0000-0F00-00004903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42" name="n_3mainValue【消防施設】&#10;一人当たり面積">
          <a:extLst>
            <a:ext uri="{FF2B5EF4-FFF2-40B4-BE49-F238E27FC236}">
              <a16:creationId xmlns:a16="http://schemas.microsoft.com/office/drawing/2014/main" id="{00000000-0008-0000-0F00-00004A03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43" name="n_4mainValue【消防施設】&#10;一人当たり面積">
          <a:extLst>
            <a:ext uri="{FF2B5EF4-FFF2-40B4-BE49-F238E27FC236}">
              <a16:creationId xmlns:a16="http://schemas.microsoft.com/office/drawing/2014/main" id="{00000000-0008-0000-0F00-00004B03000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F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flipV="1">
          <a:off x="16318864" y="17312639"/>
          <a:ext cx="0" cy="142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F00-000067030000}"/>
            </a:ext>
          </a:extLst>
        </xdr:cNvPr>
        <xdr:cNvSpPr txBox="1"/>
      </xdr:nvSpPr>
      <xdr:spPr>
        <a:xfrm>
          <a:off x="16357600" y="187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230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a:extLst>
            <a:ext uri="{FF2B5EF4-FFF2-40B4-BE49-F238E27FC236}">
              <a16:creationId xmlns:a16="http://schemas.microsoft.com/office/drawing/2014/main" id="{00000000-0008-0000-0F00-00006903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F00-00006B030000}"/>
            </a:ext>
          </a:extLst>
        </xdr:cNvPr>
        <xdr:cNvSpPr txBox="1"/>
      </xdr:nvSpPr>
      <xdr:spPr>
        <a:xfrm>
          <a:off x="16357600" y="17972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62687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4541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1365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F00-000077030000}"/>
            </a:ext>
          </a:extLst>
        </xdr:cNvPr>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92529</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5481300" y="182237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454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50074</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4592300" y="181617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159476</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3703300" y="18096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94162</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2814300" y="180474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F00-000080030000}"/>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F00-000081030000}"/>
            </a:ext>
          </a:extLst>
        </xdr:cNvPr>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F00-000082030000}"/>
            </a:ext>
          </a:extLst>
        </xdr:cNvPr>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F00-000083030000}"/>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117401</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F00-000084030000}"/>
            </a:ext>
          </a:extLst>
        </xdr:cNvPr>
        <xdr:cNvSpPr txBox="1"/>
      </xdr:nvSpPr>
      <xdr:spPr>
        <a:xfrm>
          <a:off x="15266044" y="1794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55353</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F00-000085030000}"/>
            </a:ext>
          </a:extLst>
        </xdr:cNvPr>
        <xdr:cNvSpPr txBox="1"/>
      </xdr:nvSpPr>
      <xdr:spPr>
        <a:xfrm>
          <a:off x="143897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161489</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F00-000086030000}"/>
            </a:ext>
          </a:extLst>
        </xdr:cNvPr>
        <xdr:cNvSpPr txBox="1"/>
      </xdr:nvSpPr>
      <xdr:spPr>
        <a:xfrm>
          <a:off x="13500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F00-000087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F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22160864" y="1719262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22199600"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22199600" y="169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2072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22199600" y="1807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21107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9494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8605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42545</xdr:rowOff>
    </xdr:from>
    <xdr:to>
      <xdr:col>116</xdr:col>
      <xdr:colOff>114300</xdr:colOff>
      <xdr:row>108</xdr:row>
      <xdr:rowOff>144145</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2110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128922</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22199600" y="184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31114</xdr:rowOff>
    </xdr:from>
    <xdr:to>
      <xdr:col>112</xdr:col>
      <xdr:colOff>38100</xdr:colOff>
      <xdr:row>108</xdr:row>
      <xdr:rowOff>132714</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1272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81914</xdr:rowOff>
    </xdr:from>
    <xdr:to>
      <xdr:col>116</xdr:col>
      <xdr:colOff>63500</xdr:colOff>
      <xdr:row>108</xdr:row>
      <xdr:rowOff>93345</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21323300" y="185985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81914</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20434300" y="185928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19686</xdr:rowOff>
    </xdr:from>
    <xdr:to>
      <xdr:col>102</xdr:col>
      <xdr:colOff>165100</xdr:colOff>
      <xdr:row>108</xdr:row>
      <xdr:rowOff>121286</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9494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70486</xdr:rowOff>
    </xdr:from>
    <xdr:to>
      <xdr:col>107</xdr:col>
      <xdr:colOff>50800</xdr:colOff>
      <xdr:row>108</xdr:row>
      <xdr:rowOff>76200</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a:off x="19545300" y="18587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145414</xdr:rowOff>
    </xdr:from>
    <xdr:to>
      <xdr:col>98</xdr:col>
      <xdr:colOff>38100</xdr:colOff>
      <xdr:row>108</xdr:row>
      <xdr:rowOff>75564</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8605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24764</xdr:rowOff>
    </xdr:from>
    <xdr:to>
      <xdr:col>102</xdr:col>
      <xdr:colOff>114300</xdr:colOff>
      <xdr:row>108</xdr:row>
      <xdr:rowOff>70486</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a:off x="18656300" y="185413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9310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8421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123841</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21075727" y="186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112413</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9310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66691</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8421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有形固定資産減価償却率について、上記の８類型すべて上昇傾向にある。また、類似団体内平均と比べると、一般廃棄物処理施設、保健センター・保健所及び庁舎を除く５類型において下回っている。</a:t>
          </a:r>
          <a:endParaRPr lang="ja-JP" altLang="ja-JP" sz="1400">
            <a:effectLst/>
          </a:endParaRPr>
        </a:p>
        <a:p>
          <a:r>
            <a:rPr kumimoji="1" lang="ja-JP" altLang="ja-JP" sz="1100">
              <a:solidFill>
                <a:schemeClr val="dk1"/>
              </a:solidFill>
              <a:effectLst/>
              <a:latin typeface="+mn-lt"/>
              <a:ea typeface="+mn-ea"/>
              <a:cs typeface="+mn-cs"/>
            </a:rPr>
            <a:t>　本市の公共建築物は、１０年後には約７５％が築３０年以上になることが想定されることから、施設機能の低下や修繕費用の増大など、老朽化に伴う問題が懸念されている。また、将来的な人口減少による税収減の懸念等から、現状の公共施設をそのまま維持し続けることは非常に困難であると考えられる。以上を踏まえ、昨年度策定した「資産マネジメント第３期実施方針」に基づき、将来世代の負担が重くならないよう、公共施設の保有総量を適切に管理することが必要となる。取組期間（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おいては、「機能重視」の考え方に基づく取組と、資産保有の最適化を重点的に推進し、またこれまで長寿命化の対象としていた施設に対しても、資産保有の最適化を踏まえた上で取組を継続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158750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27517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67733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160460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年度は、県費負担教職員の市費移管による人件費の増や保育受け入れ枠の拡大等による扶助費の増により上昇した。平成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保育受入枠の拡大や障害児者介護給付費等の扶助費が増する一方で、個人市民税の増をはじめとした経常一般財源の増加等により低下した。令和元年度は、保育受入枠の拡大や障害児者介護給付費等の扶助費の増により上昇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令和２年度は、個人市民税、固定資産税の増や地方消費税交付金の増による経常一般財源の増加等により低下した。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今後とも、財政の柔軟性を確保できるよう社会保障関連経費の増加ペースの低減に努める。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66</xdr:row>
      <xdr:rowOff>55739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96083"/>
          <a:ext cx="8382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160161</xdr:rowOff>
    </xdr:from>
    <xdr:to>
      <xdr:col>19</xdr:col>
      <xdr:colOff>133350</xdr:colOff>
      <xdr:row>66</xdr:row>
      <xdr:rowOff>55739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30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160161</xdr:rowOff>
    </xdr:from>
    <xdr:to>
      <xdr:col>15</xdr:col>
      <xdr:colOff>82550</xdr:colOff>
      <xdr:row>66</xdr:row>
      <xdr:rowOff>82550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0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69145</xdr:rowOff>
    </xdr:from>
    <xdr:to>
      <xdr:col>11</xdr:col>
      <xdr:colOff>31750</xdr:colOff>
      <xdr:row>66</xdr:row>
      <xdr:rowOff>82550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8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4939</xdr:rowOff>
    </xdr:from>
    <xdr:to>
      <xdr:col>19</xdr:col>
      <xdr:colOff>184150</xdr:colOff>
      <xdr:row>66</xdr:row>
      <xdr:rowOff>106539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91316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0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109361</xdr:rowOff>
    </xdr:from>
    <xdr:to>
      <xdr:col>15</xdr:col>
      <xdr:colOff>133350</xdr:colOff>
      <xdr:row>66</xdr:row>
      <xdr:rowOff>39511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24288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18345</xdr:rowOff>
    </xdr:from>
    <xdr:to>
      <xdr:col>7</xdr:col>
      <xdr:colOff>31750</xdr:colOff>
      <xdr:row>66</xdr:row>
      <xdr:rowOff>119945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104722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2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人口一人当たり人件費は、平成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年度に引き続き、令和元年度は教職員数の増による人件費の増により増加した。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令和２年度は、会計年度任用職員制度の開始による人件費の増により増加した。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人口一人当たり物件費は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年度は、中学校完全給食実施の影響等により増となった。平成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年度は中学校完全給食実施の通年化等により増となった。令和元年度は、プレミアム付き商品券の実施等により増となった。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令和２年度は、公立学校におけるかわさき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スクール構想端末（タブレット）整備等により増となった。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139996</xdr:rowOff>
    </xdr:from>
    <xdr:to>
      <xdr:col>23</xdr:col>
      <xdr:colOff>133350</xdr:colOff>
      <xdr:row>85</xdr:row>
      <xdr:rowOff>38731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41796"/>
          <a:ext cx="838200" cy="7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109041</xdr:rowOff>
    </xdr:from>
    <xdr:to>
      <xdr:col>19</xdr:col>
      <xdr:colOff>133350</xdr:colOff>
      <xdr:row>84</xdr:row>
      <xdr:rowOff>139996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10841"/>
          <a:ext cx="889000" cy="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81550</xdr:rowOff>
    </xdr:from>
    <xdr:to>
      <xdr:col>15</xdr:col>
      <xdr:colOff>82550</xdr:colOff>
      <xdr:row>84</xdr:row>
      <xdr:rowOff>109041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83350"/>
          <a:ext cx="889000" cy="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150450</xdr:rowOff>
    </xdr:from>
    <xdr:to>
      <xdr:col>11</xdr:col>
      <xdr:colOff>31750</xdr:colOff>
      <xdr:row>84</xdr:row>
      <xdr:rowOff>81550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6450"/>
          <a:ext cx="889000" cy="6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159381</xdr:rowOff>
    </xdr:from>
    <xdr:to>
      <xdr:col>23</xdr:col>
      <xdr:colOff>184150</xdr:colOff>
      <xdr:row>85</xdr:row>
      <xdr:rowOff>89531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80658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89196</xdr:rowOff>
    </xdr:from>
    <xdr:to>
      <xdr:col>19</xdr:col>
      <xdr:colOff>184150</xdr:colOff>
      <xdr:row>85</xdr:row>
      <xdr:rowOff>19346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29523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58241</xdr:rowOff>
    </xdr:from>
    <xdr:to>
      <xdr:col>15</xdr:col>
      <xdr:colOff>133350</xdr:colOff>
      <xdr:row>84</xdr:row>
      <xdr:rowOff>159841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170018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30750</xdr:rowOff>
    </xdr:from>
    <xdr:to>
      <xdr:col>11</xdr:col>
      <xdr:colOff>82550</xdr:colOff>
      <xdr:row>84</xdr:row>
      <xdr:rowOff>132350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142527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99650</xdr:rowOff>
    </xdr:from>
    <xdr:to>
      <xdr:col>7</xdr:col>
      <xdr:colOff>31750</xdr:colOff>
      <xdr:row>81</xdr:row>
      <xdr:rowOff>29800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39977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年度は、給与制度の総合的見直しの経過措置期間の影響により指数が上昇した。平成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が給料表の引上げ改定を実施したが本市は給料表の改定を実施しなかったことにより指数が低下した。令和元年度は、職員構成の変動等により指数が低下した。令和２年度は、高齢層職員の原則昇給停止措置及び職員構成の変動等により指数が低下した。</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ポイント上回るものの、高齢層職員の原則昇給停止措置等の影響により昨年度と比較して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ポイント縮小しており、次年度についても指数の改善が見込まれるところ。今後も引き続き適正な給与水準の確保に努める。</a:t>
          </a:r>
        </a:p>
        <a:p>
          <a:endPar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910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24130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72389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117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72389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次にわたる行財政改革プランの取組により、委託化、指定管理者制度の導入等の行政体制の再整備を行い、スリム化を図ることで、約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人の職員数を削減した。また、市役所内部の改革の推進に向け、平成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月策定の「川崎市行財政運営に関する改革プログラム」に続き、平成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月に、平成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計画期間とする「川崎市行財政改革プログラム」を策定し、資源物収集、給食調理等の業務の委託化や、施設譲渡等による公立保育所の民営化、指定管理者制度の更なる活用などに取り組んできた。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年度についても、平成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年度を計画期間とする「川崎市行財政改革第</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期プログラム」に基づき、引き続きこれまでの取組に加えて、普通ごみ収集運搬業務執行体制の見直し等の簡素で効率的・効果的な執行体制の構築に取り組んでおり、今後も、限りある人材を最大限に活用した組織の最適化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163068</xdr:rowOff>
    </xdr:from>
    <xdr:to>
      <xdr:col>81</xdr:col>
      <xdr:colOff>44450</xdr:colOff>
      <xdr:row>60</xdr:row>
      <xdr:rowOff>39878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2786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129286</xdr:rowOff>
    </xdr:from>
    <xdr:to>
      <xdr:col>77</xdr:col>
      <xdr:colOff>44450</xdr:colOff>
      <xdr:row>60</xdr:row>
      <xdr:rowOff>39878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448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129286</xdr:rowOff>
    </xdr:from>
    <xdr:to>
      <xdr:col>72</xdr:col>
      <xdr:colOff>203200</xdr:colOff>
      <xdr:row>59</xdr:row>
      <xdr:rowOff>163068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448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163068</xdr:rowOff>
    </xdr:from>
    <xdr:to>
      <xdr:col>68</xdr:col>
      <xdr:colOff>152400</xdr:colOff>
      <xdr:row>60</xdr:row>
      <xdr:rowOff>30226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786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112268</xdr:rowOff>
    </xdr:from>
    <xdr:to>
      <xdr:col>81</xdr:col>
      <xdr:colOff>95250</xdr:colOff>
      <xdr:row>60</xdr:row>
      <xdr:rowOff>42418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128795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160528</xdr:rowOff>
    </xdr:from>
    <xdr:to>
      <xdr:col>77</xdr:col>
      <xdr:colOff>95250</xdr:colOff>
      <xdr:row>60</xdr:row>
      <xdr:rowOff>90678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100855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78486</xdr:rowOff>
    </xdr:from>
    <xdr:to>
      <xdr:col>73</xdr:col>
      <xdr:colOff>44450</xdr:colOff>
      <xdr:row>60</xdr:row>
      <xdr:rowOff>8636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18813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112268</xdr:rowOff>
    </xdr:from>
    <xdr:to>
      <xdr:col>68</xdr:col>
      <xdr:colOff>203200</xdr:colOff>
      <xdr:row>60</xdr:row>
      <xdr:rowOff>42418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52595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91203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税収増により標準財政規模が増した一方で、満期一括償還積立金の増等により比率は上昇した。本市では、平成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41728</xdr:rowOff>
    </xdr:from>
    <xdr:to>
      <xdr:col>81</xdr:col>
      <xdr:colOff>44450</xdr:colOff>
      <xdr:row>41</xdr:row>
      <xdr:rowOff>162378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711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144434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7257</xdr:rowOff>
    </xdr:from>
    <xdr:to>
      <xdr:col>77</xdr:col>
      <xdr:colOff>44450</xdr:colOff>
      <xdr:row>41</xdr:row>
      <xdr:rowOff>41728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68234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109765</xdr:rowOff>
    </xdr:from>
    <xdr:to>
      <xdr:col>72</xdr:col>
      <xdr:colOff>203200</xdr:colOff>
      <xdr:row>41</xdr:row>
      <xdr:rowOff>7257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677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109765</xdr:rowOff>
    </xdr:from>
    <xdr:to>
      <xdr:col>68</xdr:col>
      <xdr:colOff>152400</xdr:colOff>
      <xdr:row>40</xdr:row>
      <xdr:rowOff>161472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6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162378</xdr:rowOff>
    </xdr:from>
    <xdr:to>
      <xdr:col>77</xdr:col>
      <xdr:colOff>95250</xdr:colOff>
      <xdr:row>41</xdr:row>
      <xdr:rowOff>92528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127907</xdr:rowOff>
    </xdr:from>
    <xdr:to>
      <xdr:col>73</xdr:col>
      <xdr:colOff>44450</xdr:colOff>
      <xdr:row>41</xdr:row>
      <xdr:rowOff>58057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58965</xdr:rowOff>
    </xdr:from>
    <xdr:to>
      <xdr:col>68</xdr:col>
      <xdr:colOff>203200</xdr:colOff>
      <xdr:row>40</xdr:row>
      <xdr:rowOff>160565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170742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将来負担額が地方債現在高の増などにより増加した一方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標準税収入額の増により標準財政規模が増加したことにより、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はやや低下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した。本市では、平成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94403</xdr:rowOff>
    </xdr:from>
    <xdr:to>
      <xdr:col>81</xdr:col>
      <xdr:colOff>44450</xdr:colOff>
      <xdr:row>19</xdr:row>
      <xdr:rowOff>108077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51953"/>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81534</xdr:rowOff>
    </xdr:from>
    <xdr:to>
      <xdr:col>77</xdr:col>
      <xdr:colOff>44450</xdr:colOff>
      <xdr:row>19</xdr:row>
      <xdr:rowOff>108077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3908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81534</xdr:rowOff>
    </xdr:from>
    <xdr:to>
      <xdr:col>72</xdr:col>
      <xdr:colOff>203200</xdr:colOff>
      <xdr:row>19</xdr:row>
      <xdr:rowOff>91991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3908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64643</xdr:rowOff>
    </xdr:from>
    <xdr:to>
      <xdr:col>68</xdr:col>
      <xdr:colOff>152400</xdr:colOff>
      <xdr:row>19</xdr:row>
      <xdr:rowOff>91991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2219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43603</xdr:rowOff>
    </xdr:from>
    <xdr:to>
      <xdr:col>81</xdr:col>
      <xdr:colOff>95250</xdr:colOff>
      <xdr:row>19</xdr:row>
      <xdr:rowOff>145203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15680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7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57277</xdr:rowOff>
    </xdr:from>
    <xdr:to>
      <xdr:col>77</xdr:col>
      <xdr:colOff>95250</xdr:colOff>
      <xdr:row>19</xdr:row>
      <xdr:rowOff>158877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143654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0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30734</xdr:rowOff>
    </xdr:from>
    <xdr:to>
      <xdr:col>73</xdr:col>
      <xdr:colOff>44450</xdr:colOff>
      <xdr:row>19</xdr:row>
      <xdr:rowOff>132334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117111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41191</xdr:rowOff>
    </xdr:from>
    <xdr:to>
      <xdr:col>68</xdr:col>
      <xdr:colOff>203200</xdr:colOff>
      <xdr:row>19</xdr:row>
      <xdr:rowOff>142791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127568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13843</xdr:rowOff>
    </xdr:from>
    <xdr:to>
      <xdr:col>64</xdr:col>
      <xdr:colOff>152400</xdr:colOff>
      <xdr:row>19</xdr:row>
      <xdr:rowOff>115443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100220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次にわたる行財政改革プランに基づく取組により、平成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人の職員を削減した。平成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年度は、県費負担教職員の市費移管の影響により比率が上昇した。平成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令和元年度は、教職員数の増により人件費は増となっているものの、市税収入の増等による経常一般財源の増により、比率は横ばい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令和２年度は、会計年度任用職員制度の開始により増となっているものの、市税収入や地方消費税交付金の増等による経常一般財源の増加により比率が低下した。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158750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39</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547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107950</xdr:rowOff>
    </xdr:from>
    <xdr:to>
      <xdr:col>11</xdr:col>
      <xdr:colOff>60325</xdr:colOff>
      <xdr:row>40</xdr:row>
      <xdr:rowOff>38100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146050</xdr:rowOff>
    </xdr:from>
    <xdr:to>
      <xdr:col>6</xdr:col>
      <xdr:colOff>171450</xdr:colOff>
      <xdr:row>34</xdr:row>
      <xdr:rowOff>76200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60977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年度は、中学校完全給食実施の影響等により経常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充当一財は増となったが、県費負担教職員の市費移管の影響による経常一般財源が増加したことにより、比率が低下した。平成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年度は、市税収入の増等による経常一般財源が増した一方で、中学校完全給食実施の通年化等により比率が上昇した。令和元年度は、消防ヘリコプター整備事業等の実施により上昇した。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令和２年度は、会計年度任用職員制度の開始による賃金の人件費への移行により、低下した。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45357</xdr:rowOff>
    </xdr:from>
    <xdr:to>
      <xdr:col>82</xdr:col>
      <xdr:colOff>107950</xdr:colOff>
      <xdr:row>18</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314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110671</xdr:rowOff>
    </xdr:from>
    <xdr:to>
      <xdr:col>78</xdr:col>
      <xdr:colOff>69850</xdr:colOff>
      <xdr:row>18</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96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477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19</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47786"/>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166007</xdr:rowOff>
    </xdr:from>
    <xdr:to>
      <xdr:col>82</xdr:col>
      <xdr:colOff>158750</xdr:colOff>
      <xdr:row>18</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138084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59871</xdr:rowOff>
    </xdr:from>
    <xdr:to>
      <xdr:col>74</xdr:col>
      <xdr:colOff>31750</xdr:colOff>
      <xdr:row>18</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146249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51707</xdr:rowOff>
    </xdr:from>
    <xdr:to>
      <xdr:col>65</xdr:col>
      <xdr:colOff>53975</xdr:colOff>
      <xdr:row>19</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138084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保育所の待機児童対策などの子育て支援施策の強化や障害福祉サービスの利用者の増等により比率</a:t>
          </a:r>
          <a:r>
            <a:rPr kumimoji="1" lang="ja-JP" altLang="en-US"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の分子</a:t>
          </a:r>
          <a:r>
            <a:rPr kumimoji="1" lang="ja-JP" altLang="ja-JP"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概ね</a:t>
          </a:r>
          <a:r>
            <a:rPr kumimoji="1" lang="ja-JP" altLang="ja-JP"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上昇傾向にある。</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年度は、児童福祉費及び社会福祉費の増により経常</a:t>
          </a:r>
          <a:r>
            <a:rPr kumimoji="1" lang="ja-JP" altLang="en-US"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充当一財は増となった一方で、県費負担教職員の市費移管の影響による経常一般財源が増加したことにより、比率が低下した。平成</a:t>
          </a:r>
          <a:r>
            <a:rPr kumimoji="1" lang="en-US"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は、市税収入の増等による経常一般財源が増したものの、幼保無償化による幼稚園県児保育料補助の増（教育費）や、民生費の児童福祉費及び社会福祉費が増したことにより比率が上昇した。</a:t>
          </a:r>
          <a:r>
            <a:rPr kumimoji="1" lang="ja-JP" altLang="en-US"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令和２年度は、児童福祉費等が増となるものの経常経費充当特財の増に伴い経常経費充当一財が減となったことに加え、市税収入や地方消費税交付金の増等による経常一般財源の増加により比率が低下した。</a:t>
          </a:r>
          <a:endParaRPr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20865</xdr:rowOff>
    </xdr:from>
    <xdr:to>
      <xdr:col>24</xdr:col>
      <xdr:colOff>25400</xdr:colOff>
      <xdr:row>61</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4793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61</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303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62</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3976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141515</xdr:rowOff>
    </xdr:from>
    <xdr:to>
      <xdr:col>24</xdr:col>
      <xdr:colOff>76200</xdr:colOff>
      <xdr:row>61</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50092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100693</xdr:rowOff>
    </xdr:from>
    <xdr:to>
      <xdr:col>20</xdr:col>
      <xdr:colOff>38100</xdr:colOff>
      <xdr:row>62</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64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149678</xdr:rowOff>
    </xdr:from>
    <xdr:to>
      <xdr:col>6</xdr:col>
      <xdr:colOff>171450</xdr:colOff>
      <xdr:row>62</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医療費や介護サービス費の増により後期高齢者医療事業特別会計及び介護保険事業特別会計への繰出金が毎年増加していることから比率は上昇傾向にあったが、平成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年度は、県費負担教職員の市費移管の影響による経常一般財源が増加したことにより、比率が低下した。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年度に引き続き、令和元年度は医療費や介護サービス費の増により後期高齢者医療事業特別会計及び介護保険事業特別会計への繰出金が増加したことにより比率は上昇した。令和２年度は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介護サービス費の増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により介護保険事業特別会計への繰出金が増加したこと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により比率は上昇した。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88900</xdr:rowOff>
    </xdr:from>
    <xdr:to>
      <xdr:col>82</xdr:col>
      <xdr:colOff>107950</xdr:colOff>
      <xdr:row>53</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54</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118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76200</xdr:rowOff>
    </xdr:from>
    <xdr:to>
      <xdr:col>82</xdr:col>
      <xdr:colOff>158750</xdr:colOff>
      <xdr:row>54</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156227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充当一財は防災関係補助金の対象経費の減等により微減となったが、県費負担教職員の市費移管の影響による経常一般財源が増加したことにより、比率が低下した。平成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充当一財が概ね横ばいである一方で、市税収入の増等による経常一般財源が増加したことにより比率は低下した。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、幼保無償化に伴う幼稚園園児保育料補助の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扶助費移行による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減等により比率が低下した。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46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107950</xdr:rowOff>
    </xdr:from>
    <xdr:to>
      <xdr:col>78</xdr:col>
      <xdr:colOff>69850</xdr:colOff>
      <xdr:row>37</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80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50800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5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38</xdr:row>
      <xdr:rowOff>127000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94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168927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133350</xdr:rowOff>
    </xdr:from>
    <xdr:to>
      <xdr:col>74</xdr:col>
      <xdr:colOff>31750</xdr:colOff>
      <xdr:row>37</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充当一財は増となったが、県費負担教職員の市費移管の影響による経常一般財源が増加したことにより、比率が低下した。平成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充当一財が減し、市税収入の増等による経常一般財源が増したことにより比率は低下した。令和元年度は、公債償還元金の減により、比率が低下した。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令和２年度は、公債償還元金の減のほか、市税収入や地方消費税交付金の増等による経常一般財源の増加により比率が低下した。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今後は庁舎建替え事業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や連続立体交差事業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等により投資的経費が増加する見込みであるが、市債発行にあたっては、実質公債費比率や市債現在高に留意しながら、適正な活用に努める。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9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88900</xdr:rowOff>
    </xdr:from>
    <xdr:to>
      <xdr:col>15</xdr:col>
      <xdr:colOff>98425</xdr:colOff>
      <xdr:row>78</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9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80</xdr:row>
      <xdr:rowOff>165100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858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38100</xdr:rowOff>
    </xdr:from>
    <xdr:to>
      <xdr:col>15</xdr:col>
      <xdr:colOff>149225</xdr:colOff>
      <xdr:row>77</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年度は、県費負担教職員の市費移管の影響により比率が上昇した。平成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年度は教職員数の増により人件費は増となっているものの、市税収入の増等による経常一般財源の増により比率が低下した。令和元年度は保育所受入数の増加による扶助費の増により比率が増加した。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令和２年度は会計年度任用職員制度の開始により人件費は増となっているものの、市税収入や地方消費税交付金の増等による経常一般財源の増加により比率が低下した。</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44450</xdr:rowOff>
    </xdr:from>
    <xdr:to>
      <xdr:col>82</xdr:col>
      <xdr:colOff>107950</xdr:colOff>
      <xdr:row>80</xdr:row>
      <xdr:rowOff>152400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5890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25400</xdr:rowOff>
    </xdr:from>
    <xdr:to>
      <xdr:col>78</xdr:col>
      <xdr:colOff>69850</xdr:colOff>
      <xdr:row>80</xdr:row>
      <xdr:rowOff>152400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74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25400</xdr:rowOff>
    </xdr:from>
    <xdr:to>
      <xdr:col>73</xdr:col>
      <xdr:colOff>180975</xdr:colOff>
      <xdr:row>80</xdr:row>
      <xdr:rowOff>50800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74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80</xdr:row>
      <xdr:rowOff>50800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423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165100</xdr:rowOff>
    </xdr:from>
    <xdr:to>
      <xdr:col>82</xdr:col>
      <xdr:colOff>158750</xdr:colOff>
      <xdr:row>79</xdr:row>
      <xdr:rowOff>95250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137177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101600</xdr:rowOff>
    </xdr:from>
    <xdr:to>
      <xdr:col>78</xdr:col>
      <xdr:colOff>120650</xdr:colOff>
      <xdr:row>81</xdr:row>
      <xdr:rowOff>31750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16527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146050</xdr:rowOff>
    </xdr:from>
    <xdr:to>
      <xdr:col>74</xdr:col>
      <xdr:colOff>31750</xdr:colOff>
      <xdr:row>80</xdr:row>
      <xdr:rowOff>76200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60977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157000</xdr:rowOff>
    </xdr:from>
    <xdr:to>
      <xdr:col>29</xdr:col>
      <xdr:colOff>127000</xdr:colOff>
      <xdr:row>14</xdr:row>
      <xdr:rowOff>162944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4925"/>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160909</xdr:rowOff>
    </xdr:from>
    <xdr:to>
      <xdr:col>26</xdr:col>
      <xdr:colOff>50800</xdr:colOff>
      <xdr:row>14</xdr:row>
      <xdr:rowOff>162944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08834"/>
          <a:ext cx="698500" cy="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155583</xdr:rowOff>
    </xdr:from>
    <xdr:to>
      <xdr:col>22</xdr:col>
      <xdr:colOff>114300</xdr:colOff>
      <xdr:row>14</xdr:row>
      <xdr:rowOff>160909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603508"/>
          <a:ext cx="698500" cy="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155583</xdr:rowOff>
    </xdr:from>
    <xdr:to>
      <xdr:col>18</xdr:col>
      <xdr:colOff>177800</xdr:colOff>
      <xdr:row>19</xdr:row>
      <xdr:rowOff>74658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03508"/>
          <a:ext cx="698500" cy="77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106200</xdr:rowOff>
    </xdr:from>
    <xdr:to>
      <xdr:col>29</xdr:col>
      <xdr:colOff>177800</xdr:colOff>
      <xdr:row>15</xdr:row>
      <xdr:rowOff>36350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78277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112144</xdr:rowOff>
    </xdr:from>
    <xdr:to>
      <xdr:col>26</xdr:col>
      <xdr:colOff>101600</xdr:colOff>
      <xdr:row>15</xdr:row>
      <xdr:rowOff>42294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6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27071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110109</xdr:rowOff>
    </xdr:from>
    <xdr:to>
      <xdr:col>22</xdr:col>
      <xdr:colOff>165100</xdr:colOff>
      <xdr:row>15</xdr:row>
      <xdr:rowOff>40259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5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25036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4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104783</xdr:rowOff>
    </xdr:from>
    <xdr:to>
      <xdr:col>19</xdr:col>
      <xdr:colOff>38100</xdr:colOff>
      <xdr:row>15</xdr:row>
      <xdr:rowOff>34933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5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19710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3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23858</xdr:rowOff>
    </xdr:from>
    <xdr:to>
      <xdr:col>15</xdr:col>
      <xdr:colOff>101600</xdr:colOff>
      <xdr:row>19</xdr:row>
      <xdr:rowOff>125458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135635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294198</xdr:rowOff>
    </xdr:from>
    <xdr:to>
      <xdr:col>29</xdr:col>
      <xdr:colOff>127000</xdr:colOff>
      <xdr:row>35</xdr:row>
      <xdr:rowOff>63540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61648"/>
          <a:ext cx="647700" cy="11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63540</xdr:rowOff>
    </xdr:from>
    <xdr:to>
      <xdr:col>26</xdr:col>
      <xdr:colOff>50800</xdr:colOff>
      <xdr:row>35</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73890"/>
          <a:ext cx="698500" cy="1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81280</xdr:rowOff>
    </xdr:from>
    <xdr:to>
      <xdr:col>22</xdr:col>
      <xdr:colOff>114300</xdr:colOff>
      <xdr:row>35</xdr:row>
      <xdr:rowOff>221321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91630"/>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221321</xdr:rowOff>
    </xdr:from>
    <xdr:to>
      <xdr:col>18</xdr:col>
      <xdr:colOff>177800</xdr:colOff>
      <xdr:row>35</xdr:row>
      <xdr:rowOff>233116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31671"/>
          <a:ext cx="698500" cy="1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243398</xdr:rowOff>
    </xdr:from>
    <xdr:to>
      <xdr:col>29</xdr:col>
      <xdr:colOff>177800</xdr:colOff>
      <xdr:row>35</xdr:row>
      <xdr:rowOff>2098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1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88475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5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12740</xdr:rowOff>
    </xdr:from>
    <xdr:to>
      <xdr:col>26</xdr:col>
      <xdr:colOff>101600</xdr:colOff>
      <xdr:row>35</xdr:row>
      <xdr:rowOff>114340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124518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9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30480</xdr:rowOff>
    </xdr:from>
    <xdr:to>
      <xdr:col>22</xdr:col>
      <xdr:colOff>165100</xdr:colOff>
      <xdr:row>35</xdr:row>
      <xdr:rowOff>132080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4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116857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170521</xdr:rowOff>
    </xdr:from>
    <xdr:to>
      <xdr:col>19</xdr:col>
      <xdr:colOff>38100</xdr:colOff>
      <xdr:row>35</xdr:row>
      <xdr:rowOff>272121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256898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182316</xdr:rowOff>
    </xdr:from>
    <xdr:to>
      <xdr:col>15</xdr:col>
      <xdr:colOff>101600</xdr:colOff>
      <xdr:row>35</xdr:row>
      <xdr:rowOff>283916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268693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7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136865</xdr:rowOff>
    </xdr:from>
    <xdr:to>
      <xdr:col>24</xdr:col>
      <xdr:colOff>63500</xdr:colOff>
      <xdr:row>33</xdr:row>
      <xdr:rowOff>144318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94715"/>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141300</xdr:rowOff>
    </xdr:from>
    <xdr:to>
      <xdr:col>19</xdr:col>
      <xdr:colOff>177800</xdr:colOff>
      <xdr:row>33</xdr:row>
      <xdr:rowOff>144318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799150"/>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106850</xdr:rowOff>
    </xdr:from>
    <xdr:to>
      <xdr:col>15</xdr:col>
      <xdr:colOff>50800</xdr:colOff>
      <xdr:row>33</xdr:row>
      <xdr:rowOff>141300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76470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106850</xdr:rowOff>
    </xdr:from>
    <xdr:to>
      <xdr:col>10</xdr:col>
      <xdr:colOff>114300</xdr:colOff>
      <xdr:row>38</xdr:row>
      <xdr:rowOff>93134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64700"/>
          <a:ext cx="8890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86065</xdr:rowOff>
    </xdr:from>
    <xdr:to>
      <xdr:col>24</xdr:col>
      <xdr:colOff>114300</xdr:colOff>
      <xdr:row>34</xdr:row>
      <xdr:rowOff>16215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64492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2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93518</xdr:rowOff>
    </xdr:from>
    <xdr:to>
      <xdr:col>20</xdr:col>
      <xdr:colOff>38100</xdr:colOff>
      <xdr:row>34</xdr:row>
      <xdr:rowOff>23668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14795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90500</xdr:rowOff>
    </xdr:from>
    <xdr:to>
      <xdr:col>15</xdr:col>
      <xdr:colOff>101600</xdr:colOff>
      <xdr:row>34</xdr:row>
      <xdr:rowOff>20650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56050</xdr:rowOff>
    </xdr:from>
    <xdr:to>
      <xdr:col>10</xdr:col>
      <xdr:colOff>165100</xdr:colOff>
      <xdr:row>33</xdr:row>
      <xdr:rowOff>157650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148777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42334</xdr:rowOff>
    </xdr:from>
    <xdr:to>
      <xdr:col>6</xdr:col>
      <xdr:colOff>38100</xdr:colOff>
      <xdr:row>38</xdr:row>
      <xdr:rowOff>143934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135061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109068</xdr:rowOff>
    </xdr:from>
    <xdr:to>
      <xdr:col>24</xdr:col>
      <xdr:colOff>63500</xdr:colOff>
      <xdr:row>56</xdr:row>
      <xdr:rowOff>86939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38818"/>
          <a:ext cx="838200" cy="1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86939</xdr:rowOff>
    </xdr:from>
    <xdr:to>
      <xdr:col>19</xdr:col>
      <xdr:colOff>177800</xdr:colOff>
      <xdr:row>57</xdr:row>
      <xdr:rowOff>19685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88139"/>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19685</xdr:rowOff>
    </xdr:from>
    <xdr:to>
      <xdr:col>15</xdr:col>
      <xdr:colOff>50800</xdr:colOff>
      <xdr:row>57</xdr:row>
      <xdr:rowOff>90139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92335"/>
          <a:ext cx="8890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90139</xdr:rowOff>
    </xdr:from>
    <xdr:to>
      <xdr:col>10</xdr:col>
      <xdr:colOff>114300</xdr:colOff>
      <xdr:row>57</xdr:row>
      <xdr:rowOff>161463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62789"/>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58268</xdr:rowOff>
    </xdr:from>
    <xdr:to>
      <xdr:col>24</xdr:col>
      <xdr:colOff>114300</xdr:colOff>
      <xdr:row>55</xdr:row>
      <xdr:rowOff>159868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36695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36139</xdr:rowOff>
    </xdr:from>
    <xdr:to>
      <xdr:col>20</xdr:col>
      <xdr:colOff>38100</xdr:colOff>
      <xdr:row>56</xdr:row>
      <xdr:rowOff>137739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128866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140335</xdr:rowOff>
    </xdr:from>
    <xdr:to>
      <xdr:col>15</xdr:col>
      <xdr:colOff>101600</xdr:colOff>
      <xdr:row>57</xdr:row>
      <xdr:rowOff>70485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61612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39339</xdr:rowOff>
    </xdr:from>
    <xdr:to>
      <xdr:col>10</xdr:col>
      <xdr:colOff>165100</xdr:colOff>
      <xdr:row>57</xdr:row>
      <xdr:rowOff>140939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132066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9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110663</xdr:rowOff>
    </xdr:from>
    <xdr:to>
      <xdr:col>6</xdr:col>
      <xdr:colOff>38100</xdr:colOff>
      <xdr:row>58</xdr:row>
      <xdr:rowOff>40813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31940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136216</xdr:rowOff>
    </xdr:from>
    <xdr:to>
      <xdr:col>24</xdr:col>
      <xdr:colOff>63500</xdr:colOff>
      <xdr:row>78</xdr:row>
      <xdr:rowOff>155702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09316"/>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108131</xdr:rowOff>
    </xdr:from>
    <xdr:to>
      <xdr:col>19</xdr:col>
      <xdr:colOff>177800</xdr:colOff>
      <xdr:row>78</xdr:row>
      <xdr:rowOff>155702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81231"/>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108131</xdr:rowOff>
    </xdr:from>
    <xdr:to>
      <xdr:col>15</xdr:col>
      <xdr:colOff>50800</xdr:colOff>
      <xdr:row>78</xdr:row>
      <xdr:rowOff>148299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8123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148299</xdr:rowOff>
    </xdr:from>
    <xdr:to>
      <xdr:col>10</xdr:col>
      <xdr:colOff>114300</xdr:colOff>
      <xdr:row>79</xdr:row>
      <xdr:rowOff>8637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1399"/>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85416</xdr:rowOff>
    </xdr:from>
    <xdr:to>
      <xdr:col>24</xdr:col>
      <xdr:colOff>114300</xdr:colOff>
      <xdr:row>79</xdr:row>
      <xdr:rowOff>15566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104902</xdr:rowOff>
    </xdr:from>
    <xdr:to>
      <xdr:col>20</xdr:col>
      <xdr:colOff>38100</xdr:colOff>
      <xdr:row>79</xdr:row>
      <xdr:rowOff>35052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26179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57331</xdr:rowOff>
    </xdr:from>
    <xdr:to>
      <xdr:col>15</xdr:col>
      <xdr:colOff>101600</xdr:colOff>
      <xdr:row>78</xdr:row>
      <xdr:rowOff>158931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150058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97499</xdr:rowOff>
    </xdr:from>
    <xdr:to>
      <xdr:col>10</xdr:col>
      <xdr:colOff>165100</xdr:colOff>
      <xdr:row>79</xdr:row>
      <xdr:rowOff>27649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18776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129287</xdr:rowOff>
    </xdr:from>
    <xdr:to>
      <xdr:col>6</xdr:col>
      <xdr:colOff>38100</xdr:colOff>
      <xdr:row>79</xdr:row>
      <xdr:rowOff>59437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50564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142151</xdr:rowOff>
    </xdr:from>
    <xdr:to>
      <xdr:col>24</xdr:col>
      <xdr:colOff>63500</xdr:colOff>
      <xdr:row>96</xdr:row>
      <xdr:rowOff>48374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29901"/>
          <a:ext cx="838200" cy="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48374</xdr:rowOff>
    </xdr:from>
    <xdr:to>
      <xdr:col>19</xdr:col>
      <xdr:colOff>177800</xdr:colOff>
      <xdr:row>96</xdr:row>
      <xdr:rowOff>130632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07574"/>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130632</xdr:rowOff>
    </xdr:from>
    <xdr:to>
      <xdr:col>15</xdr:col>
      <xdr:colOff>50800</xdr:colOff>
      <xdr:row>96</xdr:row>
      <xdr:rowOff>156794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89832"/>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156794</xdr:rowOff>
    </xdr:from>
    <xdr:to>
      <xdr:col>10</xdr:col>
      <xdr:colOff>114300</xdr:colOff>
      <xdr:row>97</xdr:row>
      <xdr:rowOff>51042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15994"/>
          <a:ext cx="8890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91351</xdr:rowOff>
    </xdr:from>
    <xdr:to>
      <xdr:col>24</xdr:col>
      <xdr:colOff>114300</xdr:colOff>
      <xdr:row>96</xdr:row>
      <xdr:rowOff>21501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69778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169024</xdr:rowOff>
    </xdr:from>
    <xdr:to>
      <xdr:col>20</xdr:col>
      <xdr:colOff>38100</xdr:colOff>
      <xdr:row>96</xdr:row>
      <xdr:rowOff>99174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90301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5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79832</xdr:rowOff>
    </xdr:from>
    <xdr:to>
      <xdr:col>15</xdr:col>
      <xdr:colOff>101600</xdr:colOff>
      <xdr:row>97</xdr:row>
      <xdr:rowOff>9982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1109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6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105994</xdr:rowOff>
    </xdr:from>
    <xdr:to>
      <xdr:col>10</xdr:col>
      <xdr:colOff>165100</xdr:colOff>
      <xdr:row>97</xdr:row>
      <xdr:rowOff>36144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27271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65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xdr:rowOff>
    </xdr:from>
    <xdr:to>
      <xdr:col>6</xdr:col>
      <xdr:colOff>38100</xdr:colOff>
      <xdr:row>97</xdr:row>
      <xdr:rowOff>101842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92969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72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30070</xdr:rowOff>
    </xdr:from>
    <xdr:to>
      <xdr:col>55</xdr:col>
      <xdr:colOff>0</xdr:colOff>
      <xdr:row>38</xdr:row>
      <xdr:rowOff>1898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687920"/>
          <a:ext cx="838200" cy="8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1898</xdr:rowOff>
    </xdr:from>
    <xdr:to>
      <xdr:col>50</xdr:col>
      <xdr:colOff>114300</xdr:colOff>
      <xdr:row>38</xdr:row>
      <xdr:rowOff>87350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16998"/>
          <a:ext cx="889000" cy="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87350</xdr:rowOff>
    </xdr:from>
    <xdr:to>
      <xdr:col>45</xdr:col>
      <xdr:colOff>177800</xdr:colOff>
      <xdr:row>39</xdr:row>
      <xdr:rowOff>5860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602450"/>
          <a:ext cx="889000" cy="8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5860</xdr:rowOff>
    </xdr:from>
    <xdr:to>
      <xdr:col>41</xdr:col>
      <xdr:colOff>50800</xdr:colOff>
      <xdr:row>39</xdr:row>
      <xdr:rowOff>52974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92410"/>
          <a:ext cx="889000" cy="4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150720</xdr:rowOff>
    </xdr:from>
    <xdr:to>
      <xdr:col>55</xdr:col>
      <xdr:colOff>50800</xdr:colOff>
      <xdr:row>33</xdr:row>
      <xdr:rowOff>80870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65647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5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122548</xdr:rowOff>
    </xdr:from>
    <xdr:to>
      <xdr:col>50</xdr:col>
      <xdr:colOff>165100</xdr:colOff>
      <xdr:row>38</xdr:row>
      <xdr:rowOff>52698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69225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36550</xdr:rowOff>
    </xdr:from>
    <xdr:to>
      <xdr:col>46</xdr:col>
      <xdr:colOff>38100</xdr:colOff>
      <xdr:row>38</xdr:row>
      <xdr:rowOff>138150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154677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126510</xdr:rowOff>
    </xdr:from>
    <xdr:to>
      <xdr:col>41</xdr:col>
      <xdr:colOff>101600</xdr:colOff>
      <xdr:row>39</xdr:row>
      <xdr:rowOff>56660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6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73187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1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2174</xdr:rowOff>
    </xdr:from>
    <xdr:to>
      <xdr:col>36</xdr:col>
      <xdr:colOff>165100</xdr:colOff>
      <xdr:row>39</xdr:row>
      <xdr:rowOff>103774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94901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105573</xdr:rowOff>
    </xdr:from>
    <xdr:to>
      <xdr:col>55</xdr:col>
      <xdr:colOff>0</xdr:colOff>
      <xdr:row>54</xdr:row>
      <xdr:rowOff>43884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849523"/>
          <a:ext cx="838200" cy="4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94797</xdr:rowOff>
    </xdr:from>
    <xdr:to>
      <xdr:col>50</xdr:col>
      <xdr:colOff>114300</xdr:colOff>
      <xdr:row>54</xdr:row>
      <xdr:rowOff>43884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181647"/>
          <a:ext cx="889000" cy="1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157041</xdr:rowOff>
    </xdr:from>
    <xdr:to>
      <xdr:col>45</xdr:col>
      <xdr:colOff>177800</xdr:colOff>
      <xdr:row>53</xdr:row>
      <xdr:rowOff>94797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072441"/>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157041</xdr:rowOff>
    </xdr:from>
    <xdr:to>
      <xdr:col>41</xdr:col>
      <xdr:colOff>50800</xdr:colOff>
      <xdr:row>55</xdr:row>
      <xdr:rowOff>56947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072441"/>
          <a:ext cx="889000" cy="4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54773</xdr:rowOff>
    </xdr:from>
    <xdr:to>
      <xdr:col>55</xdr:col>
      <xdr:colOff>50800</xdr:colOff>
      <xdr:row>51</xdr:row>
      <xdr:rowOff>156373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77650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6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164534</xdr:rowOff>
    </xdr:from>
    <xdr:to>
      <xdr:col>50</xdr:col>
      <xdr:colOff>165100</xdr:colOff>
      <xdr:row>54</xdr:row>
      <xdr:rowOff>94684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111211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43997</xdr:rowOff>
    </xdr:from>
    <xdr:to>
      <xdr:col>46</xdr:col>
      <xdr:colOff>38100</xdr:colOff>
      <xdr:row>53</xdr:row>
      <xdr:rowOff>145597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162124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9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106241</xdr:rowOff>
    </xdr:from>
    <xdr:to>
      <xdr:col>41</xdr:col>
      <xdr:colOff>101600</xdr:colOff>
      <xdr:row>53</xdr:row>
      <xdr:rowOff>36391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52918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7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6147</xdr:rowOff>
    </xdr:from>
    <xdr:to>
      <xdr:col>36</xdr:col>
      <xdr:colOff>165100</xdr:colOff>
      <xdr:row>55</xdr:row>
      <xdr:rowOff>107747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124274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37150</xdr:rowOff>
    </xdr:from>
    <xdr:to>
      <xdr:col>55</xdr:col>
      <xdr:colOff>0</xdr:colOff>
      <xdr:row>73</xdr:row>
      <xdr:rowOff>80127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553000"/>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102027</xdr:rowOff>
    </xdr:from>
    <xdr:to>
      <xdr:col>50</xdr:col>
      <xdr:colOff>114300</xdr:colOff>
      <xdr:row>73</xdr:row>
      <xdr:rowOff>37150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103527"/>
          <a:ext cx="889000" cy="4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102027</xdr:rowOff>
    </xdr:from>
    <xdr:to>
      <xdr:col>45</xdr:col>
      <xdr:colOff>177800</xdr:colOff>
      <xdr:row>70</xdr:row>
      <xdr:rowOff>124155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103527"/>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124155</xdr:rowOff>
    </xdr:from>
    <xdr:to>
      <xdr:col>41</xdr:col>
      <xdr:colOff>50800</xdr:colOff>
      <xdr:row>73</xdr:row>
      <xdr:rowOff>140295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125655"/>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29327</xdr:rowOff>
    </xdr:from>
    <xdr:to>
      <xdr:col>55</xdr:col>
      <xdr:colOff>50800</xdr:colOff>
      <xdr:row>73</xdr:row>
      <xdr:rowOff>130927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5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52204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39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157800</xdr:rowOff>
    </xdr:from>
    <xdr:to>
      <xdr:col>50</xdr:col>
      <xdr:colOff>165100</xdr:colOff>
      <xdr:row>73</xdr:row>
      <xdr:rowOff>87950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5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104477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2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51227</xdr:rowOff>
    </xdr:from>
    <xdr:to>
      <xdr:col>46</xdr:col>
      <xdr:colOff>38100</xdr:colOff>
      <xdr:row>70</xdr:row>
      <xdr:rowOff>152827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0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169354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18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73355</xdr:rowOff>
    </xdr:from>
    <xdr:to>
      <xdr:col>41</xdr:col>
      <xdr:colOff>101600</xdr:colOff>
      <xdr:row>71</xdr:row>
      <xdr:rowOff>3505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0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20032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18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89495</xdr:rowOff>
    </xdr:from>
    <xdr:to>
      <xdr:col>36</xdr:col>
      <xdr:colOff>165100</xdr:colOff>
      <xdr:row>74</xdr:row>
      <xdr:rowOff>19645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6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36172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75273</xdr:rowOff>
    </xdr:from>
    <xdr:to>
      <xdr:col>55</xdr:col>
      <xdr:colOff>0</xdr:colOff>
      <xdr:row>95</xdr:row>
      <xdr:rowOff>91008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020123"/>
          <a:ext cx="838200" cy="3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91008</xdr:rowOff>
    </xdr:from>
    <xdr:to>
      <xdr:col>50</xdr:col>
      <xdr:colOff>114300</xdr:colOff>
      <xdr:row>96</xdr:row>
      <xdr:rowOff>87655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78758"/>
          <a:ext cx="889000" cy="1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153569</xdr:rowOff>
    </xdr:from>
    <xdr:to>
      <xdr:col>45</xdr:col>
      <xdr:colOff>177800</xdr:colOff>
      <xdr:row>96</xdr:row>
      <xdr:rowOff>87655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441319"/>
          <a:ext cx="889000" cy="10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153569</xdr:rowOff>
    </xdr:from>
    <xdr:to>
      <xdr:col>41</xdr:col>
      <xdr:colOff>50800</xdr:colOff>
      <xdr:row>96</xdr:row>
      <xdr:rowOff>51155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4131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24473</xdr:rowOff>
    </xdr:from>
    <xdr:to>
      <xdr:col>55</xdr:col>
      <xdr:colOff>50800</xdr:colOff>
      <xdr:row>93</xdr:row>
      <xdr:rowOff>126073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9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47350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8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40208</xdr:rowOff>
    </xdr:from>
    <xdr:to>
      <xdr:col>50</xdr:col>
      <xdr:colOff>165100</xdr:colOff>
      <xdr:row>95</xdr:row>
      <xdr:rowOff>141808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132935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36855</xdr:rowOff>
    </xdr:from>
    <xdr:to>
      <xdr:col>46</xdr:col>
      <xdr:colOff>38100</xdr:colOff>
      <xdr:row>96</xdr:row>
      <xdr:rowOff>138455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129582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102769</xdr:rowOff>
    </xdr:from>
    <xdr:to>
      <xdr:col>41</xdr:col>
      <xdr:colOff>101600</xdr:colOff>
      <xdr:row>96</xdr:row>
      <xdr:rowOff>32919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49446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355</xdr:rowOff>
    </xdr:from>
    <xdr:to>
      <xdr:col>36</xdr:col>
      <xdr:colOff>165100</xdr:colOff>
      <xdr:row>96</xdr:row>
      <xdr:rowOff>101955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118482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159131</xdr:rowOff>
    </xdr:from>
    <xdr:to>
      <xdr:col>85</xdr:col>
      <xdr:colOff>127000</xdr:colOff>
      <xdr:row>38</xdr:row>
      <xdr:rowOff>167704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502781"/>
          <a:ext cx="8382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167704</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82804"/>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19494</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06044"/>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19494</xdr:rowOff>
    </xdr:from>
    <xdr:to>
      <xdr:col>71</xdr:col>
      <xdr:colOff>177800</xdr:colOff>
      <xdr:row>39</xdr:row>
      <xdr:rowOff>33020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06044"/>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108331</xdr:rowOff>
    </xdr:from>
    <xdr:to>
      <xdr:col>85</xdr:col>
      <xdr:colOff>177800</xdr:colOff>
      <xdr:row>38</xdr:row>
      <xdr:rowOff>38481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86758</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116904</xdr:rowOff>
    </xdr:from>
    <xdr:to>
      <xdr:col>81</xdr:col>
      <xdr:colOff>101600</xdr:colOff>
      <xdr:row>39</xdr:row>
      <xdr:rowOff>47054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38181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2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140144</xdr:rowOff>
    </xdr:from>
    <xdr:to>
      <xdr:col>72</xdr:col>
      <xdr:colOff>38100</xdr:colOff>
      <xdr:row>39</xdr:row>
      <xdr:rowOff>70294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61421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153670</xdr:rowOff>
    </xdr:from>
    <xdr:to>
      <xdr:col>67</xdr:col>
      <xdr:colOff>101600</xdr:colOff>
      <xdr:row>39</xdr:row>
      <xdr:rowOff>83820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74947</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55869</xdr:rowOff>
    </xdr:from>
    <xdr:to>
      <xdr:col>85</xdr:col>
      <xdr:colOff>127000</xdr:colOff>
      <xdr:row>76</xdr:row>
      <xdr:rowOff>101884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086069"/>
          <a:ext cx="8382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9692</xdr:rowOff>
    </xdr:from>
    <xdr:to>
      <xdr:col>81</xdr:col>
      <xdr:colOff>50800</xdr:colOff>
      <xdr:row>76</xdr:row>
      <xdr:rowOff>55869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039892"/>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9692</xdr:rowOff>
    </xdr:from>
    <xdr:to>
      <xdr:col>76</xdr:col>
      <xdr:colOff>114300</xdr:colOff>
      <xdr:row>76</xdr:row>
      <xdr:rowOff>21710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39892"/>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152795</xdr:rowOff>
    </xdr:from>
    <xdr:to>
      <xdr:col>71</xdr:col>
      <xdr:colOff>177800</xdr:colOff>
      <xdr:row>76</xdr:row>
      <xdr:rowOff>21710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11545"/>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51084</xdr:rowOff>
    </xdr:from>
    <xdr:to>
      <xdr:col>85</xdr:col>
      <xdr:colOff>177800</xdr:colOff>
      <xdr:row>76</xdr:row>
      <xdr:rowOff>152684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29511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5069</xdr:rowOff>
    </xdr:from>
    <xdr:to>
      <xdr:col>81</xdr:col>
      <xdr:colOff>101600</xdr:colOff>
      <xdr:row>76</xdr:row>
      <xdr:rowOff>106669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97796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130342</xdr:rowOff>
    </xdr:from>
    <xdr:to>
      <xdr:col>76</xdr:col>
      <xdr:colOff>165100</xdr:colOff>
      <xdr:row>76</xdr:row>
      <xdr:rowOff>60492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51619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142360</xdr:rowOff>
    </xdr:from>
    <xdr:to>
      <xdr:col>72</xdr:col>
      <xdr:colOff>38100</xdr:colOff>
      <xdr:row>76</xdr:row>
      <xdr:rowOff>72510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63637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101995</xdr:rowOff>
    </xdr:from>
    <xdr:to>
      <xdr:col>67</xdr:col>
      <xdr:colOff>101600</xdr:colOff>
      <xdr:row>76</xdr:row>
      <xdr:rowOff>32145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23272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103505</xdr:rowOff>
    </xdr:from>
    <xdr:to>
      <xdr:col>85</xdr:col>
      <xdr:colOff>127000</xdr:colOff>
      <xdr:row>98</xdr:row>
      <xdr:rowOff>21717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734155"/>
          <a:ext cx="8382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103505</xdr:rowOff>
    </xdr:from>
    <xdr:to>
      <xdr:col>81</xdr:col>
      <xdr:colOff>50800</xdr:colOff>
      <xdr:row>97</xdr:row>
      <xdr:rowOff>160528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34155"/>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160528</xdr:rowOff>
    </xdr:from>
    <xdr:to>
      <xdr:col>76</xdr:col>
      <xdr:colOff>114300</xdr:colOff>
      <xdr:row>98</xdr:row>
      <xdr:rowOff>27687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79117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139446</xdr:rowOff>
    </xdr:from>
    <xdr:to>
      <xdr:col>71</xdr:col>
      <xdr:colOff>177800</xdr:colOff>
      <xdr:row>98</xdr:row>
      <xdr:rowOff>27687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598646"/>
          <a:ext cx="889000" cy="2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142367</xdr:rowOff>
    </xdr:from>
    <xdr:to>
      <xdr:col>85</xdr:col>
      <xdr:colOff>177800</xdr:colOff>
      <xdr:row>98</xdr:row>
      <xdr:rowOff>72517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120794</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5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52705</xdr:rowOff>
    </xdr:from>
    <xdr:to>
      <xdr:col>81</xdr:col>
      <xdr:colOff>101600</xdr:colOff>
      <xdr:row>97</xdr:row>
      <xdr:rowOff>154305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145432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77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109728</xdr:rowOff>
    </xdr:from>
    <xdr:to>
      <xdr:col>76</xdr:col>
      <xdr:colOff>165100</xdr:colOff>
      <xdr:row>98</xdr:row>
      <xdr:rowOff>39878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31005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3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148337</xdr:rowOff>
    </xdr:from>
    <xdr:to>
      <xdr:col>72</xdr:col>
      <xdr:colOff>38100</xdr:colOff>
      <xdr:row>98</xdr:row>
      <xdr:rowOff>78487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69614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87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88646</xdr:rowOff>
    </xdr:from>
    <xdr:to>
      <xdr:col>67</xdr:col>
      <xdr:colOff>101600</xdr:colOff>
      <xdr:row>97</xdr:row>
      <xdr:rowOff>18796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5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9923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64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27686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685536"/>
          <a:ext cx="1269"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145813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46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27686</xdr:rowOff>
    </xdr:from>
    <xdr:to>
      <xdr:col>116</xdr:col>
      <xdr:colOff>152400</xdr:colOff>
      <xdr:row>33</xdr:row>
      <xdr:rowOff>27686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6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156845</xdr:rowOff>
    </xdr:from>
    <xdr:to>
      <xdr:col>116</xdr:col>
      <xdr:colOff>63500</xdr:colOff>
      <xdr:row>33</xdr:row>
      <xdr:rowOff>41173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643245"/>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159681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60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9804</xdr:rowOff>
    </xdr:from>
    <xdr:to>
      <xdr:col>116</xdr:col>
      <xdr:colOff>114300</xdr:colOff>
      <xdr:row>36</xdr:row>
      <xdr:rowOff>111404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78892</xdr:rowOff>
    </xdr:from>
    <xdr:to>
      <xdr:col>111</xdr:col>
      <xdr:colOff>177800</xdr:colOff>
      <xdr:row>32</xdr:row>
      <xdr:rowOff>156845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556529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141250</xdr:rowOff>
    </xdr:from>
    <xdr:to>
      <xdr:col>112</xdr:col>
      <xdr:colOff>38100</xdr:colOff>
      <xdr:row>36</xdr:row>
      <xdr:rowOff>71400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62527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21514</xdr:rowOff>
    </xdr:from>
    <xdr:to>
      <xdr:col>107</xdr:col>
      <xdr:colOff>50800</xdr:colOff>
      <xdr:row>32</xdr:row>
      <xdr:rowOff>78892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50791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141021</xdr:rowOff>
    </xdr:from>
    <xdr:to>
      <xdr:col>107</xdr:col>
      <xdr:colOff>101600</xdr:colOff>
      <xdr:row>36</xdr:row>
      <xdr:rowOff>71171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62298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21514</xdr:rowOff>
    </xdr:from>
    <xdr:to>
      <xdr:col>102</xdr:col>
      <xdr:colOff>114300</xdr:colOff>
      <xdr:row>32</xdr:row>
      <xdr:rowOff>103124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5507914"/>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93700</xdr:rowOff>
    </xdr:from>
    <xdr:to>
      <xdr:col>102</xdr:col>
      <xdr:colOff>165100</xdr:colOff>
      <xdr:row>36</xdr:row>
      <xdr:rowOff>23850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14977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52781</xdr:rowOff>
    </xdr:from>
    <xdr:to>
      <xdr:col>98</xdr:col>
      <xdr:colOff>38100</xdr:colOff>
      <xdr:row>35</xdr:row>
      <xdr:rowOff>154381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05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145508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161823</xdr:rowOff>
    </xdr:from>
    <xdr:to>
      <xdr:col>116</xdr:col>
      <xdr:colOff>114300</xdr:colOff>
      <xdr:row>33</xdr:row>
      <xdr:rowOff>91973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6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101363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58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106045</xdr:rowOff>
    </xdr:from>
    <xdr:to>
      <xdr:col>112</xdr:col>
      <xdr:colOff>38100</xdr:colOff>
      <xdr:row>33</xdr:row>
      <xdr:rowOff>36195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52722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28092</xdr:rowOff>
    </xdr:from>
    <xdr:to>
      <xdr:col>107</xdr:col>
      <xdr:colOff>101600</xdr:colOff>
      <xdr:row>32</xdr:row>
      <xdr:rowOff>129692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146219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142164</xdr:rowOff>
    </xdr:from>
    <xdr:to>
      <xdr:col>102</xdr:col>
      <xdr:colOff>165100</xdr:colOff>
      <xdr:row>32</xdr:row>
      <xdr:rowOff>72314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4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88841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23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170451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3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40945</xdr:rowOff>
    </xdr:from>
    <xdr:to>
      <xdr:col>116</xdr:col>
      <xdr:colOff>63500</xdr:colOff>
      <xdr:row>58</xdr:row>
      <xdr:rowOff>109205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85045"/>
          <a:ext cx="8382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103452</xdr:rowOff>
    </xdr:from>
    <xdr:to>
      <xdr:col>111</xdr:col>
      <xdr:colOff>177800</xdr:colOff>
      <xdr:row>58</xdr:row>
      <xdr:rowOff>109205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4755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93774</xdr:rowOff>
    </xdr:from>
    <xdr:to>
      <xdr:col>107</xdr:col>
      <xdr:colOff>50800</xdr:colOff>
      <xdr:row>58</xdr:row>
      <xdr:rowOff>103452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7874"/>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85347</xdr:rowOff>
    </xdr:from>
    <xdr:to>
      <xdr:col>102</xdr:col>
      <xdr:colOff>114300</xdr:colOff>
      <xdr:row>58</xdr:row>
      <xdr:rowOff>93774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29447"/>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161595</xdr:rowOff>
    </xdr:from>
    <xdr:to>
      <xdr:col>116</xdr:col>
      <xdr:colOff>114300</xdr:colOff>
      <xdr:row>58</xdr:row>
      <xdr:rowOff>91745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140022</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58405</xdr:rowOff>
    </xdr:from>
    <xdr:to>
      <xdr:col>112</xdr:col>
      <xdr:colOff>38100</xdr:colOff>
      <xdr:row>58</xdr:row>
      <xdr:rowOff>160005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151132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100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52652</xdr:rowOff>
    </xdr:from>
    <xdr:to>
      <xdr:col>107</xdr:col>
      <xdr:colOff>101600</xdr:colOff>
      <xdr:row>58</xdr:row>
      <xdr:rowOff>154252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145379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1008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42974</xdr:rowOff>
    </xdr:from>
    <xdr:to>
      <xdr:col>102</xdr:col>
      <xdr:colOff>165100</xdr:colOff>
      <xdr:row>58</xdr:row>
      <xdr:rowOff>144574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135701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100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34547</xdr:rowOff>
    </xdr:from>
    <xdr:to>
      <xdr:col>98</xdr:col>
      <xdr:colOff>38100</xdr:colOff>
      <xdr:row>58</xdr:row>
      <xdr:rowOff>136147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127274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100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64948</xdr:rowOff>
    </xdr:from>
    <xdr:to>
      <xdr:col>116</xdr:col>
      <xdr:colOff>63500</xdr:colOff>
      <xdr:row>77</xdr:row>
      <xdr:rowOff>80904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66598"/>
          <a:ext cx="8382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80904</xdr:rowOff>
    </xdr:from>
    <xdr:to>
      <xdr:col>111</xdr:col>
      <xdr:colOff>177800</xdr:colOff>
      <xdr:row>77</xdr:row>
      <xdr:rowOff>102850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825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101707</xdr:rowOff>
    </xdr:from>
    <xdr:to>
      <xdr:col>107</xdr:col>
      <xdr:colOff>50800</xdr:colOff>
      <xdr:row>77</xdr:row>
      <xdr:rowOff>102850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3033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76744</xdr:rowOff>
    </xdr:from>
    <xdr:to>
      <xdr:col>102</xdr:col>
      <xdr:colOff>114300</xdr:colOff>
      <xdr:row>77</xdr:row>
      <xdr:rowOff>101707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278394"/>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14148</xdr:rowOff>
    </xdr:from>
    <xdr:to>
      <xdr:col>116</xdr:col>
      <xdr:colOff>114300</xdr:colOff>
      <xdr:row>77</xdr:row>
      <xdr:rowOff>115748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100525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30104</xdr:rowOff>
    </xdr:from>
    <xdr:to>
      <xdr:col>112</xdr:col>
      <xdr:colOff>38100</xdr:colOff>
      <xdr:row>77</xdr:row>
      <xdr:rowOff>131704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122831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52050</xdr:rowOff>
    </xdr:from>
    <xdr:to>
      <xdr:col>107</xdr:col>
      <xdr:colOff>101600</xdr:colOff>
      <xdr:row>77</xdr:row>
      <xdr:rowOff>153650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144777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4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50907</xdr:rowOff>
    </xdr:from>
    <xdr:to>
      <xdr:col>102</xdr:col>
      <xdr:colOff>165100</xdr:colOff>
      <xdr:row>77</xdr:row>
      <xdr:rowOff>152507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143634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25944</xdr:rowOff>
    </xdr:from>
    <xdr:to>
      <xdr:col>98</xdr:col>
      <xdr:colOff>38100</xdr:colOff>
      <xdr:row>77</xdr:row>
      <xdr:rowOff>127544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118671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594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千円となっている。主な構成項目である人件費及び扶助費、公債費について分析すると、まず人件費は、住民一人当たり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年度は県費負担教職員の市費移管の影響により増加したが、平成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年度に引き続き、令和元年度については、教職員数の増等が生じた一方で、人口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の影響により減少した。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令和２年度については、人口が増加した一方で会計年度任用職員制度の開始により増加した。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また、扶助費は、住民一人当たり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千円となっており、保育所の待機児童対策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、幼保無償化の平年度化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など子育て支援施策の強化や障害福祉サービスの利用者の増により上昇傾向にある。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さらに、公債費は、住民一人当たり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年度は、公債償還元金の減等による減及び人口の逓増により住民１人あたりの金額は減少した。平成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年度は、満期一括償還積立金の増等により増加した。令和元年度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公債償還元金の減により住民一人あたりの金額は減少した。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なお、補助費等について、令和２年度は、特別定額給付金の給付により大幅に増加した。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30299</xdr:rowOff>
    </xdr:from>
    <xdr:to>
      <xdr:col>24</xdr:col>
      <xdr:colOff>63500</xdr:colOff>
      <xdr:row>36</xdr:row>
      <xdr:rowOff>80917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0249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30299</xdr:rowOff>
    </xdr:from>
    <xdr:to>
      <xdr:col>19</xdr:col>
      <xdr:colOff>177800</xdr:colOff>
      <xdr:row>36</xdr:row>
      <xdr:rowOff>64589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024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25400</xdr:rowOff>
    </xdr:from>
    <xdr:to>
      <xdr:col>15</xdr:col>
      <xdr:colOff>50800</xdr:colOff>
      <xdr:row>36</xdr:row>
      <xdr:rowOff>64589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76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141333</xdr:rowOff>
    </xdr:from>
    <xdr:to>
      <xdr:col>10</xdr:col>
      <xdr:colOff>114300</xdr:colOff>
      <xdr:row>36</xdr:row>
      <xdr:rowOff>25400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420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30117</xdr:rowOff>
    </xdr:from>
    <xdr:to>
      <xdr:col>24</xdr:col>
      <xdr:colOff>114300</xdr:colOff>
      <xdr:row>36</xdr:row>
      <xdr:rowOff>131717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52994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150949</xdr:rowOff>
    </xdr:from>
    <xdr:to>
      <xdr:col>20</xdr:col>
      <xdr:colOff>38100</xdr:colOff>
      <xdr:row>36</xdr:row>
      <xdr:rowOff>81099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2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13789</xdr:rowOff>
    </xdr:from>
    <xdr:to>
      <xdr:col>15</xdr:col>
      <xdr:colOff>101600</xdr:colOff>
      <xdr:row>36</xdr:row>
      <xdr:rowOff>115389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106516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146050</xdr:rowOff>
    </xdr:from>
    <xdr:to>
      <xdr:col>10</xdr:col>
      <xdr:colOff>165100</xdr:colOff>
      <xdr:row>36</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67327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90533</xdr:rowOff>
    </xdr:from>
    <xdr:to>
      <xdr:col>6</xdr:col>
      <xdr:colOff>38100</xdr:colOff>
      <xdr:row>36</xdr:row>
      <xdr:rowOff>20683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37210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100394</xdr:rowOff>
    </xdr:from>
    <xdr:to>
      <xdr:col>24</xdr:col>
      <xdr:colOff>63500</xdr:colOff>
      <xdr:row>57</xdr:row>
      <xdr:rowOff>50927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44344"/>
          <a:ext cx="838200" cy="9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50927</xdr:rowOff>
    </xdr:from>
    <xdr:to>
      <xdr:col>19</xdr:col>
      <xdr:colOff>177800</xdr:colOff>
      <xdr:row>57</xdr:row>
      <xdr:rowOff>170383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23577"/>
          <a:ext cx="889000" cy="1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170383</xdr:rowOff>
    </xdr:from>
    <xdr:to>
      <xdr:col>15</xdr:col>
      <xdr:colOff>50800</xdr:colOff>
      <xdr:row>58</xdr:row>
      <xdr:rowOff>98399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43033"/>
          <a:ext cx="889000" cy="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98399</xdr:rowOff>
    </xdr:from>
    <xdr:to>
      <xdr:col>10</xdr:col>
      <xdr:colOff>114300</xdr:colOff>
      <xdr:row>58</xdr:row>
      <xdr:rowOff>144285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2499"/>
          <a:ext cx="889000" cy="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49594</xdr:rowOff>
    </xdr:from>
    <xdr:to>
      <xdr:col>24</xdr:col>
      <xdr:colOff>114300</xdr:colOff>
      <xdr:row>51</xdr:row>
      <xdr:rowOff>151194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72471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4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xdr:rowOff>
    </xdr:from>
    <xdr:to>
      <xdr:col>20</xdr:col>
      <xdr:colOff>38100</xdr:colOff>
      <xdr:row>57</xdr:row>
      <xdr:rowOff>101727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118254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5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119583</xdr:rowOff>
    </xdr:from>
    <xdr:to>
      <xdr:col>15</xdr:col>
      <xdr:colOff>101600</xdr:colOff>
      <xdr:row>58</xdr:row>
      <xdr:rowOff>49733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66260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47599</xdr:rowOff>
    </xdr:from>
    <xdr:to>
      <xdr:col>10</xdr:col>
      <xdr:colOff>165100</xdr:colOff>
      <xdr:row>58</xdr:row>
      <xdr:rowOff>149199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93485</xdr:rowOff>
    </xdr:from>
    <xdr:to>
      <xdr:col>6</xdr:col>
      <xdr:colOff>38100</xdr:colOff>
      <xdr:row>59</xdr:row>
      <xdr:rowOff>23635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40162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64443</xdr:rowOff>
    </xdr:from>
    <xdr:to>
      <xdr:col>24</xdr:col>
      <xdr:colOff>63500</xdr:colOff>
      <xdr:row>76</xdr:row>
      <xdr:rowOff>119669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4643"/>
          <a:ext cx="8382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119669</xdr:rowOff>
    </xdr:from>
    <xdr:to>
      <xdr:col>19</xdr:col>
      <xdr:colOff>177800</xdr:colOff>
      <xdr:row>77</xdr:row>
      <xdr:rowOff>22334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149869"/>
          <a:ext cx="8890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22334</xdr:rowOff>
    </xdr:from>
    <xdr:to>
      <xdr:col>15</xdr:col>
      <xdr:colOff>50800</xdr:colOff>
      <xdr:row>77</xdr:row>
      <xdr:rowOff>26019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23984"/>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26019</xdr:rowOff>
    </xdr:from>
    <xdr:to>
      <xdr:col>10</xdr:col>
      <xdr:colOff>114300</xdr:colOff>
      <xdr:row>77</xdr:row>
      <xdr:rowOff>78493</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27669"/>
          <a:ext cx="889000" cy="5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13643</xdr:rowOff>
    </xdr:from>
    <xdr:to>
      <xdr:col>24</xdr:col>
      <xdr:colOff>114300</xdr:colOff>
      <xdr:row>76</xdr:row>
      <xdr:rowOff>115243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163520</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2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68869</xdr:rowOff>
    </xdr:from>
    <xdr:to>
      <xdr:col>20</xdr:col>
      <xdr:colOff>38100</xdr:colOff>
      <xdr:row>76</xdr:row>
      <xdr:rowOff>170469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0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161596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19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142984</xdr:rowOff>
    </xdr:from>
    <xdr:to>
      <xdr:col>15</xdr:col>
      <xdr:colOff>101600</xdr:colOff>
      <xdr:row>77</xdr:row>
      <xdr:rowOff>73134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64261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2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146669</xdr:rowOff>
    </xdr:from>
    <xdr:to>
      <xdr:col>10</xdr:col>
      <xdr:colOff>165100</xdr:colOff>
      <xdr:row>77</xdr:row>
      <xdr:rowOff>76819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1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67946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26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27693</xdr:rowOff>
    </xdr:from>
    <xdr:to>
      <xdr:col>6</xdr:col>
      <xdr:colOff>38100</xdr:colOff>
      <xdr:row>77</xdr:row>
      <xdr:rowOff>129293</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120420</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32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158598</xdr:rowOff>
    </xdr:from>
    <xdr:to>
      <xdr:col>24</xdr:col>
      <xdr:colOff>63500</xdr:colOff>
      <xdr:row>96</xdr:row>
      <xdr:rowOff>168847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446348"/>
          <a:ext cx="8382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142633</xdr:rowOff>
    </xdr:from>
    <xdr:to>
      <xdr:col>19</xdr:col>
      <xdr:colOff>177800</xdr:colOff>
      <xdr:row>96</xdr:row>
      <xdr:rowOff>168847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601833"/>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142633</xdr:rowOff>
    </xdr:from>
    <xdr:to>
      <xdr:col>15</xdr:col>
      <xdr:colOff>50800</xdr:colOff>
      <xdr:row>97</xdr:row>
      <xdr:rowOff>26696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601833"/>
          <a:ext cx="889000" cy="5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26696</xdr:rowOff>
    </xdr:from>
    <xdr:to>
      <xdr:col>10</xdr:col>
      <xdr:colOff>114300</xdr:colOff>
      <xdr:row>97</xdr:row>
      <xdr:rowOff>45593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65734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107798</xdr:rowOff>
    </xdr:from>
    <xdr:to>
      <xdr:col>24</xdr:col>
      <xdr:colOff>114300</xdr:colOff>
      <xdr:row>96</xdr:row>
      <xdr:rowOff>37948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3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130675</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118047</xdr:rowOff>
    </xdr:from>
    <xdr:to>
      <xdr:col>20</xdr:col>
      <xdr:colOff>38100</xdr:colOff>
      <xdr:row>97</xdr:row>
      <xdr:rowOff>48197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5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35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91833</xdr:rowOff>
    </xdr:from>
    <xdr:to>
      <xdr:col>15</xdr:col>
      <xdr:colOff>101600</xdr:colOff>
      <xdr:row>97</xdr:row>
      <xdr:rowOff>21983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38510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3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147346</xdr:rowOff>
    </xdr:from>
    <xdr:to>
      <xdr:col>10</xdr:col>
      <xdr:colOff>165100</xdr:colOff>
      <xdr:row>97</xdr:row>
      <xdr:rowOff>77496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94023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166243</xdr:rowOff>
    </xdr:from>
    <xdr:to>
      <xdr:col>6</xdr:col>
      <xdr:colOff>38100</xdr:colOff>
      <xdr:row>97</xdr:row>
      <xdr:rowOff>96393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112920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42164</xdr:rowOff>
    </xdr:from>
    <xdr:to>
      <xdr:col>55</xdr:col>
      <xdr:colOff>0</xdr:colOff>
      <xdr:row>37</xdr:row>
      <xdr:rowOff>122174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38581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100076</xdr:rowOff>
    </xdr:from>
    <xdr:to>
      <xdr:col>50</xdr:col>
      <xdr:colOff>114300</xdr:colOff>
      <xdr:row>37</xdr:row>
      <xdr:rowOff>122174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115316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4437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114554</xdr:rowOff>
    </xdr:from>
    <xdr:to>
      <xdr:col>41</xdr:col>
      <xdr:colOff>50800</xdr:colOff>
      <xdr:row>37</xdr:row>
      <xdr:rowOff>115316</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4582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162814</xdr:rowOff>
    </xdr:from>
    <xdr:to>
      <xdr:col>55</xdr:col>
      <xdr:colOff>50800</xdr:colOff>
      <xdr:row>37</xdr:row>
      <xdr:rowOff>92964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14241</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18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71374</xdr:rowOff>
    </xdr:from>
    <xdr:to>
      <xdr:col>50</xdr:col>
      <xdr:colOff>165100</xdr:colOff>
      <xdr:row>38</xdr:row>
      <xdr:rowOff>1524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164101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49276</xdr:rowOff>
    </xdr:from>
    <xdr:to>
      <xdr:col>46</xdr:col>
      <xdr:colOff>38100</xdr:colOff>
      <xdr:row>37</xdr:row>
      <xdr:rowOff>150876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167403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64516</xdr:rowOff>
    </xdr:from>
    <xdr:to>
      <xdr:col>41</xdr:col>
      <xdr:colOff>101600</xdr:colOff>
      <xdr:row>37</xdr:row>
      <xdr:rowOff>166115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157243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63754</xdr:rowOff>
    </xdr:from>
    <xdr:to>
      <xdr:col>36</xdr:col>
      <xdr:colOff>165100</xdr:colOff>
      <xdr:row>37</xdr:row>
      <xdr:rowOff>165354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156481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40096</xdr:rowOff>
    </xdr:from>
    <xdr:to>
      <xdr:col>55</xdr:col>
      <xdr:colOff>0</xdr:colOff>
      <xdr:row>59</xdr:row>
      <xdr:rowOff>43852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155646"/>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40096</xdr:rowOff>
    </xdr:from>
    <xdr:to>
      <xdr:col>50</xdr:col>
      <xdr:colOff>114300</xdr:colOff>
      <xdr:row>59</xdr:row>
      <xdr:rowOff>46300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155646"/>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44994</xdr:rowOff>
    </xdr:from>
    <xdr:to>
      <xdr:col>45</xdr:col>
      <xdr:colOff>177800</xdr:colOff>
      <xdr:row>59</xdr:row>
      <xdr:rowOff>46300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16054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39116</xdr:rowOff>
    </xdr:from>
    <xdr:to>
      <xdr:col>41</xdr:col>
      <xdr:colOff>50800</xdr:colOff>
      <xdr:row>59</xdr:row>
      <xdr:rowOff>44994</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10154666"/>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164502</xdr:rowOff>
    </xdr:from>
    <xdr:to>
      <xdr:col>55</xdr:col>
      <xdr:colOff>50800</xdr:colOff>
      <xdr:row>59</xdr:row>
      <xdr:rowOff>94652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101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79429</xdr:rowOff>
    </xdr:from>
    <xdr:ext cx="378565"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1002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160746</xdr:rowOff>
    </xdr:from>
    <xdr:to>
      <xdr:col>50</xdr:col>
      <xdr:colOff>165100</xdr:colOff>
      <xdr:row>59</xdr:row>
      <xdr:rowOff>90896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82023</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19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166950</xdr:rowOff>
    </xdr:from>
    <xdr:to>
      <xdr:col>46</xdr:col>
      <xdr:colOff>38100</xdr:colOff>
      <xdr:row>59</xdr:row>
      <xdr:rowOff>97100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1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88227</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20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165644</xdr:rowOff>
    </xdr:from>
    <xdr:to>
      <xdr:col>41</xdr:col>
      <xdr:colOff>101600</xdr:colOff>
      <xdr:row>59</xdr:row>
      <xdr:rowOff>95794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1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86921</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20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159766</xdr:rowOff>
    </xdr:from>
    <xdr:to>
      <xdr:col>36</xdr:col>
      <xdr:colOff>165100</xdr:colOff>
      <xdr:row>59</xdr:row>
      <xdr:rowOff>89916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81043</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170988</xdr:rowOff>
    </xdr:from>
    <xdr:to>
      <xdr:col>55</xdr:col>
      <xdr:colOff>0</xdr:colOff>
      <xdr:row>78</xdr:row>
      <xdr:rowOff>83685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372638"/>
          <a:ext cx="838200" cy="8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73185</xdr:rowOff>
    </xdr:from>
    <xdr:to>
      <xdr:col>50</xdr:col>
      <xdr:colOff>114300</xdr:colOff>
      <xdr:row>78</xdr:row>
      <xdr:rowOff>83685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46285"/>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73185</xdr:rowOff>
    </xdr:from>
    <xdr:to>
      <xdr:col>45</xdr:col>
      <xdr:colOff>177800</xdr:colOff>
      <xdr:row>78</xdr:row>
      <xdr:rowOff>76744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446285"/>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73673</xdr:rowOff>
    </xdr:from>
    <xdr:to>
      <xdr:col>41</xdr:col>
      <xdr:colOff>50800</xdr:colOff>
      <xdr:row>78</xdr:row>
      <xdr:rowOff>76744</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44677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120188</xdr:rowOff>
    </xdr:from>
    <xdr:to>
      <xdr:col>55</xdr:col>
      <xdr:colOff>50800</xdr:colOff>
      <xdr:row>78</xdr:row>
      <xdr:rowOff>50338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98615</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32885</xdr:rowOff>
    </xdr:from>
    <xdr:to>
      <xdr:col>50</xdr:col>
      <xdr:colOff>165100</xdr:colOff>
      <xdr:row>78</xdr:row>
      <xdr:rowOff>134485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125612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4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22385</xdr:rowOff>
    </xdr:from>
    <xdr:to>
      <xdr:col>46</xdr:col>
      <xdr:colOff>38100</xdr:colOff>
      <xdr:row>78</xdr:row>
      <xdr:rowOff>123985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115112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4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25944</xdr:rowOff>
    </xdr:from>
    <xdr:to>
      <xdr:col>41</xdr:col>
      <xdr:colOff>101600</xdr:colOff>
      <xdr:row>78</xdr:row>
      <xdr:rowOff>127544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118671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4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22873</xdr:rowOff>
    </xdr:from>
    <xdr:to>
      <xdr:col>36</xdr:col>
      <xdr:colOff>165100</xdr:colOff>
      <xdr:row>78</xdr:row>
      <xdr:rowOff>124473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115600</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4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18390</xdr:rowOff>
    </xdr:from>
    <xdr:to>
      <xdr:col>55</xdr:col>
      <xdr:colOff>0</xdr:colOff>
      <xdr:row>95</xdr:row>
      <xdr:rowOff>43574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306140"/>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116745</xdr:rowOff>
    </xdr:from>
    <xdr:to>
      <xdr:col>50</xdr:col>
      <xdr:colOff>114300</xdr:colOff>
      <xdr:row>95</xdr:row>
      <xdr:rowOff>43574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233045"/>
          <a:ext cx="889000" cy="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116745</xdr:rowOff>
    </xdr:from>
    <xdr:to>
      <xdr:col>45</xdr:col>
      <xdr:colOff>177800</xdr:colOff>
      <xdr:row>95</xdr:row>
      <xdr:rowOff>62928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233045"/>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27381</xdr:rowOff>
    </xdr:from>
    <xdr:to>
      <xdr:col>41</xdr:col>
      <xdr:colOff>50800</xdr:colOff>
      <xdr:row>95</xdr:row>
      <xdr:rowOff>62928</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315131"/>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139040</xdr:rowOff>
    </xdr:from>
    <xdr:to>
      <xdr:col>55</xdr:col>
      <xdr:colOff>50800</xdr:colOff>
      <xdr:row>95</xdr:row>
      <xdr:rowOff>69190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2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117467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2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164224</xdr:rowOff>
    </xdr:from>
    <xdr:to>
      <xdr:col>50</xdr:col>
      <xdr:colOff>165100</xdr:colOff>
      <xdr:row>95</xdr:row>
      <xdr:rowOff>94374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85501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65945</xdr:rowOff>
    </xdr:from>
    <xdr:to>
      <xdr:col>46</xdr:col>
      <xdr:colOff>38100</xdr:colOff>
      <xdr:row>94</xdr:row>
      <xdr:rowOff>167545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158672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12128</xdr:rowOff>
    </xdr:from>
    <xdr:to>
      <xdr:col>41</xdr:col>
      <xdr:colOff>101600</xdr:colOff>
      <xdr:row>95</xdr:row>
      <xdr:rowOff>113728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2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104855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148031</xdr:rowOff>
    </xdr:from>
    <xdr:to>
      <xdr:col>36</xdr:col>
      <xdr:colOff>165100</xdr:colOff>
      <xdr:row>95</xdr:row>
      <xdr:rowOff>78181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2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69308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3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133842</xdr:rowOff>
    </xdr:from>
    <xdr:to>
      <xdr:col>85</xdr:col>
      <xdr:colOff>127000</xdr:colOff>
      <xdr:row>37</xdr:row>
      <xdr:rowOff>76978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6306042"/>
          <a:ext cx="838200" cy="1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64405</xdr:rowOff>
    </xdr:from>
    <xdr:to>
      <xdr:col>81</xdr:col>
      <xdr:colOff>50800</xdr:colOff>
      <xdr:row>36</xdr:row>
      <xdr:rowOff>133842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4592300" y="6236605"/>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64405</xdr:rowOff>
    </xdr:from>
    <xdr:to>
      <xdr:col>76</xdr:col>
      <xdr:colOff>114300</xdr:colOff>
      <xdr:row>36</xdr:row>
      <xdr:rowOff>95838</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623660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95838</xdr:rowOff>
    </xdr:from>
    <xdr:to>
      <xdr:col>71</xdr:col>
      <xdr:colOff>177800</xdr:colOff>
      <xdr:row>37</xdr:row>
      <xdr:rowOff>45545</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268038"/>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26178</xdr:rowOff>
    </xdr:from>
    <xdr:to>
      <xdr:col>85</xdr:col>
      <xdr:colOff>177800</xdr:colOff>
      <xdr:row>37</xdr:row>
      <xdr:rowOff>127778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3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4605</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63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83042</xdr:rowOff>
    </xdr:from>
    <xdr:to>
      <xdr:col>81</xdr:col>
      <xdr:colOff>101600</xdr:colOff>
      <xdr:row>37</xdr:row>
      <xdr:rowOff>13192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2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4319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63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13605</xdr:rowOff>
    </xdr:from>
    <xdr:to>
      <xdr:col>76</xdr:col>
      <xdr:colOff>165100</xdr:colOff>
      <xdr:row>36</xdr:row>
      <xdr:rowOff>115205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1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106332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62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45038</xdr:rowOff>
    </xdr:from>
    <xdr:to>
      <xdr:col>72</xdr:col>
      <xdr:colOff>38100</xdr:colOff>
      <xdr:row>36</xdr:row>
      <xdr:rowOff>146638</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2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137765</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3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166195</xdr:rowOff>
    </xdr:from>
    <xdr:to>
      <xdr:col>67</xdr:col>
      <xdr:colOff>101600</xdr:colOff>
      <xdr:row>37</xdr:row>
      <xdr:rowOff>96345</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3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87472</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4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97478</xdr:rowOff>
    </xdr:from>
    <xdr:to>
      <xdr:col>85</xdr:col>
      <xdr:colOff>127000</xdr:colOff>
      <xdr:row>53</xdr:row>
      <xdr:rowOff>135265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9012878"/>
          <a:ext cx="838200" cy="20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135265</xdr:rowOff>
    </xdr:from>
    <xdr:to>
      <xdr:col>81</xdr:col>
      <xdr:colOff>50800</xdr:colOff>
      <xdr:row>54</xdr:row>
      <xdr:rowOff>25149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222115"/>
          <a:ext cx="8890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129733</xdr:rowOff>
    </xdr:from>
    <xdr:to>
      <xdr:col>76</xdr:col>
      <xdr:colOff>114300</xdr:colOff>
      <xdr:row>54</xdr:row>
      <xdr:rowOff>25149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045133"/>
          <a:ext cx="889000" cy="2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129733</xdr:rowOff>
    </xdr:from>
    <xdr:to>
      <xdr:col>71</xdr:col>
      <xdr:colOff>177800</xdr:colOff>
      <xdr:row>59</xdr:row>
      <xdr:rowOff>65908</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045133"/>
          <a:ext cx="889000" cy="11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46678</xdr:rowOff>
    </xdr:from>
    <xdr:to>
      <xdr:col>85</xdr:col>
      <xdr:colOff>177800</xdr:colOff>
      <xdr:row>52</xdr:row>
      <xdr:rowOff>148278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9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25105</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9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84465</xdr:rowOff>
    </xdr:from>
    <xdr:to>
      <xdr:col>81</xdr:col>
      <xdr:colOff>101600</xdr:colOff>
      <xdr:row>54</xdr:row>
      <xdr:rowOff>14615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1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5742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2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145799</xdr:rowOff>
    </xdr:from>
    <xdr:to>
      <xdr:col>76</xdr:col>
      <xdr:colOff>165100</xdr:colOff>
      <xdr:row>54</xdr:row>
      <xdr:rowOff>75949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23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67076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3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78933</xdr:rowOff>
    </xdr:from>
    <xdr:to>
      <xdr:col>72</xdr:col>
      <xdr:colOff>38100</xdr:colOff>
      <xdr:row>53</xdr:row>
      <xdr:rowOff>9083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9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25610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76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15108</xdr:rowOff>
    </xdr:from>
    <xdr:to>
      <xdr:col>67</xdr:col>
      <xdr:colOff>101600</xdr:colOff>
      <xdr:row>59</xdr:row>
      <xdr:rowOff>116708</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101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107835</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102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159131</xdr:rowOff>
    </xdr:from>
    <xdr:to>
      <xdr:col>85</xdr:col>
      <xdr:colOff>127000</xdr:colOff>
      <xdr:row>78</xdr:row>
      <xdr:rowOff>167703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360781"/>
          <a:ext cx="838200" cy="18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167703</xdr:rowOff>
    </xdr:from>
    <xdr:to>
      <xdr:col>81</xdr:col>
      <xdr:colOff>50800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40803"/>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19495</xdr:rowOff>
    </xdr:from>
    <xdr:to>
      <xdr:col>76</xdr:col>
      <xdr:colOff>114300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64045"/>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19495</xdr:rowOff>
    </xdr:from>
    <xdr:to>
      <xdr:col>71</xdr:col>
      <xdr:colOff>177800</xdr:colOff>
      <xdr:row>79</xdr:row>
      <xdr:rowOff>33020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64045"/>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108331</xdr:rowOff>
    </xdr:from>
    <xdr:to>
      <xdr:col>85</xdr:col>
      <xdr:colOff>177800</xdr:colOff>
      <xdr:row>78</xdr:row>
      <xdr:rowOff>38481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86758</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2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116903</xdr:rowOff>
    </xdr:from>
    <xdr:to>
      <xdr:col>81</xdr:col>
      <xdr:colOff>101600</xdr:colOff>
      <xdr:row>79</xdr:row>
      <xdr:rowOff>47053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4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38180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58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140145</xdr:rowOff>
    </xdr:from>
    <xdr:to>
      <xdr:col>72</xdr:col>
      <xdr:colOff>38100</xdr:colOff>
      <xdr:row>79</xdr:row>
      <xdr:rowOff>70295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61422</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0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153670</xdr:rowOff>
    </xdr:from>
    <xdr:to>
      <xdr:col>67</xdr:col>
      <xdr:colOff>101600</xdr:colOff>
      <xdr:row>79</xdr:row>
      <xdr:rowOff>83820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74947</xdr:rowOff>
    </xdr:from>
    <xdr:ext cx="31393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57333" y="13619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48228</xdr:rowOff>
    </xdr:from>
    <xdr:to>
      <xdr:col>85</xdr:col>
      <xdr:colOff>127000</xdr:colOff>
      <xdr:row>96</xdr:row>
      <xdr:rowOff>95058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5481300" y="16507428"/>
          <a:ext cx="8382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1952</xdr:rowOff>
    </xdr:from>
    <xdr:to>
      <xdr:col>81</xdr:col>
      <xdr:colOff>50800</xdr:colOff>
      <xdr:row>96</xdr:row>
      <xdr:rowOff>48228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4592300" y="16461152"/>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1952</xdr:rowOff>
    </xdr:from>
    <xdr:to>
      <xdr:col>76</xdr:col>
      <xdr:colOff>114300</xdr:colOff>
      <xdr:row>96</xdr:row>
      <xdr:rowOff>14002</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3703300" y="16461152"/>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145514</xdr:rowOff>
    </xdr:from>
    <xdr:to>
      <xdr:col>71</xdr:col>
      <xdr:colOff>177800</xdr:colOff>
      <xdr:row>96</xdr:row>
      <xdr:rowOff>14002</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2814300" y="16433264"/>
          <a:ext cx="889000" cy="3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44258</xdr:rowOff>
    </xdr:from>
    <xdr:to>
      <xdr:col>85</xdr:col>
      <xdr:colOff>177800</xdr:colOff>
      <xdr:row>96</xdr:row>
      <xdr:rowOff>145858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22685</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64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168878</xdr:rowOff>
    </xdr:from>
    <xdr:to>
      <xdr:col>81</xdr:col>
      <xdr:colOff>101600</xdr:colOff>
      <xdr:row>96</xdr:row>
      <xdr:rowOff>99028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6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90155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65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122602</xdr:rowOff>
    </xdr:from>
    <xdr:to>
      <xdr:col>76</xdr:col>
      <xdr:colOff>165100</xdr:colOff>
      <xdr:row>96</xdr:row>
      <xdr:rowOff>52752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64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43879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65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134652</xdr:rowOff>
    </xdr:from>
    <xdr:to>
      <xdr:col>72</xdr:col>
      <xdr:colOff>38100</xdr:colOff>
      <xdr:row>96</xdr:row>
      <xdr:rowOff>64802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64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55929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65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94714</xdr:rowOff>
    </xdr:from>
    <xdr:to>
      <xdr:col>67</xdr:col>
      <xdr:colOff>101600</xdr:colOff>
      <xdr:row>96</xdr:row>
      <xdr:rowOff>24864</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63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15991</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64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110490</xdr:rowOff>
    </xdr:from>
    <xdr:to>
      <xdr:col>116</xdr:col>
      <xdr:colOff>63500</xdr:colOff>
      <xdr:row>38</xdr:row>
      <xdr:rowOff>129540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6255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110490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62508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38</xdr:row>
      <xdr:rowOff>114681</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flipV="1">
          <a:off x="19545300" y="662508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111633</xdr:rowOff>
    </xdr:from>
    <xdr:to>
      <xdr:col>102</xdr:col>
      <xdr:colOff>114300</xdr:colOff>
      <xdr:row>38</xdr:row>
      <xdr:rowOff>114681</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6267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165117</xdr:rowOff>
    </xdr:from>
    <xdr:ext cx="378565"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152417</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4017" y="6667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59182</xdr:rowOff>
    </xdr:from>
    <xdr:to>
      <xdr:col>107</xdr:col>
      <xdr:colOff>101600</xdr:colOff>
      <xdr:row>38</xdr:row>
      <xdr:rowOff>160782</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151909</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5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63881</xdr:rowOff>
    </xdr:from>
    <xdr:to>
      <xdr:col>102</xdr:col>
      <xdr:colOff>165100</xdr:colOff>
      <xdr:row>38</xdr:row>
      <xdr:rowOff>165481</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5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156608</xdr:rowOff>
    </xdr:from>
    <xdr:ext cx="378565"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6017" y="6671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60833</xdr:rowOff>
    </xdr:from>
    <xdr:to>
      <xdr:col>98</xdr:col>
      <xdr:colOff>38100</xdr:colOff>
      <xdr:row>38</xdr:row>
      <xdr:rowOff>162433</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153560</xdr:rowOff>
    </xdr:from>
    <xdr:ext cx="378565"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7017" y="666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教育費について分析すると、まず</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千円となっており、令和２年度は特別定額給付金の給付により、大幅に増加した。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年度以降、保育所の待機児童対策などの子育て支援施策の強化や障害福祉サービスの利用者の増により上昇傾向にある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次に土木費は、住民一人当たり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年度は旧中原図書館転出補償金の皆減に伴う都市整備事業基金積立金の減等により減少し、平成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年度は羽田連絡道路整備事業費の増等により増加した。令和元年度は、京浜急行大師線連続立体交差事業事業費等の減により減少し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、令和２年度は公営住宅の長寿命化改善工事費の増等により増加した。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次に教育費は、住民一人当たり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年度はスポーツ・文化総合センターの取得完了により減少した。令和元年度は、義務教育施設整備事業や、幼児教育・保育の無償化による幼稚園園児保育料等補助事業等により増加し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、令和２年度は、義務教育施設整備事業や、幼稚園園児保育料等補助事業に加えて、公立学校におけるかわさき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スクール構想端末（タブレット）整備等により増加した。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年度はマイナスであったが、平成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年度までは非常に小さいもののプラスにとなっている。令和元年度については、法人市民税の減によりマイナスに転じている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が、令和２年度については、個人市民税の増等によりプラスとなっている。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財政調整基金については、補正予算の財源として活用している。平成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年度は市税の増収や執行段階の精査による予算執行の抑制などにより最終的には取崩しを回避したため、剰余金処分等の積立てにより残高が増加した。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年度については、一般会計の実質収支は横ばいであるが、公営企業会計（主に水道事業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・下水道事業会計）の剰余額が増加したことにより、前年度より黒字額が増加した。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年度については、一般会計の実質収支は横ばいであるが、介護保険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事業特別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会計・病院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会計の実質収支・資金収支が減少したことにより、前年度より黒字額が減額した。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年度に引き続き、令和元年度については、一般会計の実質収支は横ばいであるが、公営企業会計（主に水道事業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・下水道事業会計）の剰余額が増加したことにより、前年度より黒字額が増加した。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令和２年度については、一般会計の実質収支は横ばいであるが、公営企業会計（主に病院事業会計、水道事業会計・下水道事業会計）の剰余額が増加したことにより、</a:t>
          </a:r>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前年度より黒字額が増加した。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907176643</v>
      </c>
      <c r="BO4" s="464"/>
      <c r="BP4" s="464"/>
      <c r="BQ4" s="464"/>
      <c r="BR4" s="464"/>
      <c r="BS4" s="464"/>
      <c r="BT4" s="464"/>
      <c r="BU4" s="465"/>
      <c r="BV4" s="463">
        <v>739133605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0.1</v>
      </c>
      <c r="CU4" s="648"/>
      <c r="CV4" s="648"/>
      <c r="CW4" s="648"/>
      <c r="CX4" s="648"/>
      <c r="CY4" s="648"/>
      <c r="CZ4" s="648"/>
      <c r="DA4" s="649"/>
      <c r="DB4" s="647">
        <v>0.1</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903211857</v>
      </c>
      <c r="BO5" s="469"/>
      <c r="BP5" s="469"/>
      <c r="BQ5" s="469"/>
      <c r="BR5" s="469"/>
      <c r="BS5" s="469"/>
      <c r="BT5" s="469"/>
      <c r="BU5" s="470"/>
      <c r="BV5" s="468">
        <v>735658102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97.5</v>
      </c>
      <c r="CU5" s="439"/>
      <c r="CV5" s="439"/>
      <c r="CW5" s="439"/>
      <c r="CX5" s="439"/>
      <c r="CY5" s="439"/>
      <c r="CZ5" s="439"/>
      <c r="DA5" s="440"/>
      <c r="DB5" s="438">
        <v>100.3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3964786</v>
      </c>
      <c r="BO6" s="469"/>
      <c r="BP6" s="469"/>
      <c r="BQ6" s="469"/>
      <c r="BR6" s="469"/>
      <c r="BS6" s="469"/>
      <c r="BT6" s="469"/>
      <c r="BU6" s="470"/>
      <c r="BV6" s="468">
        <v>3475503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97.9</v>
      </c>
      <c r="CU6" s="622"/>
      <c r="CV6" s="622"/>
      <c r="CW6" s="622"/>
      <c r="CX6" s="622"/>
      <c r="CY6" s="622"/>
      <c r="CZ6" s="622"/>
      <c r="DA6" s="623"/>
      <c r="DB6" s="621">
        <v>100.3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3424461</v>
      </c>
      <c r="BO7" s="469"/>
      <c r="BP7" s="469"/>
      <c r="BQ7" s="469"/>
      <c r="BR7" s="469"/>
      <c r="BS7" s="469"/>
      <c r="BT7" s="469"/>
      <c r="BU7" s="470"/>
      <c r="BV7" s="468">
        <v>3029353</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384273580</v>
      </c>
      <c r="CU7" s="469"/>
      <c r="CV7" s="469"/>
      <c r="CW7" s="469"/>
      <c r="CX7" s="469"/>
      <c r="CY7" s="469"/>
      <c r="CZ7" s="469"/>
      <c r="DA7" s="470"/>
      <c r="DB7" s="468">
        <v>374180277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540325</v>
      </c>
      <c r="BO8" s="469"/>
      <c r="BP8" s="469"/>
      <c r="BQ8" s="469"/>
      <c r="BR8" s="469"/>
      <c r="BS8" s="469"/>
      <c r="BT8" s="469"/>
      <c r="BU8" s="470"/>
      <c r="BV8" s="468">
        <v>446150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1.03</v>
      </c>
      <c r="CU8" s="582"/>
      <c r="CV8" s="582"/>
      <c r="CW8" s="582"/>
      <c r="CX8" s="582"/>
      <c r="CY8" s="582"/>
      <c r="CZ8" s="582"/>
      <c r="DA8" s="583"/>
      <c r="DB8" s="581">
        <v>1.02</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1538262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94175</v>
      </c>
      <c r="BO9" s="469"/>
      <c r="BP9" s="469"/>
      <c r="BQ9" s="469"/>
      <c r="BR9" s="469"/>
      <c r="BS9" s="469"/>
      <c r="BT9" s="469"/>
      <c r="BU9" s="470"/>
      <c r="BV9" s="468">
        <v>-182914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15.2</v>
      </c>
      <c r="CU9" s="439"/>
      <c r="CV9" s="439"/>
      <c r="CW9" s="439"/>
      <c r="CX9" s="439"/>
      <c r="CY9" s="439"/>
      <c r="CZ9" s="439"/>
      <c r="DA9" s="440"/>
      <c r="DB9" s="438">
        <v>14.6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1475213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48388</v>
      </c>
      <c r="BO10" s="469"/>
      <c r="BP10" s="469"/>
      <c r="BQ10" s="469"/>
      <c r="BR10" s="469"/>
      <c r="BS10" s="469"/>
      <c r="BT10" s="469"/>
      <c r="BU10" s="470"/>
      <c r="BV10" s="468">
        <v>181639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110</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1521562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15000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1476159</v>
      </c>
      <c r="S13" s="572"/>
      <c r="T13" s="572"/>
      <c r="U13" s="572"/>
      <c r="V13" s="573"/>
      <c r="W13" s="559" t="s">
        <v>140</v>
      </c>
      <c r="X13" s="481"/>
      <c r="Y13" s="481"/>
      <c r="Z13" s="481"/>
      <c r="AA13" s="481"/>
      <c r="AB13" s="482"/>
      <c r="AC13" s="444">
        <v>2620</v>
      </c>
      <c r="AD13" s="445"/>
      <c r="AE13" s="445"/>
      <c r="AF13" s="445"/>
      <c r="AG13" s="446"/>
      <c r="AH13" s="444">
        <v>2444</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142563</v>
      </c>
      <c r="BO13" s="469"/>
      <c r="BP13" s="469"/>
      <c r="BQ13" s="469"/>
      <c r="BR13" s="469"/>
      <c r="BS13" s="469"/>
      <c r="BT13" s="469"/>
      <c r="BU13" s="470"/>
      <c r="BV13" s="468">
        <v>-16275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8.1999999999999993</v>
      </c>
      <c r="CU13" s="439"/>
      <c r="CV13" s="439"/>
      <c r="CW13" s="439"/>
      <c r="CX13" s="439"/>
      <c r="CY13" s="439"/>
      <c r="CZ13" s="439"/>
      <c r="DA13" s="440"/>
      <c r="DB13" s="438">
        <v>7.5</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1514299</v>
      </c>
      <c r="S14" s="572"/>
      <c r="T14" s="572"/>
      <c r="U14" s="572"/>
      <c r="V14" s="573"/>
      <c r="W14" s="574"/>
      <c r="X14" s="484"/>
      <c r="Y14" s="484"/>
      <c r="Z14" s="484"/>
      <c r="AA14" s="484"/>
      <c r="AB14" s="485"/>
      <c r="AC14" s="564">
        <v>0.4</v>
      </c>
      <c r="AD14" s="565"/>
      <c r="AE14" s="565"/>
      <c r="AF14" s="565"/>
      <c r="AG14" s="566"/>
      <c r="AH14" s="564">
        <v>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122</v>
      </c>
      <c r="CU14" s="576"/>
      <c r="CV14" s="576"/>
      <c r="CW14" s="576"/>
      <c r="CX14" s="576"/>
      <c r="CY14" s="576"/>
      <c r="CZ14" s="576"/>
      <c r="DA14" s="577"/>
      <c r="DB14" s="575">
        <v>123.7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1468622</v>
      </c>
      <c r="S15" s="572"/>
      <c r="T15" s="572"/>
      <c r="U15" s="572"/>
      <c r="V15" s="573"/>
      <c r="W15" s="559" t="s">
        <v>147</v>
      </c>
      <c r="X15" s="481"/>
      <c r="Y15" s="481"/>
      <c r="Z15" s="481"/>
      <c r="AA15" s="481"/>
      <c r="AB15" s="482"/>
      <c r="AC15" s="444">
        <v>133765</v>
      </c>
      <c r="AD15" s="445"/>
      <c r="AE15" s="445"/>
      <c r="AF15" s="445"/>
      <c r="AG15" s="446"/>
      <c r="AH15" s="444">
        <v>126687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306317343</v>
      </c>
      <c r="BO15" s="464"/>
      <c r="BP15" s="464"/>
      <c r="BQ15" s="464"/>
      <c r="BR15" s="464"/>
      <c r="BS15" s="464"/>
      <c r="BT15" s="464"/>
      <c r="BU15" s="465"/>
      <c r="BV15" s="463">
        <v>297074880</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21.3</v>
      </c>
      <c r="AD16" s="565"/>
      <c r="AE16" s="565"/>
      <c r="AF16" s="565"/>
      <c r="AG16" s="566"/>
      <c r="AH16" s="564">
        <v>21.2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295154897</v>
      </c>
      <c r="BO16" s="469"/>
      <c r="BP16" s="469"/>
      <c r="BQ16" s="469"/>
      <c r="BR16" s="469"/>
      <c r="BS16" s="469"/>
      <c r="BT16" s="469"/>
      <c r="BU16" s="470"/>
      <c r="BV16" s="468">
        <v>289207442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491816</v>
      </c>
      <c r="AD17" s="445"/>
      <c r="AE17" s="445"/>
      <c r="AF17" s="445"/>
      <c r="AG17" s="446"/>
      <c r="AH17" s="444">
        <v>469846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384273580</v>
      </c>
      <c r="BO17" s="469"/>
      <c r="BP17" s="469"/>
      <c r="BQ17" s="469"/>
      <c r="BR17" s="469"/>
      <c r="BS17" s="469"/>
      <c r="BT17" s="469"/>
      <c r="BU17" s="470"/>
      <c r="BV17" s="468">
        <v>374180277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143.01</v>
      </c>
      <c r="M18" s="533"/>
      <c r="N18" s="533"/>
      <c r="O18" s="533"/>
      <c r="P18" s="533"/>
      <c r="Q18" s="533"/>
      <c r="R18" s="534"/>
      <c r="S18" s="534"/>
      <c r="T18" s="534"/>
      <c r="U18" s="534"/>
      <c r="V18" s="535"/>
      <c r="W18" s="549"/>
      <c r="X18" s="550"/>
      <c r="Y18" s="550"/>
      <c r="Z18" s="550"/>
      <c r="AA18" s="550"/>
      <c r="AB18" s="560"/>
      <c r="AC18" s="432">
        <v>78.3</v>
      </c>
      <c r="AD18" s="433"/>
      <c r="AE18" s="433"/>
      <c r="AF18" s="433"/>
      <c r="AG18" s="536"/>
      <c r="AH18" s="432">
        <v>78.400000000000006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380507617</v>
      </c>
      <c r="BO18" s="469"/>
      <c r="BP18" s="469"/>
      <c r="BQ18" s="469"/>
      <c r="BR18" s="469"/>
      <c r="BS18" s="469"/>
      <c r="BT18" s="469"/>
      <c r="BU18" s="470"/>
      <c r="BV18" s="468">
        <v>381000167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10756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440538236</v>
      </c>
      <c r="BO19" s="469"/>
      <c r="BP19" s="469"/>
      <c r="BQ19" s="469"/>
      <c r="BR19" s="469"/>
      <c r="BS19" s="469"/>
      <c r="BT19" s="469"/>
      <c r="BU19" s="470"/>
      <c r="BV19" s="468">
        <v>470008576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747452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808415200</v>
      </c>
      <c r="BO23" s="469"/>
      <c r="BP23" s="469"/>
      <c r="BQ23" s="469"/>
      <c r="BR23" s="469"/>
      <c r="BS23" s="469"/>
      <c r="BT23" s="469"/>
      <c r="BU23" s="470"/>
      <c r="BV23" s="468">
        <v>802283806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12000</v>
      </c>
      <c r="R24" s="445"/>
      <c r="S24" s="445"/>
      <c r="T24" s="445"/>
      <c r="U24" s="445"/>
      <c r="V24" s="446"/>
      <c r="W24" s="510"/>
      <c r="X24" s="501"/>
      <c r="Y24" s="502"/>
      <c r="Z24" s="441" t="s">
        <v>170</v>
      </c>
      <c r="AA24" s="442"/>
      <c r="AB24" s="442"/>
      <c r="AC24" s="442"/>
      <c r="AD24" s="442"/>
      <c r="AE24" s="442"/>
      <c r="AF24" s="442"/>
      <c r="AG24" s="443"/>
      <c r="AH24" s="444">
        <v>9464</v>
      </c>
      <c r="AI24" s="445"/>
      <c r="AJ24" s="445"/>
      <c r="AK24" s="445"/>
      <c r="AL24" s="446"/>
      <c r="AM24" s="444">
        <v>30455152</v>
      </c>
      <c r="AN24" s="445"/>
      <c r="AO24" s="445"/>
      <c r="AP24" s="445"/>
      <c r="AQ24" s="445"/>
      <c r="AR24" s="446"/>
      <c r="AS24" s="444">
        <v>3218</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64813374</v>
      </c>
      <c r="BO24" s="469"/>
      <c r="BP24" s="469"/>
      <c r="BQ24" s="469"/>
      <c r="BR24" s="469"/>
      <c r="BS24" s="469"/>
      <c r="BT24" s="469"/>
      <c r="BU24" s="470"/>
      <c r="BV24" s="468">
        <v>68347853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3</v>
      </c>
      <c r="M25" s="445"/>
      <c r="N25" s="445"/>
      <c r="O25" s="445"/>
      <c r="P25" s="446"/>
      <c r="Q25" s="444">
        <v>9500</v>
      </c>
      <c r="R25" s="445"/>
      <c r="S25" s="445"/>
      <c r="T25" s="445"/>
      <c r="U25" s="445"/>
      <c r="V25" s="446"/>
      <c r="W25" s="510"/>
      <c r="X25" s="501"/>
      <c r="Y25" s="502"/>
      <c r="Z25" s="441" t="s">
        <v>173</v>
      </c>
      <c r="AA25" s="442"/>
      <c r="AB25" s="442"/>
      <c r="AC25" s="442"/>
      <c r="AD25" s="442"/>
      <c r="AE25" s="442"/>
      <c r="AF25" s="442"/>
      <c r="AG25" s="443"/>
      <c r="AH25" s="444">
        <v>1445</v>
      </c>
      <c r="AI25" s="445"/>
      <c r="AJ25" s="445"/>
      <c r="AK25" s="445"/>
      <c r="AL25" s="446"/>
      <c r="AM25" s="444">
        <v>4407250</v>
      </c>
      <c r="AN25" s="445"/>
      <c r="AO25" s="445"/>
      <c r="AP25" s="445"/>
      <c r="AQ25" s="445"/>
      <c r="AR25" s="446"/>
      <c r="AS25" s="444">
        <v>3050</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215183902</v>
      </c>
      <c r="BO25" s="464"/>
      <c r="BP25" s="464"/>
      <c r="BQ25" s="464"/>
      <c r="BR25" s="464"/>
      <c r="BS25" s="464"/>
      <c r="BT25" s="464"/>
      <c r="BU25" s="465"/>
      <c r="BV25" s="463">
        <v>284925957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7800</v>
      </c>
      <c r="R26" s="445"/>
      <c r="S26" s="445"/>
      <c r="T26" s="445"/>
      <c r="U26" s="445"/>
      <c r="V26" s="446"/>
      <c r="W26" s="510"/>
      <c r="X26" s="501"/>
      <c r="Y26" s="502"/>
      <c r="Z26" s="441" t="s">
        <v>176</v>
      </c>
      <c r="AA26" s="523"/>
      <c r="AB26" s="523"/>
      <c r="AC26" s="523"/>
      <c r="AD26" s="523"/>
      <c r="AE26" s="523"/>
      <c r="AF26" s="523"/>
      <c r="AG26" s="524"/>
      <c r="AH26" s="444">
        <v>1249</v>
      </c>
      <c r="AI26" s="445"/>
      <c r="AJ26" s="445"/>
      <c r="AK26" s="445"/>
      <c r="AL26" s="446"/>
      <c r="AM26" s="444">
        <v>4038017</v>
      </c>
      <c r="AN26" s="445"/>
      <c r="AO26" s="445"/>
      <c r="AP26" s="445"/>
      <c r="AQ26" s="445"/>
      <c r="AR26" s="446"/>
      <c r="AS26" s="444">
        <v>3233</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4833653</v>
      </c>
      <c r="BO26" s="469"/>
      <c r="BP26" s="469"/>
      <c r="BQ26" s="469"/>
      <c r="BR26" s="469"/>
      <c r="BS26" s="469"/>
      <c r="BT26" s="469"/>
      <c r="BU26" s="470"/>
      <c r="BV26" s="468">
        <v>3213772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10300</v>
      </c>
      <c r="R27" s="445"/>
      <c r="S27" s="445"/>
      <c r="T27" s="445"/>
      <c r="U27" s="445"/>
      <c r="V27" s="446"/>
      <c r="W27" s="510"/>
      <c r="X27" s="501"/>
      <c r="Y27" s="502"/>
      <c r="Z27" s="441" t="s">
        <v>179</v>
      </c>
      <c r="AA27" s="442"/>
      <c r="AB27" s="442"/>
      <c r="AC27" s="442"/>
      <c r="AD27" s="442"/>
      <c r="AE27" s="442"/>
      <c r="AF27" s="442"/>
      <c r="AG27" s="443"/>
      <c r="AH27" s="444">
        <v>6200</v>
      </c>
      <c r="AI27" s="445"/>
      <c r="AJ27" s="445"/>
      <c r="AK27" s="445"/>
      <c r="AL27" s="446"/>
      <c r="AM27" s="444">
        <v>21117476</v>
      </c>
      <c r="AN27" s="445"/>
      <c r="AO27" s="445"/>
      <c r="AP27" s="445"/>
      <c r="AQ27" s="445"/>
      <c r="AR27" s="446"/>
      <c r="AS27" s="444">
        <v>3406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738785</v>
      </c>
      <c r="BO27" s="472"/>
      <c r="BP27" s="472"/>
      <c r="BQ27" s="472"/>
      <c r="BR27" s="472"/>
      <c r="BS27" s="472"/>
      <c r="BT27" s="472"/>
      <c r="BU27" s="473"/>
      <c r="BV27" s="471">
        <v>679686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9200</v>
      </c>
      <c r="R28" s="445"/>
      <c r="S28" s="445"/>
      <c r="T28" s="445"/>
      <c r="U28" s="445"/>
      <c r="V28" s="446"/>
      <c r="W28" s="510"/>
      <c r="X28" s="501"/>
      <c r="Y28" s="502"/>
      <c r="Z28" s="441" t="s">
        <v>182</v>
      </c>
      <c r="AA28" s="442"/>
      <c r="AB28" s="442"/>
      <c r="AC28" s="442"/>
      <c r="AD28" s="442"/>
      <c r="AE28" s="442"/>
      <c r="AF28" s="442"/>
      <c r="AG28" s="443"/>
      <c r="AH28" s="444">
        <v>199</v>
      </c>
      <c r="AI28" s="445"/>
      <c r="AJ28" s="445"/>
      <c r="AK28" s="445"/>
      <c r="AL28" s="446"/>
      <c r="AM28" s="444">
        <v>572523</v>
      </c>
      <c r="AN28" s="445"/>
      <c r="AO28" s="445"/>
      <c r="AP28" s="445"/>
      <c r="AQ28" s="445"/>
      <c r="AR28" s="446"/>
      <c r="AS28" s="444">
        <v>2877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6524041</v>
      </c>
      <c r="BO28" s="464"/>
      <c r="BP28" s="464"/>
      <c r="BQ28" s="464"/>
      <c r="BR28" s="464"/>
      <c r="BS28" s="464"/>
      <c r="BT28" s="464"/>
      <c r="BU28" s="465"/>
      <c r="BV28" s="463">
        <v>6384082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58</v>
      </c>
      <c r="M29" s="445"/>
      <c r="N29" s="445"/>
      <c r="O29" s="445"/>
      <c r="P29" s="446"/>
      <c r="Q29" s="444">
        <v>8300</v>
      </c>
      <c r="R29" s="445"/>
      <c r="S29" s="445"/>
      <c r="T29" s="445"/>
      <c r="U29" s="445"/>
      <c r="V29" s="446"/>
      <c r="W29" s="511"/>
      <c r="X29" s="512"/>
      <c r="Y29" s="513"/>
      <c r="Z29" s="441" t="s">
        <v>185</v>
      </c>
      <c r="AA29" s="442"/>
      <c r="AB29" s="442"/>
      <c r="AC29" s="442"/>
      <c r="AD29" s="442"/>
      <c r="AE29" s="442"/>
      <c r="AF29" s="442"/>
      <c r="AG29" s="443"/>
      <c r="AH29" s="444">
        <v>15863</v>
      </c>
      <c r="AI29" s="445"/>
      <c r="AJ29" s="445"/>
      <c r="AK29" s="445"/>
      <c r="AL29" s="446"/>
      <c r="AM29" s="444">
        <v>52145151</v>
      </c>
      <c r="AN29" s="445"/>
      <c r="AO29" s="445"/>
      <c r="AP29" s="445"/>
      <c r="AQ29" s="445"/>
      <c r="AR29" s="446"/>
      <c r="AS29" s="444">
        <v>3287</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1460024</v>
      </c>
      <c r="BO29" s="469"/>
      <c r="BP29" s="469"/>
      <c r="BQ29" s="469"/>
      <c r="BR29" s="469"/>
      <c r="BS29" s="469"/>
      <c r="BT29" s="469"/>
      <c r="BU29" s="470"/>
      <c r="BV29" s="468">
        <v>1124457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23320034</v>
      </c>
      <c r="BO30" s="472"/>
      <c r="BP30" s="472"/>
      <c r="BQ30" s="472"/>
      <c r="BR30" s="472"/>
      <c r="BS30" s="472"/>
      <c r="BT30" s="472"/>
      <c r="BU30" s="473"/>
      <c r="BV30" s="471">
        <v>23206267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8</v>
      </c>
      <c r="V34" s="427"/>
      <c r="W34" s="426" t="str">
        <f>IF('各会計、関係団体の財政状況及び健全化判断比率'!B28="","",'各会計、関係団体の財政状況及び健全化判断比率'!B28)</f>
        <v>競輪事業特別会計</v>
      </c>
      <c r="X34" s="426"/>
      <c r="Y34" s="426"/>
      <c r="Z34" s="426"/>
      <c r="AA34" s="426"/>
      <c r="AB34" s="426"/>
      <c r="AC34" s="426"/>
      <c r="AD34" s="426"/>
      <c r="AE34" s="426"/>
      <c r="AF34" s="426"/>
      <c r="AG34" s="426"/>
      <c r="AH34" s="426"/>
      <c r="AI34" s="426"/>
      <c r="AJ34" s="426"/>
      <c r="AK34" s="426"/>
      <c r="AL34" s="214"/>
      <c r="AM34" s="427">
        <f>IF(AO34="","",MAX(C34:D43,U34:V43)+1)</f>
        <v>12</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f>IF(BG34="","",MAX(C34:D43,U34:V43,AM34:AN43)+1)</f>
        <v>17</v>
      </c>
      <c r="BF34" s="427"/>
      <c r="BG34" s="426" t="str">
        <f>IF('各会計、関係団体の財政状況及び健全化判断比率'!B37="","",'各会計、関係団体の財政状況及び健全化判断比率'!B37)</f>
        <v>卸売市場事業特別会計</v>
      </c>
      <c r="BH34" s="426"/>
      <c r="BI34" s="426"/>
      <c r="BJ34" s="426"/>
      <c r="BK34" s="426"/>
      <c r="BL34" s="426"/>
      <c r="BM34" s="426"/>
      <c r="BN34" s="426"/>
      <c r="BO34" s="426"/>
      <c r="BP34" s="426"/>
      <c r="BQ34" s="426"/>
      <c r="BR34" s="426"/>
      <c r="BS34" s="426"/>
      <c r="BT34" s="426"/>
      <c r="BU34" s="426"/>
      <c r="BV34" s="214"/>
      <c r="BW34" s="427">
        <f>IF(BY34="","",MAX(C34:D43,U34:V43,AM34:AN43,BE34:BF43)+1)</f>
        <v>20</v>
      </c>
      <c r="BX34" s="427"/>
      <c r="BY34" s="426" t="str">
        <f>IF('各会計、関係団体の財政状況及び健全化判断比率'!B68="","",'各会計、関係団体の財政状況及び健全化判断比率'!B68)</f>
        <v>神奈川県川崎競馬組合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かわさき市民放送</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母子父子寡婦福祉資金貸付事業特別会計</v>
      </c>
      <c r="F35" s="426"/>
      <c r="G35" s="426"/>
      <c r="H35" s="426"/>
      <c r="I35" s="426"/>
      <c r="J35" s="426"/>
      <c r="K35" s="426"/>
      <c r="L35" s="426"/>
      <c r="M35" s="426"/>
      <c r="N35" s="426"/>
      <c r="O35" s="426"/>
      <c r="P35" s="426"/>
      <c r="Q35" s="426"/>
      <c r="R35" s="426"/>
      <c r="S35" s="426"/>
      <c r="T35" s="214"/>
      <c r="U35" s="427">
        <f>IF(W35="","",U34+1)</f>
        <v>9</v>
      </c>
      <c r="V35" s="427"/>
      <c r="W35" s="426" t="str">
        <f>IF('各会計、関係団体の財政状況及び健全化判断比率'!B29="","",'各会計、関係団体の財政状況及び健全化判断比率'!B29)</f>
        <v>国民健康保険事業特別会計</v>
      </c>
      <c r="X35" s="426"/>
      <c r="Y35" s="426"/>
      <c r="Z35" s="426"/>
      <c r="AA35" s="426"/>
      <c r="AB35" s="426"/>
      <c r="AC35" s="426"/>
      <c r="AD35" s="426"/>
      <c r="AE35" s="426"/>
      <c r="AF35" s="426"/>
      <c r="AG35" s="426"/>
      <c r="AH35" s="426"/>
      <c r="AI35" s="426"/>
      <c r="AJ35" s="426"/>
      <c r="AK35" s="426"/>
      <c r="AL35" s="214"/>
      <c r="AM35" s="427">
        <f t="shared" ref="AM35:AM43" si="0">IF(AO35="","",AM34+1)</f>
        <v>13</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f t="shared" ref="BE35:BE43" si="1">IF(BG35="","",BE34+1)</f>
        <v>18</v>
      </c>
      <c r="BF35" s="427"/>
      <c r="BG35" s="426" t="str">
        <f>IF('各会計、関係団体の財政状況及び健全化判断比率'!B38="","",'各会計、関係団体の財政状況及び健全化判断比率'!B38)</f>
        <v>港湾整備事業特別会計</v>
      </c>
      <c r="BH35" s="426"/>
      <c r="BI35" s="426"/>
      <c r="BJ35" s="426"/>
      <c r="BK35" s="426"/>
      <c r="BL35" s="426"/>
      <c r="BM35" s="426"/>
      <c r="BN35" s="426"/>
      <c r="BO35" s="426"/>
      <c r="BP35" s="426"/>
      <c r="BQ35" s="426"/>
      <c r="BR35" s="426"/>
      <c r="BS35" s="426"/>
      <c r="BT35" s="426"/>
      <c r="BU35" s="426"/>
      <c r="BV35" s="214"/>
      <c r="BW35" s="427">
        <f t="shared" ref="BW35:BW43" si="2">IF(BY35="","",BW34+1)</f>
        <v>21</v>
      </c>
      <c r="BX35" s="427"/>
      <c r="BY35" s="426" t="str">
        <f>IF('各会計、関係団体の財政状況及び健全化判断比率'!B69="","",'各会計、関係団体の財政状況及び健全化判断比率'!B69)</f>
        <v>神奈川県内広域水道企業団</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川崎市土地開発公社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公害健康被害補償事業特別会計</v>
      </c>
      <c r="F36" s="426"/>
      <c r="G36" s="426"/>
      <c r="H36" s="426"/>
      <c r="I36" s="426"/>
      <c r="J36" s="426"/>
      <c r="K36" s="426"/>
      <c r="L36" s="426"/>
      <c r="M36" s="426"/>
      <c r="N36" s="426"/>
      <c r="O36" s="426"/>
      <c r="P36" s="426"/>
      <c r="Q36" s="426"/>
      <c r="R36" s="426"/>
      <c r="S36" s="426"/>
      <c r="T36" s="214"/>
      <c r="U36" s="427">
        <f t="shared" ref="U36:U43" si="4">IF(W36="","",U35+1)</f>
        <v>10</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14</v>
      </c>
      <c r="AN36" s="427"/>
      <c r="AO36" s="426" t="str">
        <f>IF('各会計、関係団体の財政状況及び健全化判断比率'!B34="","",'各会計、関係団体の財政状況及び健全化判断比率'!B34)</f>
        <v>水道事業会計</v>
      </c>
      <c r="AP36" s="426"/>
      <c r="AQ36" s="426"/>
      <c r="AR36" s="426"/>
      <c r="AS36" s="426"/>
      <c r="AT36" s="426"/>
      <c r="AU36" s="426"/>
      <c r="AV36" s="426"/>
      <c r="AW36" s="426"/>
      <c r="AX36" s="426"/>
      <c r="AY36" s="426"/>
      <c r="AZ36" s="426"/>
      <c r="BA36" s="426"/>
      <c r="BB36" s="426"/>
      <c r="BC36" s="426"/>
      <c r="BD36" s="214"/>
      <c r="BE36" s="427">
        <f t="shared" si="1"/>
        <v>19</v>
      </c>
      <c r="BF36" s="427"/>
      <c r="BG36" s="426" t="str">
        <f>IF('各会計、関係団体の財政状況及び健全化判断比率'!B39="","",'各会計、関係団体の財政状況及び健全化判断比率'!B39)</f>
        <v>生田緑地ゴルフ場事業特別会計</v>
      </c>
      <c r="BH36" s="426"/>
      <c r="BI36" s="426"/>
      <c r="BJ36" s="426"/>
      <c r="BK36" s="426"/>
      <c r="BL36" s="426"/>
      <c r="BM36" s="426"/>
      <c r="BN36" s="426"/>
      <c r="BO36" s="426"/>
      <c r="BP36" s="426"/>
      <c r="BQ36" s="426"/>
      <c r="BR36" s="426"/>
      <c r="BS36" s="426"/>
      <c r="BT36" s="426"/>
      <c r="BU36" s="426"/>
      <c r="BV36" s="214"/>
      <c r="BW36" s="427">
        <f t="shared" si="2"/>
        <v>22</v>
      </c>
      <c r="BX36" s="427"/>
      <c r="BY36" s="426" t="str">
        <f>IF('各会計、関係団体の財政状況及び健全化判断比率'!B70="","",'各会計、関係団体の財政状況及び健全化判断比率'!B70)</f>
        <v>神奈川県後期高齢者医療広域連合
（一般会計）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川崎市文化財団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勤労者福祉共済事業特別会計</v>
      </c>
      <c r="F37" s="426"/>
      <c r="G37" s="426"/>
      <c r="H37" s="426"/>
      <c r="I37" s="426"/>
      <c r="J37" s="426"/>
      <c r="K37" s="426"/>
      <c r="L37" s="426"/>
      <c r="M37" s="426"/>
      <c r="N37" s="426"/>
      <c r="O37" s="426"/>
      <c r="P37" s="426"/>
      <c r="Q37" s="426"/>
      <c r="R37" s="426"/>
      <c r="S37" s="426"/>
      <c r="T37" s="214"/>
      <c r="U37" s="427">
        <f t="shared" si="4"/>
        <v>11</v>
      </c>
      <c r="V37" s="427"/>
      <c r="W37" s="426" t="str">
        <f>IF('各会計、関係団体の財政状況及び健全化判断比率'!B31="","",'各会計、関係団体の財政状況及び健全化判断比率'!B31)</f>
        <v>介護保険事業特別会計</v>
      </c>
      <c r="X37" s="426"/>
      <c r="Y37" s="426"/>
      <c r="Z37" s="426"/>
      <c r="AA37" s="426"/>
      <c r="AB37" s="426"/>
      <c r="AC37" s="426"/>
      <c r="AD37" s="426"/>
      <c r="AE37" s="426"/>
      <c r="AF37" s="426"/>
      <c r="AG37" s="426"/>
      <c r="AH37" s="426"/>
      <c r="AI37" s="426"/>
      <c r="AJ37" s="426"/>
      <c r="AK37" s="426"/>
      <c r="AL37" s="214"/>
      <c r="AM37" s="427">
        <f t="shared" si="0"/>
        <v>15</v>
      </c>
      <c r="AN37" s="427"/>
      <c r="AO37" s="426" t="str">
        <f>IF('各会計、関係団体の財政状況及び健全化判断比率'!B35="","",'各会計、関係団体の財政状況及び健全化判断比率'!B35)</f>
        <v>工業用水道事業会計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23</v>
      </c>
      <c r="BX37" s="427"/>
      <c r="BY37" s="426" t="str">
        <f>IF('各会計、関係団体の財政状況及び健全化判断比率'!B71="","",'各会計、関係団体の財政状況及び健全化判断比率'!B71)</f>
        <v>神奈川県後期高齢者医療広域連合
（後期高齢者医療特別会計）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川崎市国際交流協会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f t="shared" ref="C38:C43" si="5">IF(E38="","",C37+1)</f>
        <v>5</v>
      </c>
      <c r="D38" s="427"/>
      <c r="E38" s="426" t="str">
        <f>IF('各会計、関係団体の財政状況及び健全化判断比率'!B11="","",'各会計、関係団体の財政状況及び健全化判断比率'!B11)</f>
        <v>墓地整備事業特別会計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16</v>
      </c>
      <c r="AN38" s="427"/>
      <c r="AO38" s="426" t="str">
        <f>IF('各会計、関係団体の財政状況及び健全化判断比率'!B36="","",'各会計、関係団体の財政状況及び健全化判断比率'!B36)</f>
        <v>自動車運送事業会計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川崎市スポーツ協会</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f t="shared" si="5"/>
        <v>6</v>
      </c>
      <c r="D39" s="427"/>
      <c r="E39" s="426" t="str">
        <f>IF('各会計、関係団体の財政状況及び健全化判断比率'!B12="","",'各会計、関係団体の財政状況及び健全化判断比率'!B12)</f>
        <v>公共用地先行取得等事業特別会計</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29</v>
      </c>
      <c r="CP39" s="427"/>
      <c r="CQ39" s="426" t="str">
        <f>IF('各会計、関係団体の財政状況及び健全化判断比率'!BS12="","",'各会計、関係団体の財政状況及び健全化判断比率'!BS12)</f>
        <v>川崎アゼリア</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f t="shared" si="5"/>
        <v>7</v>
      </c>
      <c r="D40" s="427"/>
      <c r="E40" s="426" t="str">
        <f>IF('各会計、関係団体の財政状況及び健全化判断比率'!B13="","",'各会計、関係団体の財政状況及び健全化判断比率'!B13)</f>
        <v>公債管理特別会計</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30</v>
      </c>
      <c r="CP40" s="427"/>
      <c r="CQ40" s="426" t="str">
        <f>IF('各会計、関係団体の財政状況及び健全化判断比率'!BS13="","",'各会計、関係団体の財政状況及び健全化判断比率'!BS13)</f>
        <v>川崎冷蔵</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31</v>
      </c>
      <c r="CP41" s="427"/>
      <c r="CQ41" s="426" t="str">
        <f>IF('各会計、関係団体の財政状況及び健全化判断比率'!BS14="","",'各会計、関係団体の財政状況及び健全化判断比率'!BS14)</f>
        <v>川崎市産業振興財団</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32</v>
      </c>
      <c r="CP42" s="427"/>
      <c r="CQ42" s="426" t="str">
        <f>IF('各会計、関係団体の財政状況及び健全化判断比率'!BS15="","",'各会計、関係団体の財政状況及び健全化判断比率'!BS15)</f>
        <v>川崎・横浜公害保健センター</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33</v>
      </c>
      <c r="CP43" s="427"/>
      <c r="CQ43" s="426" t="str">
        <f>IF('各会計、関係団体の財政状況及び健全化判断比率'!BS16="","",'各会計、関係団体の財政状況及び健全化判断比率'!BS16)</f>
        <v>川崎市シルバー人材センター</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Rq630nj+4/scQXLXjR9BjsEspsoiFhyPwDm4cyx/2cSNjTZNOFW0gjhEUIa+rTqXBBhteiVHkyh1OI+VPfIAxg==" saltValue="F8QwkLZCd/DWa+t6YVh3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250" t="s">
        <v>588</v>
      </c>
      <c r="D34" s="1250"/>
      <c r="E34" s="1251"/>
      <c r="F34" s="32">
        <v>3.56</v>
      </c>
      <c r="G34" s="33">
        <v>3.08</v>
      </c>
      <c r="H34" s="33">
        <v>3.87</v>
      </c>
      <c r="I34" s="33">
        <v>4.8</v>
      </c>
      <c r="J34" s="34">
        <v>5.35</v>
      </c>
      <c r="K34" s="22"/>
      <c r="L34" s="22"/>
      <c r="M34" s="22"/>
      <c r="N34" s="22"/>
      <c r="O34" s="22"/>
      <c r="P34" s="22"/>
    </row>
    <row r="35" spans="1:16" ht="39" customHeight="1" x14ac:dyDescent="0.2">
      <c r="A35" s="22"/>
      <c r="B35" s="35"/>
      <c r="C35" s="1244" t="s">
        <v>589</v>
      </c>
      <c r="D35" s="1245"/>
      <c r="E35" s="1246"/>
      <c r="F35" s="36">
        <v>2.13</v>
      </c>
      <c r="G35" s="37">
        <v>2.5</v>
      </c>
      <c r="H35" s="37">
        <v>3.07</v>
      </c>
      <c r="I35" s="37">
        <v>3.55</v>
      </c>
      <c r="J35" s="38">
        <v>4.2300000000000004</v>
      </c>
      <c r="K35" s="22"/>
      <c r="L35" s="22"/>
      <c r="M35" s="22"/>
      <c r="N35" s="22"/>
      <c r="O35" s="22"/>
      <c r="P35" s="22"/>
    </row>
    <row r="36" spans="1:16" ht="39" customHeight="1" x14ac:dyDescent="0.2">
      <c r="A36" s="22"/>
      <c r="B36" s="35"/>
      <c r="C36" s="1244" t="s">
        <v>590</v>
      </c>
      <c r="D36" s="1245"/>
      <c r="E36" s="1246"/>
      <c r="F36" s="36">
        <v>2</v>
      </c>
      <c r="G36" s="37">
        <v>2.08</v>
      </c>
      <c r="H36" s="37">
        <v>2.27</v>
      </c>
      <c r="I36" s="37">
        <v>2.37</v>
      </c>
      <c r="J36" s="38">
        <v>2.35</v>
      </c>
      <c r="K36" s="22"/>
      <c r="L36" s="22"/>
      <c r="M36" s="22"/>
      <c r="N36" s="22"/>
      <c r="O36" s="22"/>
      <c r="P36" s="22"/>
    </row>
    <row r="37" spans="1:16" ht="39" customHeight="1" x14ac:dyDescent="0.2">
      <c r="A37" s="22"/>
      <c r="B37" s="35"/>
      <c r="C37" s="1244" t="s">
        <v>591</v>
      </c>
      <c r="D37" s="1245"/>
      <c r="E37" s="1246"/>
      <c r="F37" s="36">
        <v>1.04</v>
      </c>
      <c r="G37" s="37">
        <v>0.51</v>
      </c>
      <c r="H37" s="37">
        <v>0.5</v>
      </c>
      <c r="I37" s="37">
        <v>0.35</v>
      </c>
      <c r="J37" s="38">
        <v>0.98</v>
      </c>
      <c r="K37" s="22"/>
      <c r="L37" s="22"/>
      <c r="M37" s="22"/>
      <c r="N37" s="22"/>
      <c r="O37" s="22"/>
      <c r="P37" s="22"/>
    </row>
    <row r="38" spans="1:16" ht="39" customHeight="1" x14ac:dyDescent="0.2">
      <c r="A38" s="22"/>
      <c r="B38" s="35"/>
      <c r="C38" s="1244" t="s">
        <v>592</v>
      </c>
      <c r="D38" s="1245"/>
      <c r="E38" s="1246"/>
      <c r="F38" s="36">
        <v>0.55000000000000004</v>
      </c>
      <c r="G38" s="37">
        <v>0.12</v>
      </c>
      <c r="H38" s="37">
        <v>0.19</v>
      </c>
      <c r="I38" s="37">
        <v>0.28000000000000003</v>
      </c>
      <c r="J38" s="38">
        <v>0.28999999999999998</v>
      </c>
      <c r="K38" s="22"/>
      <c r="L38" s="22"/>
      <c r="M38" s="22"/>
      <c r="N38" s="22"/>
      <c r="O38" s="22"/>
      <c r="P38" s="22"/>
    </row>
    <row r="39" spans="1:16" ht="39" customHeight="1" x14ac:dyDescent="0.2">
      <c r="A39" s="22"/>
      <c r="B39" s="35"/>
      <c r="C39" s="1244" t="s">
        <v>593</v>
      </c>
      <c r="D39" s="1245"/>
      <c r="E39" s="1246"/>
      <c r="F39" s="36">
        <v>0</v>
      </c>
      <c r="G39" s="37">
        <v>0</v>
      </c>
      <c r="H39" s="37">
        <v>0.48</v>
      </c>
      <c r="I39" s="37">
        <v>0</v>
      </c>
      <c r="J39" s="38">
        <v>7.0000000000000007E-2</v>
      </c>
      <c r="K39" s="22"/>
      <c r="L39" s="22"/>
      <c r="M39" s="22"/>
      <c r="N39" s="22"/>
      <c r="O39" s="22"/>
      <c r="P39" s="22"/>
    </row>
    <row r="40" spans="1:16" ht="39" customHeight="1" x14ac:dyDescent="0.2">
      <c r="A40" s="22"/>
      <c r="B40" s="35"/>
      <c r="C40" s="1244" t="s">
        <v>594</v>
      </c>
      <c r="D40" s="1245"/>
      <c r="E40" s="1246"/>
      <c r="F40" s="36">
        <v>7.0000000000000007E-2</v>
      </c>
      <c r="G40" s="37">
        <v>0.1</v>
      </c>
      <c r="H40" s="37">
        <v>7.0000000000000007E-2</v>
      </c>
      <c r="I40" s="37">
        <v>0.03</v>
      </c>
      <c r="J40" s="38">
        <v>0.05</v>
      </c>
      <c r="K40" s="22"/>
      <c r="L40" s="22"/>
      <c r="M40" s="22"/>
      <c r="N40" s="22"/>
      <c r="O40" s="22"/>
      <c r="P40" s="22"/>
    </row>
    <row r="41" spans="1:16" ht="39" customHeight="1" x14ac:dyDescent="0.2">
      <c r="A41" s="22"/>
      <c r="B41" s="35"/>
      <c r="C41" s="1244" t="s">
        <v>595</v>
      </c>
      <c r="D41" s="1245"/>
      <c r="E41" s="1246"/>
      <c r="F41" s="36">
        <v>0.06</v>
      </c>
      <c r="G41" s="37">
        <v>0.05</v>
      </c>
      <c r="H41" s="37">
        <v>0.05</v>
      </c>
      <c r="I41" s="37">
        <v>0.04</v>
      </c>
      <c r="J41" s="38">
        <v>0.04</v>
      </c>
      <c r="K41" s="22"/>
      <c r="L41" s="22"/>
      <c r="M41" s="22"/>
      <c r="N41" s="22"/>
      <c r="O41" s="22"/>
      <c r="P41" s="22"/>
    </row>
    <row r="42" spans="1:16" ht="39" customHeight="1" x14ac:dyDescent="0.2">
      <c r="A42" s="22"/>
      <c r="B42" s="39"/>
      <c r="C42" s="1244" t="s">
        <v>596</v>
      </c>
      <c r="D42" s="1245"/>
      <c r="E42" s="1246"/>
      <c r="F42" s="36" t="s">
        <v>541</v>
      </c>
      <c r="G42" s="37" t="s">
        <v>597</v>
      </c>
      <c r="H42" s="37" t="s">
        <v>541</v>
      </c>
      <c r="I42" s="37" t="s">
        <v>541</v>
      </c>
      <c r="J42" s="38" t="s">
        <v>541</v>
      </c>
      <c r="K42" s="22"/>
      <c r="L42" s="22"/>
      <c r="M42" s="22"/>
      <c r="N42" s="22"/>
      <c r="O42" s="22"/>
      <c r="P42" s="22"/>
    </row>
    <row r="43" spans="1:16" ht="39" customHeight="1" thickBot="1" x14ac:dyDescent="0.25">
      <c r="A43" s="22"/>
      <c r="B43" s="40"/>
      <c r="C43" s="1247" t="s">
        <v>598</v>
      </c>
      <c r="D43" s="1248"/>
      <c r="E43" s="1249"/>
      <c r="F43" s="41">
        <v>0.16</v>
      </c>
      <c r="G43" s="42">
        <v>0.12</v>
      </c>
      <c r="H43" s="42">
        <v>0.09</v>
      </c>
      <c r="I43" s="42">
        <v>0.06</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ZUhhNQ9Ls4cmVMWfGTqkMdjbpkPc7/zJb/ZFeP5K8Nl3isLjvDJQIuFQeRvo6y5Qb9EwUw1Q1n9+GwYmHLSsA==" saltValue="S7D9d1A8s+Dnl+8zBhhO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27659</v>
      </c>
      <c r="L45" s="60">
        <v>26574</v>
      </c>
      <c r="M45" s="60">
        <v>26386</v>
      </c>
      <c r="N45" s="60">
        <v>24926</v>
      </c>
      <c r="O45" s="61">
        <v>25286</v>
      </c>
      <c r="P45" s="48"/>
      <c r="Q45" s="48"/>
      <c r="R45" s="48"/>
      <c r="S45" s="48"/>
      <c r="T45" s="48"/>
      <c r="U45" s="48"/>
    </row>
    <row r="46" spans="1:21" ht="30.75" customHeight="1" x14ac:dyDescent="0.2">
      <c r="A46" s="48"/>
      <c r="B46" s="1272"/>
      <c r="C46" s="1273"/>
      <c r="D46" s="62"/>
      <c r="E46" s="1254" t="s">
        <v>13</v>
      </c>
      <c r="F46" s="1254"/>
      <c r="G46" s="1254"/>
      <c r="H46" s="1254"/>
      <c r="I46" s="1254"/>
      <c r="J46" s="1255"/>
      <c r="K46" s="63">
        <v>785</v>
      </c>
      <c r="L46" s="64">
        <v>831</v>
      </c>
      <c r="M46" s="64">
        <v>3071</v>
      </c>
      <c r="N46" s="64">
        <v>5896</v>
      </c>
      <c r="O46" s="65">
        <v>7984</v>
      </c>
      <c r="P46" s="48"/>
      <c r="Q46" s="48"/>
      <c r="R46" s="48"/>
      <c r="S46" s="48"/>
      <c r="T46" s="48"/>
      <c r="U46" s="48"/>
    </row>
    <row r="47" spans="1:21" ht="30.75" customHeight="1" x14ac:dyDescent="0.2">
      <c r="A47" s="48"/>
      <c r="B47" s="1272"/>
      <c r="C47" s="1273"/>
      <c r="D47" s="62"/>
      <c r="E47" s="1254" t="s">
        <v>14</v>
      </c>
      <c r="F47" s="1254"/>
      <c r="G47" s="1254"/>
      <c r="H47" s="1254"/>
      <c r="I47" s="1254"/>
      <c r="J47" s="1255"/>
      <c r="K47" s="63">
        <v>40690</v>
      </c>
      <c r="L47" s="64">
        <v>42112</v>
      </c>
      <c r="M47" s="64">
        <v>43035</v>
      </c>
      <c r="N47" s="64">
        <v>43724</v>
      </c>
      <c r="O47" s="65">
        <v>42506</v>
      </c>
      <c r="P47" s="48"/>
      <c r="Q47" s="48"/>
      <c r="R47" s="48"/>
      <c r="S47" s="48"/>
      <c r="T47" s="48"/>
      <c r="U47" s="48"/>
    </row>
    <row r="48" spans="1:21" ht="30.75" customHeight="1" x14ac:dyDescent="0.2">
      <c r="A48" s="48"/>
      <c r="B48" s="1272"/>
      <c r="C48" s="1273"/>
      <c r="D48" s="62"/>
      <c r="E48" s="1254" t="s">
        <v>15</v>
      </c>
      <c r="F48" s="1254"/>
      <c r="G48" s="1254"/>
      <c r="H48" s="1254"/>
      <c r="I48" s="1254"/>
      <c r="J48" s="1255"/>
      <c r="K48" s="63">
        <v>13622</v>
      </c>
      <c r="L48" s="64">
        <v>13192</v>
      </c>
      <c r="M48" s="64">
        <v>12613</v>
      </c>
      <c r="N48" s="64">
        <v>12783</v>
      </c>
      <c r="O48" s="65">
        <v>12856</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541</v>
      </c>
      <c r="L49" s="64" t="s">
        <v>541</v>
      </c>
      <c r="M49" s="64" t="s">
        <v>541</v>
      </c>
      <c r="N49" s="64" t="s">
        <v>541</v>
      </c>
      <c r="O49" s="65" t="s">
        <v>541</v>
      </c>
      <c r="P49" s="48"/>
      <c r="Q49" s="48"/>
      <c r="R49" s="48"/>
      <c r="S49" s="48"/>
      <c r="T49" s="48"/>
      <c r="U49" s="48"/>
    </row>
    <row r="50" spans="1:21" ht="30.75" customHeight="1" x14ac:dyDescent="0.2">
      <c r="A50" s="48"/>
      <c r="B50" s="1272"/>
      <c r="C50" s="1273"/>
      <c r="D50" s="62"/>
      <c r="E50" s="1254" t="s">
        <v>17</v>
      </c>
      <c r="F50" s="1254"/>
      <c r="G50" s="1254"/>
      <c r="H50" s="1254"/>
      <c r="I50" s="1254"/>
      <c r="J50" s="1255"/>
      <c r="K50" s="63">
        <v>1175</v>
      </c>
      <c r="L50" s="64">
        <v>1124</v>
      </c>
      <c r="M50" s="64">
        <v>1779</v>
      </c>
      <c r="N50" s="64">
        <v>1840</v>
      </c>
      <c r="O50" s="65">
        <v>1721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541</v>
      </c>
      <c r="L51" s="64" t="s">
        <v>541</v>
      </c>
      <c r="M51" s="64" t="s">
        <v>541</v>
      </c>
      <c r="N51" s="64" t="s">
        <v>541</v>
      </c>
      <c r="O51" s="65" t="s">
        <v>541</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63398</v>
      </c>
      <c r="L52" s="64">
        <v>62722</v>
      </c>
      <c r="M52" s="64">
        <v>61001</v>
      </c>
      <c r="N52" s="64">
        <v>62458</v>
      </c>
      <c r="O52" s="65">
        <v>59781</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20533</v>
      </c>
      <c r="L53" s="69">
        <v>21111</v>
      </c>
      <c r="M53" s="69">
        <v>25883</v>
      </c>
      <c r="N53" s="69">
        <v>26711</v>
      </c>
      <c r="O53" s="70">
        <v>30572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3">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2">
      <c r="B57" s="1260" t="s">
        <v>25</v>
      </c>
      <c r="C57" s="1261"/>
      <c r="D57" s="1264" t="s">
        <v>26</v>
      </c>
      <c r="E57" s="1265"/>
      <c r="F57" s="1265"/>
      <c r="G57" s="1265"/>
      <c r="H57" s="1265"/>
      <c r="I57" s="1265"/>
      <c r="J57" s="1266"/>
      <c r="K57" s="83">
        <v>172771</v>
      </c>
      <c r="L57" s="84">
        <v>179351</v>
      </c>
      <c r="M57" s="84">
        <v>190638</v>
      </c>
      <c r="N57" s="84">
        <v>187306</v>
      </c>
      <c r="O57" s="85">
        <v>169538</v>
      </c>
    </row>
    <row r="58" spans="1:21" ht="31.5" customHeight="1" thickBot="1" x14ac:dyDescent="0.25">
      <c r="B58" s="1262"/>
      <c r="C58" s="1263"/>
      <c r="D58" s="1267" t="s">
        <v>27</v>
      </c>
      <c r="E58" s="1268"/>
      <c r="F58" s="1268"/>
      <c r="G58" s="1268"/>
      <c r="H58" s="1268"/>
      <c r="I58" s="1268"/>
      <c r="J58" s="1269"/>
      <c r="K58" s="86">
        <v>177292</v>
      </c>
      <c r="L58" s="87">
        <v>187087</v>
      </c>
      <c r="M58" s="87">
        <v>209024</v>
      </c>
      <c r="N58" s="87">
        <v>217174</v>
      </c>
      <c r="O58" s="88">
        <v>215160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QA5wKQYdAOPhQTayETszznQZmA5gaVjx9gcrr8NBotE7/qW2CLisvmn28u90CRI+42rBUJ5i/1KO4MG2s2zw==" saltValue="fEzCOb61ufLq4n/xTOyv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582</v>
      </c>
      <c r="J40" s="100" t="s">
        <v>583</v>
      </c>
      <c r="K40" s="100" t="s">
        <v>584</v>
      </c>
      <c r="L40" s="100" t="s">
        <v>585</v>
      </c>
      <c r="M40" s="101" t="s">
        <v>586</v>
      </c>
    </row>
    <row r="41" spans="2:13" ht="27.75" customHeight="1" x14ac:dyDescent="0.2">
      <c r="B41" s="1290" t="s">
        <v>30</v>
      </c>
      <c r="C41" s="1291"/>
      <c r="D41" s="102"/>
      <c r="E41" s="1292" t="s">
        <v>31</v>
      </c>
      <c r="F41" s="1292"/>
      <c r="G41" s="1292"/>
      <c r="H41" s="1293"/>
      <c r="I41" s="103">
        <v>1035000</v>
      </c>
      <c r="J41" s="104">
        <v>1053471</v>
      </c>
      <c r="K41" s="104">
        <v>1049364</v>
      </c>
      <c r="L41" s="104">
        <v>1028266</v>
      </c>
      <c r="M41" s="105">
        <v>1031630</v>
      </c>
    </row>
    <row r="42" spans="2:13" ht="27.75" customHeight="1" x14ac:dyDescent="0.2">
      <c r="B42" s="1280"/>
      <c r="C42" s="1281"/>
      <c r="D42" s="106"/>
      <c r="E42" s="1284" t="s">
        <v>32</v>
      </c>
      <c r="F42" s="1284"/>
      <c r="G42" s="1284"/>
      <c r="H42" s="1285"/>
      <c r="I42" s="107">
        <v>34475</v>
      </c>
      <c r="J42" s="108">
        <v>29343</v>
      </c>
      <c r="K42" s="108">
        <v>26270</v>
      </c>
      <c r="L42" s="108">
        <v>23683</v>
      </c>
      <c r="M42" s="109">
        <v>21078</v>
      </c>
    </row>
    <row r="43" spans="2:13" ht="27.75" customHeight="1" x14ac:dyDescent="0.2">
      <c r="B43" s="1280"/>
      <c r="C43" s="1281"/>
      <c r="D43" s="106"/>
      <c r="E43" s="1284" t="s">
        <v>33</v>
      </c>
      <c r="F43" s="1284"/>
      <c r="G43" s="1284"/>
      <c r="H43" s="1285"/>
      <c r="I43" s="107">
        <v>156351</v>
      </c>
      <c r="J43" s="108">
        <v>142358</v>
      </c>
      <c r="K43" s="108">
        <v>141684</v>
      </c>
      <c r="L43" s="108">
        <v>142593</v>
      </c>
      <c r="M43" s="109">
        <v>149402</v>
      </c>
    </row>
    <row r="44" spans="2:13" ht="27.75" customHeight="1" x14ac:dyDescent="0.2">
      <c r="B44" s="1280"/>
      <c r="C44" s="1281"/>
      <c r="D44" s="106"/>
      <c r="E44" s="1284" t="s">
        <v>34</v>
      </c>
      <c r="F44" s="1284"/>
      <c r="G44" s="1284"/>
      <c r="H44" s="1285"/>
      <c r="I44" s="107" t="s">
        <v>541</v>
      </c>
      <c r="J44" s="108" t="s">
        <v>541</v>
      </c>
      <c r="K44" s="108" t="s">
        <v>541</v>
      </c>
      <c r="L44" s="108" t="s">
        <v>541</v>
      </c>
      <c r="M44" s="109" t="s">
        <v>541</v>
      </c>
    </row>
    <row r="45" spans="2:13" ht="27.75" customHeight="1" x14ac:dyDescent="0.2">
      <c r="B45" s="1280"/>
      <c r="C45" s="1281"/>
      <c r="D45" s="106"/>
      <c r="E45" s="1284" t="s">
        <v>35</v>
      </c>
      <c r="F45" s="1284"/>
      <c r="G45" s="1284"/>
      <c r="H45" s="1285"/>
      <c r="I45" s="107">
        <v>73234</v>
      </c>
      <c r="J45" s="108">
        <v>105548</v>
      </c>
      <c r="K45" s="108">
        <v>101660</v>
      </c>
      <c r="L45" s="108">
        <v>101461</v>
      </c>
      <c r="M45" s="109">
        <v>101065</v>
      </c>
    </row>
    <row r="46" spans="2:13" ht="27.75" customHeight="1" x14ac:dyDescent="0.2">
      <c r="B46" s="1280"/>
      <c r="C46" s="1281"/>
      <c r="D46" s="110"/>
      <c r="E46" s="1284" t="s">
        <v>36</v>
      </c>
      <c r="F46" s="1284"/>
      <c r="G46" s="1284"/>
      <c r="H46" s="1285"/>
      <c r="I46" s="107">
        <v>262</v>
      </c>
      <c r="J46" s="108">
        <v>130</v>
      </c>
      <c r="K46" s="108">
        <v>93</v>
      </c>
      <c r="L46" s="108">
        <v>67</v>
      </c>
      <c r="M46" s="109">
        <v>37</v>
      </c>
    </row>
    <row r="47" spans="2:13" ht="27.75" customHeight="1" x14ac:dyDescent="0.2">
      <c r="B47" s="1280"/>
      <c r="C47" s="1281"/>
      <c r="D47" s="111"/>
      <c r="E47" s="1294" t="s">
        <v>37</v>
      </c>
      <c r="F47" s="1295"/>
      <c r="G47" s="1295"/>
      <c r="H47" s="1296"/>
      <c r="I47" s="107" t="s">
        <v>541</v>
      </c>
      <c r="J47" s="108" t="s">
        <v>541</v>
      </c>
      <c r="K47" s="108" t="s">
        <v>541</v>
      </c>
      <c r="L47" s="108" t="s">
        <v>541</v>
      </c>
      <c r="M47" s="109" t="s">
        <v>541</v>
      </c>
    </row>
    <row r="48" spans="2:13" ht="27.75" customHeight="1" x14ac:dyDescent="0.2">
      <c r="B48" s="1280"/>
      <c r="C48" s="1281"/>
      <c r="D48" s="106"/>
      <c r="E48" s="1284" t="s">
        <v>38</v>
      </c>
      <c r="F48" s="1284"/>
      <c r="G48" s="1284"/>
      <c r="H48" s="1285"/>
      <c r="I48" s="107" t="s">
        <v>541</v>
      </c>
      <c r="J48" s="108" t="s">
        <v>541</v>
      </c>
      <c r="K48" s="108" t="s">
        <v>541</v>
      </c>
      <c r="L48" s="108" t="s">
        <v>541</v>
      </c>
      <c r="M48" s="109" t="s">
        <v>541</v>
      </c>
    </row>
    <row r="49" spans="2:13" ht="27.75" customHeight="1" x14ac:dyDescent="0.2">
      <c r="B49" s="1282"/>
      <c r="C49" s="1283"/>
      <c r="D49" s="106"/>
      <c r="E49" s="1284" t="s">
        <v>39</v>
      </c>
      <c r="F49" s="1284"/>
      <c r="G49" s="1284"/>
      <c r="H49" s="1285"/>
      <c r="I49" s="107" t="s">
        <v>541</v>
      </c>
      <c r="J49" s="108" t="s">
        <v>541</v>
      </c>
      <c r="K49" s="108" t="s">
        <v>541</v>
      </c>
      <c r="L49" s="108" t="s">
        <v>541</v>
      </c>
      <c r="M49" s="109" t="s">
        <v>541</v>
      </c>
    </row>
    <row r="50" spans="2:13" ht="27.75" customHeight="1" x14ac:dyDescent="0.2">
      <c r="B50" s="1278" t="s">
        <v>40</v>
      </c>
      <c r="C50" s="1279"/>
      <c r="D50" s="112"/>
      <c r="E50" s="1284" t="s">
        <v>41</v>
      </c>
      <c r="F50" s="1284"/>
      <c r="G50" s="1284"/>
      <c r="H50" s="1285"/>
      <c r="I50" s="107">
        <v>227690</v>
      </c>
      <c r="J50" s="108">
        <v>234155</v>
      </c>
      <c r="K50" s="108">
        <v>238846</v>
      </c>
      <c r="L50" s="108">
        <v>221716</v>
      </c>
      <c r="M50" s="109">
        <v>220192</v>
      </c>
    </row>
    <row r="51" spans="2:13" ht="27.75" customHeight="1" x14ac:dyDescent="0.2">
      <c r="B51" s="1280"/>
      <c r="C51" s="1281"/>
      <c r="D51" s="106"/>
      <c r="E51" s="1284" t="s">
        <v>42</v>
      </c>
      <c r="F51" s="1284"/>
      <c r="G51" s="1284"/>
      <c r="H51" s="1285"/>
      <c r="I51" s="107">
        <v>264585</v>
      </c>
      <c r="J51" s="108">
        <v>250365</v>
      </c>
      <c r="K51" s="108">
        <v>247958</v>
      </c>
      <c r="L51" s="108">
        <v>244740</v>
      </c>
      <c r="M51" s="109">
        <v>265157</v>
      </c>
    </row>
    <row r="52" spans="2:13" ht="27.75" customHeight="1" x14ac:dyDescent="0.2">
      <c r="B52" s="1282"/>
      <c r="C52" s="1283"/>
      <c r="D52" s="106"/>
      <c r="E52" s="1284" t="s">
        <v>43</v>
      </c>
      <c r="F52" s="1284"/>
      <c r="G52" s="1284"/>
      <c r="H52" s="1285"/>
      <c r="I52" s="107">
        <v>485164</v>
      </c>
      <c r="J52" s="108">
        <v>459442</v>
      </c>
      <c r="K52" s="108">
        <v>437760</v>
      </c>
      <c r="L52" s="108">
        <v>417670</v>
      </c>
      <c r="M52" s="109">
        <v>396619</v>
      </c>
    </row>
    <row r="53" spans="2:13" ht="27.75" customHeight="1" thickBot="1" x14ac:dyDescent="0.25">
      <c r="B53" s="1286" t="s">
        <v>44</v>
      </c>
      <c r="C53" s="1287"/>
      <c r="D53" s="113"/>
      <c r="E53" s="1288" t="s">
        <v>45</v>
      </c>
      <c r="F53" s="1288"/>
      <c r="G53" s="1288"/>
      <c r="H53" s="1289"/>
      <c r="I53" s="114">
        <v>321884</v>
      </c>
      <c r="J53" s="115">
        <v>386888</v>
      </c>
      <c r="K53" s="115">
        <v>394508</v>
      </c>
      <c r="L53" s="115">
        <v>411946</v>
      </c>
      <c r="M53" s="116">
        <v>421244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xavDmSrqC0oxXlEuFm/3bgEs1ZKBlkBP53nWsT8M3jfiQCwocQpVTOyd1ptcaaBwpAZuQbxePP3t8l3AGGoAQ==" saltValue="rXgZRu/Ueu7JQaYklpd6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584</v>
      </c>
      <c r="G54" s="125" t="s">
        <v>585</v>
      </c>
      <c r="H54" s="126" t="s">
        <v>586</v>
      </c>
    </row>
    <row r="55" spans="2:8" ht="52.5" customHeight="1" x14ac:dyDescent="0.2">
      <c r="B55" s="127"/>
      <c r="C55" s="1305" t="s">
        <v>48</v>
      </c>
      <c r="D55" s="1305"/>
      <c r="E55" s="1306"/>
      <c r="F55" s="128">
        <v>6121</v>
      </c>
      <c r="G55" s="128">
        <v>6384</v>
      </c>
      <c r="H55" s="129">
        <v>6524</v>
      </c>
    </row>
    <row r="56" spans="2:8" ht="52.5" customHeight="1" x14ac:dyDescent="0.2">
      <c r="B56" s="130"/>
      <c r="C56" s="1307" t="s">
        <v>49</v>
      </c>
      <c r="D56" s="1307"/>
      <c r="E56" s="1308"/>
      <c r="F56" s="131">
        <v>839</v>
      </c>
      <c r="G56" s="131">
        <v>1124</v>
      </c>
      <c r="H56" s="132">
        <v>1460</v>
      </c>
    </row>
    <row r="57" spans="2:8" ht="53.25" customHeight="1" x14ac:dyDescent="0.2">
      <c r="B57" s="130"/>
      <c r="C57" s="1309" t="s">
        <v>50</v>
      </c>
      <c r="D57" s="1309"/>
      <c r="E57" s="1310"/>
      <c r="F57" s="133">
        <v>22315</v>
      </c>
      <c r="G57" s="133">
        <v>23206</v>
      </c>
      <c r="H57" s="134">
        <v>23320</v>
      </c>
    </row>
    <row r="58" spans="2:8" ht="45.75" customHeight="1" x14ac:dyDescent="0.2">
      <c r="B58" s="135"/>
      <c r="C58" s="1297" t="s">
        <v>632</v>
      </c>
      <c r="D58" s="1298"/>
      <c r="E58" s="1299"/>
      <c r="F58" s="136">
        <v>8734</v>
      </c>
      <c r="G58" s="136">
        <v>8690</v>
      </c>
      <c r="H58" s="137">
        <v>8729</v>
      </c>
    </row>
    <row r="59" spans="2:8" ht="45.75" customHeight="1" x14ac:dyDescent="0.2">
      <c r="B59" s="135"/>
      <c r="C59" s="1297" t="s">
        <v>633</v>
      </c>
      <c r="D59" s="1298"/>
      <c r="E59" s="1299"/>
      <c r="F59" s="136">
        <v>5165</v>
      </c>
      <c r="G59" s="136">
        <v>5043</v>
      </c>
      <c r="H59" s="137">
        <v>4763</v>
      </c>
    </row>
    <row r="60" spans="2:8" ht="45.75" customHeight="1" x14ac:dyDescent="0.2">
      <c r="B60" s="135"/>
      <c r="C60" s="1297" t="s">
        <v>634</v>
      </c>
      <c r="D60" s="1298"/>
      <c r="E60" s="1299"/>
      <c r="F60" s="136">
        <v>2258</v>
      </c>
      <c r="G60" s="136">
        <v>2127</v>
      </c>
      <c r="H60" s="137">
        <v>2025</v>
      </c>
    </row>
    <row r="61" spans="2:8" ht="45.75" customHeight="1" x14ac:dyDescent="0.2">
      <c r="B61" s="135"/>
      <c r="C61" s="1297" t="s">
        <v>635</v>
      </c>
      <c r="D61" s="1298"/>
      <c r="E61" s="1299"/>
      <c r="F61" s="136">
        <v>1038</v>
      </c>
      <c r="G61" s="136">
        <v>1038</v>
      </c>
      <c r="H61" s="137">
        <v>1038</v>
      </c>
    </row>
    <row r="62" spans="2:8" ht="45.75" customHeight="1" thickBot="1" x14ac:dyDescent="0.25">
      <c r="B62" s="138"/>
      <c r="C62" s="1300" t="s">
        <v>636</v>
      </c>
      <c r="D62" s="1301"/>
      <c r="E62" s="1302"/>
      <c r="F62" s="139">
        <v>1015</v>
      </c>
      <c r="G62" s="139">
        <v>897</v>
      </c>
      <c r="H62" s="140">
        <v>1017</v>
      </c>
    </row>
    <row r="63" spans="2:8" ht="52.5" customHeight="1" thickBot="1" x14ac:dyDescent="0.25">
      <c r="B63" s="141"/>
      <c r="C63" s="1303" t="s">
        <v>51</v>
      </c>
      <c r="D63" s="1303"/>
      <c r="E63" s="1304"/>
      <c r="F63" s="142">
        <v>29275</v>
      </c>
      <c r="G63" s="142">
        <v>30715</v>
      </c>
      <c r="H63" s="143">
        <v>31304</v>
      </c>
    </row>
    <row r="64" spans="2:8" ht="15" customHeight="1" x14ac:dyDescent="0.2"/>
  </sheetData>
  <sheetProtection algorithmName="SHA-512" hashValue="MQyyBtqA1Fd3T4HcOwuygcEBeEatbMHPNRp7Bkeyzu624mFQdtAOw81XXe26LXphA+/JiZrZDCWTozC7q8qUbA==" saltValue="DwOVJERWbbsJG+vUXnZl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637</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637</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638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639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640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641</v>
      </c>
    </row>
    <row r="50" spans="1:109" ht="13"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582</v>
      </c>
      <c r="BQ50" s="1324"/>
      <c r="BR50" s="1324"/>
      <c r="BS50" s="1324"/>
      <c r="BT50" s="1324"/>
      <c r="BU50" s="1324"/>
      <c r="BV50" s="1324"/>
      <c r="BW50" s="1324"/>
      <c r="BX50" s="1324" t="s">
        <v>583</v>
      </c>
      <c r="BY50" s="1324"/>
      <c r="BZ50" s="1324"/>
      <c r="CA50" s="1324"/>
      <c r="CB50" s="1324"/>
      <c r="CC50" s="1324"/>
      <c r="CD50" s="1324"/>
      <c r="CE50" s="1324"/>
      <c r="CF50" s="1324" t="s">
        <v>584</v>
      </c>
      <c r="CG50" s="1324"/>
      <c r="CH50" s="1324"/>
      <c r="CI50" s="1324"/>
      <c r="CJ50" s="1324"/>
      <c r="CK50" s="1324"/>
      <c r="CL50" s="1324"/>
      <c r="CM50" s="1324"/>
      <c r="CN50" s="1324" t="s">
        <v>585</v>
      </c>
      <c r="CO50" s="1324"/>
      <c r="CP50" s="1324"/>
      <c r="CQ50" s="1324"/>
      <c r="CR50" s="1324"/>
      <c r="CS50" s="1324"/>
      <c r="CT50" s="1324"/>
      <c r="CU50" s="1324"/>
      <c r="CV50" s="1324" t="s">
        <v>586</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642</v>
      </c>
      <c r="AO51" s="1327"/>
      <c r="AP51" s="1327"/>
      <c r="AQ51" s="1327"/>
      <c r="AR51" s="1327"/>
      <c r="AS51" s="1327"/>
      <c r="AT51" s="1327"/>
      <c r="AU51" s="1327"/>
      <c r="AV51" s="1327"/>
      <c r="AW51" s="1327"/>
      <c r="AX51" s="1327"/>
      <c r="AY51" s="1327"/>
      <c r="AZ51" s="1327"/>
      <c r="BA51" s="1327"/>
      <c r="BB51" s="1327" t="s">
        <v>643</v>
      </c>
      <c r="BC51" s="1327"/>
      <c r="BD51" s="1327"/>
      <c r="BE51" s="1327"/>
      <c r="BF51" s="1327"/>
      <c r="BG51" s="1327"/>
      <c r="BH51" s="1327"/>
      <c r="BI51" s="1327"/>
      <c r="BJ51" s="1327"/>
      <c r="BK51" s="1327"/>
      <c r="BL51" s="1327"/>
      <c r="BM51" s="1327"/>
      <c r="BN51" s="1327"/>
      <c r="BO51" s="1327"/>
      <c r="BP51" s="1325">
        <v>118.3</v>
      </c>
      <c r="BQ51" s="1325"/>
      <c r="BR51" s="1325"/>
      <c r="BS51" s="1325"/>
      <c r="BT51" s="1325"/>
      <c r="BU51" s="1325"/>
      <c r="BV51" s="1325"/>
      <c r="BW51" s="1325"/>
      <c r="BX51" s="1325">
        <v>121.7</v>
      </c>
      <c r="BY51" s="1325"/>
      <c r="BZ51" s="1325"/>
      <c r="CA51" s="1325"/>
      <c r="CB51" s="1325"/>
      <c r="CC51" s="1325"/>
      <c r="CD51" s="1325"/>
      <c r="CE51" s="1325"/>
      <c r="CF51" s="1325">
        <v>120.4</v>
      </c>
      <c r="CG51" s="1325"/>
      <c r="CH51" s="1325"/>
      <c r="CI51" s="1325"/>
      <c r="CJ51" s="1325"/>
      <c r="CK51" s="1325"/>
      <c r="CL51" s="1325"/>
      <c r="CM51" s="1325"/>
      <c r="CN51" s="1325">
        <v>123.7</v>
      </c>
      <c r="CO51" s="1325"/>
      <c r="CP51" s="1325"/>
      <c r="CQ51" s="1325"/>
      <c r="CR51" s="1325"/>
      <c r="CS51" s="1325"/>
      <c r="CT51" s="1325"/>
      <c r="CU51" s="1325"/>
      <c r="CV51" s="1325">
        <v>122</v>
      </c>
      <c r="CW51" s="1325"/>
      <c r="CX51" s="1325"/>
      <c r="CY51" s="1325"/>
      <c r="CZ51" s="1325"/>
      <c r="DA51" s="1325"/>
      <c r="DB51" s="1325"/>
      <c r="DC51" s="1325"/>
    </row>
    <row r="52" spans="1:109" ht="13"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644</v>
      </c>
      <c r="BC53" s="1327"/>
      <c r="BD53" s="1327"/>
      <c r="BE53" s="1327"/>
      <c r="BF53" s="1327"/>
      <c r="BG53" s="1327"/>
      <c r="BH53" s="1327"/>
      <c r="BI53" s="1327"/>
      <c r="BJ53" s="1327"/>
      <c r="BK53" s="1327"/>
      <c r="BL53" s="1327"/>
      <c r="BM53" s="1327"/>
      <c r="BN53" s="1327"/>
      <c r="BO53" s="1327"/>
      <c r="BP53" s="1325">
        <v>60.2</v>
      </c>
      <c r="BQ53" s="1325"/>
      <c r="BR53" s="1325"/>
      <c r="BS53" s="1325"/>
      <c r="BT53" s="1325"/>
      <c r="BU53" s="1325"/>
      <c r="BV53" s="1325"/>
      <c r="BW53" s="1325"/>
      <c r="BX53" s="1325">
        <v>60.1</v>
      </c>
      <c r="BY53" s="1325"/>
      <c r="BZ53" s="1325"/>
      <c r="CA53" s="1325"/>
      <c r="CB53" s="1325"/>
      <c r="CC53" s="1325"/>
      <c r="CD53" s="1325"/>
      <c r="CE53" s="1325"/>
      <c r="CF53" s="1325">
        <v>60.3</v>
      </c>
      <c r="CG53" s="1325"/>
      <c r="CH53" s="1325"/>
      <c r="CI53" s="1325"/>
      <c r="CJ53" s="1325"/>
      <c r="CK53" s="1325"/>
      <c r="CL53" s="1325"/>
      <c r="CM53" s="1325"/>
      <c r="CN53" s="1325">
        <v>60.7</v>
      </c>
      <c r="CO53" s="1325"/>
      <c r="CP53" s="1325"/>
      <c r="CQ53" s="1325"/>
      <c r="CR53" s="1325"/>
      <c r="CS53" s="1325"/>
      <c r="CT53" s="1325"/>
      <c r="CU53" s="1325"/>
      <c r="CV53" s="1325">
        <v>61.4</v>
      </c>
      <c r="CW53" s="1325"/>
      <c r="CX53" s="1325"/>
      <c r="CY53" s="1325"/>
      <c r="CZ53" s="1325"/>
      <c r="DA53" s="1325"/>
      <c r="DB53" s="1325"/>
      <c r="DC53" s="1325"/>
    </row>
    <row r="54" spans="1:109" ht="13"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 x14ac:dyDescent="0.2">
      <c r="A55" s="405"/>
      <c r="B55" s="397"/>
      <c r="G55" s="1320"/>
      <c r="H55" s="1320"/>
      <c r="I55" s="1320"/>
      <c r="J55" s="1320"/>
      <c r="K55" s="1326"/>
      <c r="L55" s="1326"/>
      <c r="M55" s="1326"/>
      <c r="N55" s="1326"/>
      <c r="AN55" s="1324" t="s">
        <v>645</v>
      </c>
      <c r="AO55" s="1324"/>
      <c r="AP55" s="1324"/>
      <c r="AQ55" s="1324"/>
      <c r="AR55" s="1324"/>
      <c r="AS55" s="1324"/>
      <c r="AT55" s="1324"/>
      <c r="AU55" s="1324"/>
      <c r="AV55" s="1324"/>
      <c r="AW55" s="1324"/>
      <c r="AX55" s="1324"/>
      <c r="AY55" s="1324"/>
      <c r="AZ55" s="1324"/>
      <c r="BA55" s="1324"/>
      <c r="BB55" s="1327" t="s">
        <v>643</v>
      </c>
      <c r="BC55" s="1327"/>
      <c r="BD55" s="1327"/>
      <c r="BE55" s="1327"/>
      <c r="BF55" s="1327"/>
      <c r="BG55" s="1327"/>
      <c r="BH55" s="1327"/>
      <c r="BI55" s="1327"/>
      <c r="BJ55" s="1327"/>
      <c r="BK55" s="1327"/>
      <c r="BL55" s="1327"/>
      <c r="BM55" s="1327"/>
      <c r="BN55" s="1327"/>
      <c r="BO55" s="1327"/>
      <c r="BP55" s="1325">
        <v>115.7</v>
      </c>
      <c r="BQ55" s="1325"/>
      <c r="BR55" s="1325"/>
      <c r="BS55" s="1325"/>
      <c r="BT55" s="1325"/>
      <c r="BU55" s="1325"/>
      <c r="BV55" s="1325"/>
      <c r="BW55" s="1325"/>
      <c r="BX55" s="1325">
        <v>106</v>
      </c>
      <c r="BY55" s="1325"/>
      <c r="BZ55" s="1325"/>
      <c r="CA55" s="1325"/>
      <c r="CB55" s="1325"/>
      <c r="CC55" s="1325"/>
      <c r="CD55" s="1325"/>
      <c r="CE55" s="1325"/>
      <c r="CF55" s="1325">
        <v>97.6</v>
      </c>
      <c r="CG55" s="1325"/>
      <c r="CH55" s="1325"/>
      <c r="CI55" s="1325"/>
      <c r="CJ55" s="1325"/>
      <c r="CK55" s="1325"/>
      <c r="CL55" s="1325"/>
      <c r="CM55" s="1325"/>
      <c r="CN55" s="1325">
        <v>91.6</v>
      </c>
      <c r="CO55" s="1325"/>
      <c r="CP55" s="1325"/>
      <c r="CQ55" s="1325"/>
      <c r="CR55" s="1325"/>
      <c r="CS55" s="1325"/>
      <c r="CT55" s="1325"/>
      <c r="CU55" s="1325"/>
      <c r="CV55" s="1325">
        <v>86</v>
      </c>
      <c r="CW55" s="1325"/>
      <c r="CX55" s="1325"/>
      <c r="CY55" s="1325"/>
      <c r="CZ55" s="1325"/>
      <c r="DA55" s="1325"/>
      <c r="DB55" s="1325"/>
      <c r="DC55" s="1325"/>
    </row>
    <row r="56" spans="1:109" ht="13"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644</v>
      </c>
      <c r="BC57" s="1327"/>
      <c r="BD57" s="1327"/>
      <c r="BE57" s="1327"/>
      <c r="BF57" s="1327"/>
      <c r="BG57" s="1327"/>
      <c r="BH57" s="1327"/>
      <c r="BI57" s="1327"/>
      <c r="BJ57" s="1327"/>
      <c r="BK57" s="1327"/>
      <c r="BL57" s="1327"/>
      <c r="BM57" s="1327"/>
      <c r="BN57" s="1327"/>
      <c r="BO57" s="1327"/>
      <c r="BP57" s="1325">
        <v>61</v>
      </c>
      <c r="BQ57" s="1325"/>
      <c r="BR57" s="1325"/>
      <c r="BS57" s="1325"/>
      <c r="BT57" s="1325"/>
      <c r="BU57" s="1325"/>
      <c r="BV57" s="1325"/>
      <c r="BW57" s="1325"/>
      <c r="BX57" s="1325">
        <v>62</v>
      </c>
      <c r="BY57" s="1325"/>
      <c r="BZ57" s="1325"/>
      <c r="CA57" s="1325"/>
      <c r="CB57" s="1325"/>
      <c r="CC57" s="1325"/>
      <c r="CD57" s="1325"/>
      <c r="CE57" s="1325"/>
      <c r="CF57" s="1325">
        <v>62.9</v>
      </c>
      <c r="CG57" s="1325"/>
      <c r="CH57" s="1325"/>
      <c r="CI57" s="1325"/>
      <c r="CJ57" s="1325"/>
      <c r="CK57" s="1325"/>
      <c r="CL57" s="1325"/>
      <c r="CM57" s="1325"/>
      <c r="CN57" s="1325">
        <v>63.4</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ht="13"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646</v>
      </c>
    </row>
    <row r="64" spans="1:109" ht="13" x14ac:dyDescent="0.2">
      <c r="B64" s="397"/>
      <c r="G64" s="404"/>
      <c r="I64" s="417"/>
      <c r="J64" s="417"/>
      <c r="K64" s="417"/>
      <c r="L64" s="417"/>
      <c r="M64" s="417"/>
      <c r="N64" s="418"/>
      <c r="AM64" s="404"/>
      <c r="AN64" s="404" t="s">
        <v>639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1" t="s">
        <v>647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641</v>
      </c>
    </row>
    <row r="72" spans="2:107" ht="13"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582</v>
      </c>
      <c r="BQ72" s="1324"/>
      <c r="BR72" s="1324"/>
      <c r="BS72" s="1324"/>
      <c r="BT72" s="1324"/>
      <c r="BU72" s="1324"/>
      <c r="BV72" s="1324"/>
      <c r="BW72" s="1324"/>
      <c r="BX72" s="1324" t="s">
        <v>583</v>
      </c>
      <c r="BY72" s="1324"/>
      <c r="BZ72" s="1324"/>
      <c r="CA72" s="1324"/>
      <c r="CB72" s="1324"/>
      <c r="CC72" s="1324"/>
      <c r="CD72" s="1324"/>
      <c r="CE72" s="1324"/>
      <c r="CF72" s="1324" t="s">
        <v>584</v>
      </c>
      <c r="CG72" s="1324"/>
      <c r="CH72" s="1324"/>
      <c r="CI72" s="1324"/>
      <c r="CJ72" s="1324"/>
      <c r="CK72" s="1324"/>
      <c r="CL72" s="1324"/>
      <c r="CM72" s="1324"/>
      <c r="CN72" s="1324" t="s">
        <v>585</v>
      </c>
      <c r="CO72" s="1324"/>
      <c r="CP72" s="1324"/>
      <c r="CQ72" s="1324"/>
      <c r="CR72" s="1324"/>
      <c r="CS72" s="1324"/>
      <c r="CT72" s="1324"/>
      <c r="CU72" s="1324"/>
      <c r="CV72" s="1324" t="s">
        <v>586</v>
      </c>
      <c r="CW72" s="1324"/>
      <c r="CX72" s="1324"/>
      <c r="CY72" s="1324"/>
      <c r="CZ72" s="1324"/>
      <c r="DA72" s="1324"/>
      <c r="DB72" s="1324"/>
      <c r="DC72" s="1324"/>
    </row>
    <row r="73" spans="2:107" ht="13" x14ac:dyDescent="0.2">
      <c r="B73" s="397"/>
      <c r="G73" s="1330"/>
      <c r="H73" s="1330"/>
      <c r="I73" s="1330"/>
      <c r="J73" s="1330"/>
      <c r="K73" s="1331"/>
      <c r="L73" s="1331"/>
      <c r="M73" s="1331"/>
      <c r="N73" s="1331"/>
      <c r="AM73" s="406"/>
      <c r="AN73" s="1327" t="s">
        <v>642</v>
      </c>
      <c r="AO73" s="1327"/>
      <c r="AP73" s="1327"/>
      <c r="AQ73" s="1327"/>
      <c r="AR73" s="1327"/>
      <c r="AS73" s="1327"/>
      <c r="AT73" s="1327"/>
      <c r="AU73" s="1327"/>
      <c r="AV73" s="1327"/>
      <c r="AW73" s="1327"/>
      <c r="AX73" s="1327"/>
      <c r="AY73" s="1327"/>
      <c r="AZ73" s="1327"/>
      <c r="BA73" s="1327"/>
      <c r="BB73" s="1327" t="s">
        <v>643</v>
      </c>
      <c r="BC73" s="1327"/>
      <c r="BD73" s="1327"/>
      <c r="BE73" s="1327"/>
      <c r="BF73" s="1327"/>
      <c r="BG73" s="1327"/>
      <c r="BH73" s="1327"/>
      <c r="BI73" s="1327"/>
      <c r="BJ73" s="1327"/>
      <c r="BK73" s="1327"/>
      <c r="BL73" s="1327"/>
      <c r="BM73" s="1327"/>
      <c r="BN73" s="1327"/>
      <c r="BO73" s="1327"/>
      <c r="BP73" s="1325">
        <v>118.3</v>
      </c>
      <c r="BQ73" s="1325"/>
      <c r="BR73" s="1325"/>
      <c r="BS73" s="1325"/>
      <c r="BT73" s="1325"/>
      <c r="BU73" s="1325"/>
      <c r="BV73" s="1325"/>
      <c r="BW73" s="1325"/>
      <c r="BX73" s="1325">
        <v>121.7</v>
      </c>
      <c r="BY73" s="1325"/>
      <c r="BZ73" s="1325"/>
      <c r="CA73" s="1325"/>
      <c r="CB73" s="1325"/>
      <c r="CC73" s="1325"/>
      <c r="CD73" s="1325"/>
      <c r="CE73" s="1325"/>
      <c r="CF73" s="1325">
        <v>120.4</v>
      </c>
      <c r="CG73" s="1325"/>
      <c r="CH73" s="1325"/>
      <c r="CI73" s="1325"/>
      <c r="CJ73" s="1325"/>
      <c r="CK73" s="1325"/>
      <c r="CL73" s="1325"/>
      <c r="CM73" s="1325"/>
      <c r="CN73" s="1325">
        <v>123.7</v>
      </c>
      <c r="CO73" s="1325"/>
      <c r="CP73" s="1325"/>
      <c r="CQ73" s="1325"/>
      <c r="CR73" s="1325"/>
      <c r="CS73" s="1325"/>
      <c r="CT73" s="1325"/>
      <c r="CU73" s="1325"/>
      <c r="CV73" s="1325">
        <v>122</v>
      </c>
      <c r="CW73" s="1325"/>
      <c r="CX73" s="1325"/>
      <c r="CY73" s="1325"/>
      <c r="CZ73" s="1325"/>
      <c r="DA73" s="1325"/>
      <c r="DB73" s="1325"/>
      <c r="DC73" s="1325"/>
    </row>
    <row r="74" spans="2:107" ht="13"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648</v>
      </c>
      <c r="BC75" s="1327"/>
      <c r="BD75" s="1327"/>
      <c r="BE75" s="1327"/>
      <c r="BF75" s="1327"/>
      <c r="BG75" s="1327"/>
      <c r="BH75" s="1327"/>
      <c r="BI75" s="1327"/>
      <c r="BJ75" s="1327"/>
      <c r="BK75" s="1327"/>
      <c r="BL75" s="1327"/>
      <c r="BM75" s="1327"/>
      <c r="BN75" s="1327"/>
      <c r="BO75" s="1327"/>
      <c r="BP75" s="1325">
        <v>7.2</v>
      </c>
      <c r="BQ75" s="1325"/>
      <c r="BR75" s="1325"/>
      <c r="BS75" s="1325"/>
      <c r="BT75" s="1325"/>
      <c r="BU75" s="1325"/>
      <c r="BV75" s="1325"/>
      <c r="BW75" s="1325"/>
      <c r="BX75" s="1325">
        <v>6.9</v>
      </c>
      <c r="BY75" s="1325"/>
      <c r="BZ75" s="1325"/>
      <c r="CA75" s="1325"/>
      <c r="CB75" s="1325"/>
      <c r="CC75" s="1325"/>
      <c r="CD75" s="1325"/>
      <c r="CE75" s="1325"/>
      <c r="CF75" s="1325">
        <v>7.3</v>
      </c>
      <c r="CG75" s="1325"/>
      <c r="CH75" s="1325"/>
      <c r="CI75" s="1325"/>
      <c r="CJ75" s="1325"/>
      <c r="CK75" s="1325"/>
      <c r="CL75" s="1325"/>
      <c r="CM75" s="1325"/>
      <c r="CN75" s="1325">
        <v>7.5</v>
      </c>
      <c r="CO75" s="1325"/>
      <c r="CP75" s="1325"/>
      <c r="CQ75" s="1325"/>
      <c r="CR75" s="1325"/>
      <c r="CS75" s="1325"/>
      <c r="CT75" s="1325"/>
      <c r="CU75" s="1325"/>
      <c r="CV75" s="1325">
        <v>8.1999999999999993</v>
      </c>
      <c r="CW75" s="1325"/>
      <c r="CX75" s="1325"/>
      <c r="CY75" s="1325"/>
      <c r="CZ75" s="1325"/>
      <c r="DA75" s="1325"/>
      <c r="DB75" s="1325"/>
      <c r="DC75" s="1325"/>
    </row>
    <row r="76" spans="2:107" ht="13"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 x14ac:dyDescent="0.2">
      <c r="B77" s="397"/>
      <c r="G77" s="1320"/>
      <c r="H77" s="1320"/>
      <c r="I77" s="1320"/>
      <c r="J77" s="1320"/>
      <c r="K77" s="1331"/>
      <c r="L77" s="1331"/>
      <c r="M77" s="1331"/>
      <c r="N77" s="1331"/>
      <c r="AN77" s="1324" t="s">
        <v>645</v>
      </c>
      <c r="AO77" s="1324"/>
      <c r="AP77" s="1324"/>
      <c r="AQ77" s="1324"/>
      <c r="AR77" s="1324"/>
      <c r="AS77" s="1324"/>
      <c r="AT77" s="1324"/>
      <c r="AU77" s="1324"/>
      <c r="AV77" s="1324"/>
      <c r="AW77" s="1324"/>
      <c r="AX77" s="1324"/>
      <c r="AY77" s="1324"/>
      <c r="AZ77" s="1324"/>
      <c r="BA77" s="1324"/>
      <c r="BB77" s="1327" t="s">
        <v>643</v>
      </c>
      <c r="BC77" s="1327"/>
      <c r="BD77" s="1327"/>
      <c r="BE77" s="1327"/>
      <c r="BF77" s="1327"/>
      <c r="BG77" s="1327"/>
      <c r="BH77" s="1327"/>
      <c r="BI77" s="1327"/>
      <c r="BJ77" s="1327"/>
      <c r="BK77" s="1327"/>
      <c r="BL77" s="1327"/>
      <c r="BM77" s="1327"/>
      <c r="BN77" s="1327"/>
      <c r="BO77" s="1327"/>
      <c r="BP77" s="1325">
        <v>115.7</v>
      </c>
      <c r="BQ77" s="1325"/>
      <c r="BR77" s="1325"/>
      <c r="BS77" s="1325"/>
      <c r="BT77" s="1325"/>
      <c r="BU77" s="1325"/>
      <c r="BV77" s="1325"/>
      <c r="BW77" s="1325"/>
      <c r="BX77" s="1325">
        <v>106</v>
      </c>
      <c r="BY77" s="1325"/>
      <c r="BZ77" s="1325"/>
      <c r="CA77" s="1325"/>
      <c r="CB77" s="1325"/>
      <c r="CC77" s="1325"/>
      <c r="CD77" s="1325"/>
      <c r="CE77" s="1325"/>
      <c r="CF77" s="1325">
        <v>97.6</v>
      </c>
      <c r="CG77" s="1325"/>
      <c r="CH77" s="1325"/>
      <c r="CI77" s="1325"/>
      <c r="CJ77" s="1325"/>
      <c r="CK77" s="1325"/>
      <c r="CL77" s="1325"/>
      <c r="CM77" s="1325"/>
      <c r="CN77" s="1325">
        <v>91.6</v>
      </c>
      <c r="CO77" s="1325"/>
      <c r="CP77" s="1325"/>
      <c r="CQ77" s="1325"/>
      <c r="CR77" s="1325"/>
      <c r="CS77" s="1325"/>
      <c r="CT77" s="1325"/>
      <c r="CU77" s="1325"/>
      <c r="CV77" s="1325">
        <v>86</v>
      </c>
      <c r="CW77" s="1325"/>
      <c r="CX77" s="1325"/>
      <c r="CY77" s="1325"/>
      <c r="CZ77" s="1325"/>
      <c r="DA77" s="1325"/>
      <c r="DB77" s="1325"/>
      <c r="DC77" s="1325"/>
    </row>
    <row r="78" spans="2:107" ht="13"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648</v>
      </c>
      <c r="BC79" s="1327"/>
      <c r="BD79" s="1327"/>
      <c r="BE79" s="1327"/>
      <c r="BF79" s="1327"/>
      <c r="BG79" s="1327"/>
      <c r="BH79" s="1327"/>
      <c r="BI79" s="1327"/>
      <c r="BJ79" s="1327"/>
      <c r="BK79" s="1327"/>
      <c r="BL79" s="1327"/>
      <c r="BM79" s="1327"/>
      <c r="BN79" s="1327"/>
      <c r="BO79" s="1327"/>
      <c r="BP79" s="1325">
        <v>10.3</v>
      </c>
      <c r="BQ79" s="1325"/>
      <c r="BR79" s="1325"/>
      <c r="BS79" s="1325"/>
      <c r="BT79" s="1325"/>
      <c r="BU79" s="1325"/>
      <c r="BV79" s="1325"/>
      <c r="BW79" s="1325"/>
      <c r="BX79" s="1325">
        <v>9</v>
      </c>
      <c r="BY79" s="1325"/>
      <c r="BZ79" s="1325"/>
      <c r="CA79" s="1325"/>
      <c r="CB79" s="1325"/>
      <c r="CC79" s="1325"/>
      <c r="CD79" s="1325"/>
      <c r="CE79" s="1325"/>
      <c r="CF79" s="1325">
        <v>8</v>
      </c>
      <c r="CG79" s="1325"/>
      <c r="CH79" s="1325"/>
      <c r="CI79" s="1325"/>
      <c r="CJ79" s="1325"/>
      <c r="CK79" s="1325"/>
      <c r="CL79" s="1325"/>
      <c r="CM79" s="1325"/>
      <c r="CN79" s="1325">
        <v>7.3</v>
      </c>
      <c r="CO79" s="1325"/>
      <c r="CP79" s="1325"/>
      <c r="CQ79" s="1325"/>
      <c r="CR79" s="1325"/>
      <c r="CS79" s="1325"/>
      <c r="CT79" s="1325"/>
      <c r="CU79" s="1325"/>
      <c r="CV79" s="1325">
        <v>7.3</v>
      </c>
      <c r="CW79" s="1325"/>
      <c r="CX79" s="1325"/>
      <c r="CY79" s="1325"/>
      <c r="CZ79" s="1325"/>
      <c r="DA79" s="1325"/>
      <c r="DB79" s="1325"/>
      <c r="DC79" s="1325"/>
    </row>
    <row r="80" spans="2:107" ht="13"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wTnW73kl7l07iVfAnWcRHdGaUXZxxA1yiWQeaUgS96/LwlCrB3l1HTS1d8m4E+NppKlol8pNP76yCReSwqAGQ==" saltValue="Te4HJrETc0qg+8wkV4tJ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529</v>
      </c>
    </row>
  </sheetData>
  <sheetProtection algorithmName="SHA-512" hashValue="AnSYPVochNpe7HloLyZgzcP69v3yKLAx7YjCYjoKcJa0ASqjEFuVdn/7zixk+RDWD8ecXm8Y9zSp1J4g0xKhKA==" saltValue="LbtYzQddWdEQzNjRwUvN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529</v>
      </c>
    </row>
  </sheetData>
  <sheetProtection algorithmName="SHA-512" hashValue="iL1aYx8Zl39pqpfkwmluRacjD2d/Ssw4akO54v+1yOnd504LxGGjxplG8JvNwPYxygbgSYtvK1pfrN7GcybF+g==" saltValue="ELPoy+X/F0dOFuCfgBae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579</v>
      </c>
      <c r="G2" s="157"/>
      <c r="H2" s="158"/>
    </row>
    <row r="3" spans="1:8" x14ac:dyDescent="0.2">
      <c r="A3" s="154" t="s">
        <v>572</v>
      </c>
      <c r="B3" s="159"/>
      <c r="C3" s="160"/>
      <c r="D3" s="161">
        <v>52284</v>
      </c>
      <c r="E3" s="162"/>
      <c r="F3" s="163">
        <v>51684</v>
      </c>
      <c r="G3" s="164"/>
      <c r="H3" s="165"/>
    </row>
    <row r="4" spans="1:8" x14ac:dyDescent="0.2">
      <c r="A4" s="166"/>
      <c r="B4" s="167"/>
      <c r="C4" s="168"/>
      <c r="D4" s="169">
        <v>27528</v>
      </c>
      <c r="E4" s="170"/>
      <c r="F4" s="171">
        <v>26671</v>
      </c>
      <c r="G4" s="172"/>
      <c r="H4" s="173"/>
    </row>
    <row r="5" spans="1:8" x14ac:dyDescent="0.2">
      <c r="A5" s="154" t="s">
        <v>574</v>
      </c>
      <c r="B5" s="159"/>
      <c r="C5" s="160"/>
      <c r="D5" s="161">
        <v>64969</v>
      </c>
      <c r="E5" s="162"/>
      <c r="F5" s="163">
        <v>52897</v>
      </c>
      <c r="G5" s="164"/>
      <c r="H5" s="165"/>
    </row>
    <row r="6" spans="1:8" x14ac:dyDescent="0.2">
      <c r="A6" s="166"/>
      <c r="B6" s="167"/>
      <c r="C6" s="168"/>
      <c r="D6" s="169">
        <v>37667</v>
      </c>
      <c r="E6" s="170"/>
      <c r="F6" s="171">
        <v>27013</v>
      </c>
      <c r="G6" s="172"/>
      <c r="H6" s="173"/>
    </row>
    <row r="7" spans="1:8" x14ac:dyDescent="0.2">
      <c r="A7" s="154" t="s">
        <v>575</v>
      </c>
      <c r="B7" s="159"/>
      <c r="C7" s="160"/>
      <c r="D7" s="161">
        <v>61625</v>
      </c>
      <c r="E7" s="162"/>
      <c r="F7" s="163">
        <v>54945</v>
      </c>
      <c r="G7" s="164"/>
      <c r="H7" s="165"/>
    </row>
    <row r="8" spans="1:8" x14ac:dyDescent="0.2">
      <c r="A8" s="166"/>
      <c r="B8" s="167"/>
      <c r="C8" s="168"/>
      <c r="D8" s="169">
        <v>32955</v>
      </c>
      <c r="E8" s="170"/>
      <c r="F8" s="171">
        <v>29293</v>
      </c>
      <c r="G8" s="172"/>
      <c r="H8" s="173"/>
    </row>
    <row r="9" spans="1:8" x14ac:dyDescent="0.2">
      <c r="A9" s="154" t="s">
        <v>576</v>
      </c>
      <c r="B9" s="159"/>
      <c r="C9" s="160"/>
      <c r="D9" s="161">
        <v>57934</v>
      </c>
      <c r="E9" s="162"/>
      <c r="F9" s="163">
        <v>57132</v>
      </c>
      <c r="G9" s="164"/>
      <c r="H9" s="165"/>
    </row>
    <row r="10" spans="1:8" x14ac:dyDescent="0.2">
      <c r="A10" s="166"/>
      <c r="B10" s="167"/>
      <c r="C10" s="168"/>
      <c r="D10" s="169">
        <v>30196</v>
      </c>
      <c r="E10" s="170"/>
      <c r="F10" s="171">
        <v>30126</v>
      </c>
      <c r="G10" s="172"/>
      <c r="H10" s="173"/>
    </row>
    <row r="11" spans="1:8" x14ac:dyDescent="0.2">
      <c r="A11" s="154" t="s">
        <v>577</v>
      </c>
      <c r="B11" s="159"/>
      <c r="C11" s="160"/>
      <c r="D11" s="161">
        <v>71795</v>
      </c>
      <c r="E11" s="162"/>
      <c r="F11" s="163">
        <v>58766</v>
      </c>
      <c r="G11" s="164"/>
      <c r="H11" s="165"/>
    </row>
    <row r="12" spans="1:8" x14ac:dyDescent="0.2">
      <c r="A12" s="166"/>
      <c r="B12" s="167"/>
      <c r="C12" s="174"/>
      <c r="D12" s="169">
        <v>41675</v>
      </c>
      <c r="E12" s="170"/>
      <c r="F12" s="171">
        <v>29363</v>
      </c>
      <c r="G12" s="172"/>
      <c r="H12" s="173"/>
    </row>
    <row r="13" spans="1:8" x14ac:dyDescent="0.2">
      <c r="A13" s="154"/>
      <c r="B13" s="159"/>
      <c r="C13" s="175"/>
      <c r="D13" s="176">
        <v>61721</v>
      </c>
      <c r="E13" s="177"/>
      <c r="F13" s="178">
        <v>55085</v>
      </c>
      <c r="G13" s="179"/>
      <c r="H13" s="165"/>
    </row>
    <row r="14" spans="1:8" x14ac:dyDescent="0.2">
      <c r="A14" s="166"/>
      <c r="B14" s="167"/>
      <c r="C14" s="168"/>
      <c r="D14" s="169">
        <v>34004</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0.18</v>
      </c>
      <c r="C19" s="180">
        <f>ROUND(VALUE(SUBSTITUTE(実質収支比率等に係る経年分析!G$48,"▲","-")),2)</f>
        <v>0.2</v>
      </c>
      <c r="D19" s="180">
        <f>ROUND(VALUE(SUBSTITUTE(実質収支比率等に係る経年分析!H$48,"▲","-")),2)</f>
        <v>0.17</v>
      </c>
      <c r="E19" s="180">
        <f>ROUND(VALUE(SUBSTITUTE(実質収支比率等に係る経年分析!I$48,"▲","-")),2)</f>
        <v>0.12</v>
      </c>
      <c r="F19" s="180">
        <f>ROUND(VALUE(SUBSTITUTE(実質収支比率等に係る経年分析!J$48,"▲","-")),2)</f>
        <v>0.14000000000000001</v>
      </c>
    </row>
    <row r="20" spans="1:11" x14ac:dyDescent="0.2">
      <c r="A20" s="180" t="s">
        <v>55</v>
      </c>
      <c r="B20" s="180">
        <f>ROUND(VALUE(SUBSTITUTE(実質収支比率等に係る経年分析!F$47,"▲","-")),2)</f>
        <v>1.73</v>
      </c>
      <c r="C20" s="180">
        <f>ROUND(VALUE(SUBSTITUTE(実質収支比率等に係る経年分析!G$47,"▲","-")),2)</f>
        <v>1.57</v>
      </c>
      <c r="D20" s="180">
        <f>ROUND(VALUE(SUBSTITUTE(実質収支比率等に係る経年分析!H$47,"▲","-")),2)</f>
        <v>1.66</v>
      </c>
      <c r="E20" s="180">
        <f>ROUND(VALUE(SUBSTITUTE(実質収支比率等に係る経年分析!I$47,"▲","-")),2)</f>
        <v>1.71</v>
      </c>
      <c r="F20" s="180">
        <f>ROUND(VALUE(SUBSTITUTE(実質収支比率等に係る経年分析!J$47,"▲","-")),2)</f>
        <v>1.7</v>
      </c>
    </row>
    <row r="21" spans="1:11" x14ac:dyDescent="0.2">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7.0000000000000007E-2</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v>
      </c>
      <c r="F21" s="180">
        <f>IF(ISNUMBER(VALUE(SUBSTITUTE(実質収支比率等に係る経年分析!J$49,"▲","-"))),ROUND(VALUE(SUBSTITUTE(実質収支比率等に係る経年分析!J$49,"▲","-")),2),NA())</f>
        <v>0.04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0.06</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一般会計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墓地整備事業特別会計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港湾整備事業特別会計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2">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2">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4.2300000000000004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63398</v>
      </c>
      <c r="E42" s="182"/>
      <c r="F42" s="182"/>
      <c r="G42" s="182">
        <f>'実質公債費比率（分子）の構造'!L$52</f>
        <v>62722</v>
      </c>
      <c r="H42" s="182"/>
      <c r="I42" s="182"/>
      <c r="J42" s="182">
        <f>'実質公債費比率（分子）の構造'!M$52</f>
        <v>61001</v>
      </c>
      <c r="K42" s="182"/>
      <c r="L42" s="182"/>
      <c r="M42" s="182">
        <f>'実質公債費比率（分子）の構造'!N$52</f>
        <v>62458</v>
      </c>
      <c r="N42" s="182"/>
      <c r="O42" s="182"/>
      <c r="P42" s="182">
        <f>'実質公債費比率（分子）の構造'!O$52</f>
        <v>59781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1175</v>
      </c>
      <c r="C44" s="182"/>
      <c r="D44" s="182"/>
      <c r="E44" s="182">
        <f>'実質公債費比率（分子）の構造'!L$50</f>
        <v>1124</v>
      </c>
      <c r="F44" s="182"/>
      <c r="G44" s="182"/>
      <c r="H44" s="182">
        <f>'実質公債費比率（分子）の構造'!M$50</f>
        <v>1779</v>
      </c>
      <c r="I44" s="182"/>
      <c r="J44" s="182"/>
      <c r="K44" s="182">
        <f>'実質公債費比率（分子）の構造'!N$50</f>
        <v>1840</v>
      </c>
      <c r="L44" s="182"/>
      <c r="M44" s="182"/>
      <c r="N44" s="182">
        <f>'実質公債費比率（分子）の構造'!O$50</f>
        <v>1721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13622</v>
      </c>
      <c r="C46" s="182"/>
      <c r="D46" s="182"/>
      <c r="E46" s="182">
        <f>'実質公債費比率（分子）の構造'!L$48</f>
        <v>13192</v>
      </c>
      <c r="F46" s="182"/>
      <c r="G46" s="182"/>
      <c r="H46" s="182">
        <f>'実質公債費比率（分子）の構造'!M$48</f>
        <v>12613</v>
      </c>
      <c r="I46" s="182"/>
      <c r="J46" s="182"/>
      <c r="K46" s="182">
        <f>'実質公債費比率（分子）の構造'!N$48</f>
        <v>12783</v>
      </c>
      <c r="L46" s="182"/>
      <c r="M46" s="182"/>
      <c r="N46" s="182">
        <f>'実質公債費比率（分子）の構造'!O$48</f>
        <v>12856</v>
      </c>
      <c r="O46" s="182"/>
      <c r="P46" s="182"/>
    </row>
    <row r="47" spans="1:16" x14ac:dyDescent="0.2">
      <c r="A47" s="182" t="s">
        <v>68</v>
      </c>
      <c r="B47" s="182">
        <f>'実質公債費比率（分子）の構造'!K$47</f>
        <v>40690</v>
      </c>
      <c r="C47" s="182"/>
      <c r="D47" s="182"/>
      <c r="E47" s="182">
        <f>'実質公債費比率（分子）の構造'!L$47</f>
        <v>42112</v>
      </c>
      <c r="F47" s="182"/>
      <c r="G47" s="182"/>
      <c r="H47" s="182">
        <f>'実質公債費比率（分子）の構造'!M$47</f>
        <v>43035</v>
      </c>
      <c r="I47" s="182"/>
      <c r="J47" s="182"/>
      <c r="K47" s="182">
        <f>'実質公債費比率（分子）の構造'!N$47</f>
        <v>43724</v>
      </c>
      <c r="L47" s="182"/>
      <c r="M47" s="182"/>
      <c r="N47" s="182">
        <f>'実質公債費比率（分子）の構造'!O$47</f>
        <v>42506</v>
      </c>
      <c r="O47" s="182"/>
      <c r="P47" s="182"/>
    </row>
    <row r="48" spans="1:16" x14ac:dyDescent="0.2">
      <c r="A48" s="182" t="s">
        <v>69</v>
      </c>
      <c r="B48" s="182">
        <f>'実質公債費比率（分子）の構造'!K$46</f>
        <v>785</v>
      </c>
      <c r="C48" s="182"/>
      <c r="D48" s="182"/>
      <c r="E48" s="182">
        <f>'実質公債費比率（分子）の構造'!L$46</f>
        <v>831</v>
      </c>
      <c r="F48" s="182"/>
      <c r="G48" s="182"/>
      <c r="H48" s="182">
        <f>'実質公債費比率（分子）の構造'!M$46</f>
        <v>3071</v>
      </c>
      <c r="I48" s="182"/>
      <c r="J48" s="182"/>
      <c r="K48" s="182">
        <f>'実質公債費比率（分子）の構造'!N$46</f>
        <v>5896</v>
      </c>
      <c r="L48" s="182"/>
      <c r="M48" s="182"/>
      <c r="N48" s="182">
        <f>'実質公債費比率（分子）の構造'!O$46</f>
        <v>7984</v>
      </c>
      <c r="O48" s="182"/>
      <c r="P48" s="182"/>
    </row>
    <row r="49" spans="1:16" x14ac:dyDescent="0.2">
      <c r="A49" s="182" t="s">
        <v>70</v>
      </c>
      <c r="B49" s="182">
        <f>'実質公債費比率（分子）の構造'!K$45</f>
        <v>27659</v>
      </c>
      <c r="C49" s="182"/>
      <c r="D49" s="182"/>
      <c r="E49" s="182">
        <f>'実質公債費比率（分子）の構造'!L$45</f>
        <v>26574</v>
      </c>
      <c r="F49" s="182"/>
      <c r="G49" s="182"/>
      <c r="H49" s="182">
        <f>'実質公債費比率（分子）の構造'!M$45</f>
        <v>26386</v>
      </c>
      <c r="I49" s="182"/>
      <c r="J49" s="182"/>
      <c r="K49" s="182">
        <f>'実質公債費比率（分子）の構造'!N$45</f>
        <v>24926</v>
      </c>
      <c r="L49" s="182"/>
      <c r="M49" s="182"/>
      <c r="N49" s="182">
        <f>'実質公債費比率（分子）の構造'!O$45</f>
        <v>25286</v>
      </c>
      <c r="O49" s="182"/>
      <c r="P49" s="182"/>
    </row>
    <row r="50" spans="1:16" x14ac:dyDescent="0.2">
      <c r="A50" s="182" t="s">
        <v>71</v>
      </c>
      <c r="B50" s="182" t="e">
        <f>NA()</f>
        <v>#N/A</v>
      </c>
      <c r="C50" s="182">
        <f>IF(ISNUMBER('実質公債費比率（分子）の構造'!K$53),'実質公債費比率（分子）の構造'!K$53,NA())</f>
        <v>20533</v>
      </c>
      <c r="D50" s="182" t="e">
        <f>NA()</f>
        <v>#N/A</v>
      </c>
      <c r="E50" s="182" t="e">
        <f>NA()</f>
        <v>#N/A</v>
      </c>
      <c r="F50" s="182">
        <f>IF(ISNUMBER('実質公債費比率（分子）の構造'!L$53),'実質公債費比率（分子）の構造'!L$53,NA())</f>
        <v>21111</v>
      </c>
      <c r="G50" s="182" t="e">
        <f>NA()</f>
        <v>#N/A</v>
      </c>
      <c r="H50" s="182" t="e">
        <f>NA()</f>
        <v>#N/A</v>
      </c>
      <c r="I50" s="182">
        <f>IF(ISNUMBER('実質公債費比率（分子）の構造'!M$53),'実質公債費比率（分子）の構造'!M$53,NA())</f>
        <v>25883</v>
      </c>
      <c r="J50" s="182" t="e">
        <f>NA()</f>
        <v>#N/A</v>
      </c>
      <c r="K50" s="182" t="e">
        <f>NA()</f>
        <v>#N/A</v>
      </c>
      <c r="L50" s="182">
        <f>IF(ISNUMBER('実質公債費比率（分子）の構造'!N$53),'実質公債費比率（分子）の構造'!N$53,NA())</f>
        <v>26711</v>
      </c>
      <c r="M50" s="182" t="e">
        <f>NA()</f>
        <v>#N/A</v>
      </c>
      <c r="N50" s="182" t="e">
        <f>NA()</f>
        <v>#N/A</v>
      </c>
      <c r="O50" s="182">
        <f>IF(ISNUMBER('実質公債費比率（分子）の構造'!O$53),'実質公債費比率（分子）の構造'!O$53,NA())</f>
        <v>30572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485164</v>
      </c>
      <c r="E56" s="181"/>
      <c r="F56" s="181"/>
      <c r="G56" s="181">
        <f>'将来負担比率（分子）の構造'!J$52</f>
        <v>459442</v>
      </c>
      <c r="H56" s="181"/>
      <c r="I56" s="181"/>
      <c r="J56" s="181">
        <f>'将来負担比率（分子）の構造'!K$52</f>
        <v>437760</v>
      </c>
      <c r="K56" s="181"/>
      <c r="L56" s="181"/>
      <c r="M56" s="181">
        <f>'将来負担比率（分子）の構造'!L$52</f>
        <v>417670</v>
      </c>
      <c r="N56" s="181"/>
      <c r="O56" s="181"/>
      <c r="P56" s="181">
        <f>'将来負担比率（分子）の構造'!M$52</f>
        <v>396619</v>
      </c>
    </row>
    <row r="57" spans="1:16" x14ac:dyDescent="0.2">
      <c r="A57" s="181" t="s">
        <v>42</v>
      </c>
      <c r="B57" s="181"/>
      <c r="C57" s="181"/>
      <c r="D57" s="181">
        <f>'将来負担比率（分子）の構造'!I$51</f>
        <v>264585</v>
      </c>
      <c r="E57" s="181"/>
      <c r="F57" s="181"/>
      <c r="G57" s="181">
        <f>'将来負担比率（分子）の構造'!J$51</f>
        <v>250365</v>
      </c>
      <c r="H57" s="181"/>
      <c r="I57" s="181"/>
      <c r="J57" s="181">
        <f>'将来負担比率（分子）の構造'!K$51</f>
        <v>247958</v>
      </c>
      <c r="K57" s="181"/>
      <c r="L57" s="181"/>
      <c r="M57" s="181">
        <f>'将来負担比率（分子）の構造'!L$51</f>
        <v>244740</v>
      </c>
      <c r="N57" s="181"/>
      <c r="O57" s="181"/>
      <c r="P57" s="181">
        <f>'将来負担比率（分子）の構造'!M$51</f>
        <v>265157</v>
      </c>
    </row>
    <row r="58" spans="1:16" x14ac:dyDescent="0.2">
      <c r="A58" s="181" t="s">
        <v>41</v>
      </c>
      <c r="B58" s="181"/>
      <c r="C58" s="181"/>
      <c r="D58" s="181">
        <f>'将来負担比率（分子）の構造'!I$50</f>
        <v>227690</v>
      </c>
      <c r="E58" s="181"/>
      <c r="F58" s="181"/>
      <c r="G58" s="181">
        <f>'将来負担比率（分子）の構造'!J$50</f>
        <v>234155</v>
      </c>
      <c r="H58" s="181"/>
      <c r="I58" s="181"/>
      <c r="J58" s="181">
        <f>'将来負担比率（分子）の構造'!K$50</f>
        <v>238846</v>
      </c>
      <c r="K58" s="181"/>
      <c r="L58" s="181"/>
      <c r="M58" s="181">
        <f>'将来負担比率（分子）の構造'!L$50</f>
        <v>221716</v>
      </c>
      <c r="N58" s="181"/>
      <c r="O58" s="181"/>
      <c r="P58" s="181">
        <f>'将来負担比率（分子）の構造'!M$50</f>
        <v>220192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262</v>
      </c>
      <c r="C61" s="181"/>
      <c r="D61" s="181"/>
      <c r="E61" s="181">
        <f>'将来負担比率（分子）の構造'!J$46</f>
        <v>130</v>
      </c>
      <c r="F61" s="181"/>
      <c r="G61" s="181"/>
      <c r="H61" s="181">
        <f>'将来負担比率（分子）の構造'!K$46</f>
        <v>93</v>
      </c>
      <c r="I61" s="181"/>
      <c r="J61" s="181"/>
      <c r="K61" s="181">
        <f>'将来負担比率（分子）の構造'!L$46</f>
        <v>67</v>
      </c>
      <c r="L61" s="181"/>
      <c r="M61" s="181"/>
      <c r="N61" s="181">
        <f>'将来負担比率（分子）の構造'!M$46</f>
        <v>37</v>
      </c>
      <c r="O61" s="181"/>
      <c r="P61" s="181"/>
    </row>
    <row r="62" spans="1:16" x14ac:dyDescent="0.2">
      <c r="A62" s="181" t="s">
        <v>35</v>
      </c>
      <c r="B62" s="181">
        <f>'将来負担比率（分子）の構造'!I$45</f>
        <v>73234</v>
      </c>
      <c r="C62" s="181"/>
      <c r="D62" s="181"/>
      <c r="E62" s="181">
        <f>'将来負担比率（分子）の構造'!J$45</f>
        <v>105548</v>
      </c>
      <c r="F62" s="181"/>
      <c r="G62" s="181"/>
      <c r="H62" s="181">
        <f>'将来負担比率（分子）の構造'!K$45</f>
        <v>101660</v>
      </c>
      <c r="I62" s="181"/>
      <c r="J62" s="181"/>
      <c r="K62" s="181">
        <f>'将来負担比率（分子）の構造'!L$45</f>
        <v>101461</v>
      </c>
      <c r="L62" s="181"/>
      <c r="M62" s="181"/>
      <c r="N62" s="181">
        <f>'将来負担比率（分子）の構造'!M$45</f>
        <v>101065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156351</v>
      </c>
      <c r="C64" s="181"/>
      <c r="D64" s="181"/>
      <c r="E64" s="181">
        <f>'将来負担比率（分子）の構造'!J$43</f>
        <v>142358</v>
      </c>
      <c r="F64" s="181"/>
      <c r="G64" s="181"/>
      <c r="H64" s="181">
        <f>'将来負担比率（分子）の構造'!K$43</f>
        <v>141684</v>
      </c>
      <c r="I64" s="181"/>
      <c r="J64" s="181"/>
      <c r="K64" s="181">
        <f>'将来負担比率（分子）の構造'!L$43</f>
        <v>142593</v>
      </c>
      <c r="L64" s="181"/>
      <c r="M64" s="181"/>
      <c r="N64" s="181">
        <f>'将来負担比率（分子）の構造'!M$43</f>
        <v>149402</v>
      </c>
      <c r="O64" s="181"/>
      <c r="P64" s="181"/>
    </row>
    <row r="65" spans="1:16" x14ac:dyDescent="0.2">
      <c r="A65" s="181" t="s">
        <v>32</v>
      </c>
      <c r="B65" s="181">
        <f>'将来負担比率（分子）の構造'!I$42</f>
        <v>34475</v>
      </c>
      <c r="C65" s="181"/>
      <c r="D65" s="181"/>
      <c r="E65" s="181">
        <f>'将来負担比率（分子）の構造'!J$42</f>
        <v>29343</v>
      </c>
      <c r="F65" s="181"/>
      <c r="G65" s="181"/>
      <c r="H65" s="181">
        <f>'将来負担比率（分子）の構造'!K$42</f>
        <v>26270</v>
      </c>
      <c r="I65" s="181"/>
      <c r="J65" s="181"/>
      <c r="K65" s="181">
        <f>'将来負担比率（分子）の構造'!L$42</f>
        <v>23683</v>
      </c>
      <c r="L65" s="181"/>
      <c r="M65" s="181"/>
      <c r="N65" s="181">
        <f>'将来負担比率（分子）の構造'!M$42</f>
        <v>21078</v>
      </c>
      <c r="O65" s="181"/>
      <c r="P65" s="181"/>
    </row>
    <row r="66" spans="1:16" x14ac:dyDescent="0.2">
      <c r="A66" s="181" t="s">
        <v>31</v>
      </c>
      <c r="B66" s="181">
        <f>'将来負担比率（分子）の構造'!I$41</f>
        <v>1035000</v>
      </c>
      <c r="C66" s="181"/>
      <c r="D66" s="181"/>
      <c r="E66" s="181">
        <f>'将来負担比率（分子）の構造'!J$41</f>
        <v>1053471</v>
      </c>
      <c r="F66" s="181"/>
      <c r="G66" s="181"/>
      <c r="H66" s="181">
        <f>'将来負担比率（分子）の構造'!K$41</f>
        <v>1049364</v>
      </c>
      <c r="I66" s="181"/>
      <c r="J66" s="181"/>
      <c r="K66" s="181">
        <f>'将来負担比率（分子）の構造'!L$41</f>
        <v>1028266</v>
      </c>
      <c r="L66" s="181"/>
      <c r="M66" s="181"/>
      <c r="N66" s="181">
        <f>'将来負担比率（分子）の構造'!M$41</f>
        <v>1031630</v>
      </c>
      <c r="O66" s="181"/>
      <c r="P66" s="181"/>
    </row>
    <row r="67" spans="1:16" x14ac:dyDescent="0.2">
      <c r="A67" s="181" t="s">
        <v>75</v>
      </c>
      <c r="B67" s="181" t="e">
        <f>NA()</f>
        <v>#N/A</v>
      </c>
      <c r="C67" s="181">
        <f>IF(ISNUMBER('将来負担比率（分子）の構造'!I$53), IF('将来負担比率（分子）の構造'!I$53 &lt; 0, 0, '将来負担比率（分子）の構造'!I$53), NA())</f>
        <v>321884</v>
      </c>
      <c r="D67" s="181" t="e">
        <f>NA()</f>
        <v>#N/A</v>
      </c>
      <c r="E67" s="181" t="e">
        <f>NA()</f>
        <v>#N/A</v>
      </c>
      <c r="F67" s="181">
        <f>IF(ISNUMBER('将来負担比率（分子）の構造'!J$53), IF('将来負担比率（分子）の構造'!J$53 &lt; 0, 0, '将来負担比率（分子）の構造'!J$53), NA())</f>
        <v>386888</v>
      </c>
      <c r="G67" s="181" t="e">
        <f>NA()</f>
        <v>#N/A</v>
      </c>
      <c r="H67" s="181" t="e">
        <f>NA()</f>
        <v>#N/A</v>
      </c>
      <c r="I67" s="181">
        <f>IF(ISNUMBER('将来負担比率（分子）の構造'!K$53), IF('将来負担比率（分子）の構造'!K$53 &lt; 0, 0, '将来負担比率（分子）の構造'!K$53), NA())</f>
        <v>394508</v>
      </c>
      <c r="J67" s="181" t="e">
        <f>NA()</f>
        <v>#N/A</v>
      </c>
      <c r="K67" s="181" t="e">
        <f>NA()</f>
        <v>#N/A</v>
      </c>
      <c r="L67" s="181">
        <f>IF(ISNUMBER('将来負担比率（分子）の構造'!L$53), IF('将来負担比率（分子）の構造'!L$53 &lt; 0, 0, '将来負担比率（分子）の構造'!L$53), NA())</f>
        <v>411946</v>
      </c>
      <c r="M67" s="181" t="e">
        <f>NA()</f>
        <v>#N/A</v>
      </c>
      <c r="N67" s="181" t="e">
        <f>NA()</f>
        <v>#N/A</v>
      </c>
      <c r="O67" s="181">
        <f>IF(ISNUMBER('将来負担比率（分子）の構造'!M$53), IF('将来負担比率（分子）の構造'!M$53 &lt; 0, 0, '将来負担比率（分子）の構造'!M$53), NA())</f>
        <v>421244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6121</v>
      </c>
      <c r="C72" s="185">
        <f>基金残高に係る経年分析!G55</f>
        <v>6384</v>
      </c>
      <c r="D72" s="185">
        <f>基金残高に係る経年分析!H55</f>
        <v>6524</v>
      </c>
    </row>
    <row r="73" spans="1:16" x14ac:dyDescent="0.2">
      <c r="A73" s="184" t="s">
        <v>78</v>
      </c>
      <c r="B73" s="185">
        <f>基金残高に係る経年分析!F56</f>
        <v>839</v>
      </c>
      <c r="C73" s="185">
        <f>基金残高に係る経年分析!G56</f>
        <v>1124</v>
      </c>
      <c r="D73" s="185">
        <f>基金残高に係る経年分析!H56</f>
        <v>1460</v>
      </c>
    </row>
    <row r="74" spans="1:16" x14ac:dyDescent="0.2">
      <c r="A74" s="184" t="s">
        <v>79</v>
      </c>
      <c r="B74" s="185">
        <f>基金残高に係る経年分析!F57</f>
        <v>22315</v>
      </c>
      <c r="C74" s="185">
        <f>基金残高に係る経年分析!G57</f>
        <v>23206</v>
      </c>
      <c r="D74" s="185">
        <f>基金残高に係る経年分析!H57</f>
        <v>23320</v>
      </c>
    </row>
  </sheetData>
  <sheetProtection algorithmName="SHA-512" hashValue="Ryt3JRqanbZ48wothjGApYtZmgO6AzSaE0E8a9DRYCVwOyFXW9/8M4+u9K0U4z4io56pr19Dpx/gZGZTnZotDA==" saltValue="lzQhVLi5EN3swlgkCsy0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365387980</v>
      </c>
      <c r="S5" s="736"/>
      <c r="T5" s="736"/>
      <c r="U5" s="736"/>
      <c r="V5" s="736"/>
      <c r="W5" s="736"/>
      <c r="X5" s="736"/>
      <c r="Y5" s="779"/>
      <c r="Z5" s="797">
        <v>40.299999999999997</v>
      </c>
      <c r="AA5" s="797"/>
      <c r="AB5" s="797"/>
      <c r="AC5" s="797"/>
      <c r="AD5" s="798">
        <v>338607748</v>
      </c>
      <c r="AE5" s="798"/>
      <c r="AF5" s="798"/>
      <c r="AG5" s="798"/>
      <c r="AH5" s="798"/>
      <c r="AI5" s="798"/>
      <c r="AJ5" s="798"/>
      <c r="AK5" s="798"/>
      <c r="AL5" s="780">
        <v>87.1</v>
      </c>
      <c r="AM5" s="751"/>
      <c r="AN5" s="751"/>
      <c r="AO5" s="781"/>
      <c r="AP5" s="746" t="s">
        <v>225</v>
      </c>
      <c r="AQ5" s="747"/>
      <c r="AR5" s="747"/>
      <c r="AS5" s="747"/>
      <c r="AT5" s="747"/>
      <c r="AU5" s="747"/>
      <c r="AV5" s="747"/>
      <c r="AW5" s="747"/>
      <c r="AX5" s="747"/>
      <c r="AY5" s="747"/>
      <c r="AZ5" s="747"/>
      <c r="BA5" s="747"/>
      <c r="BB5" s="747"/>
      <c r="BC5" s="747"/>
      <c r="BD5" s="747"/>
      <c r="BE5" s="747"/>
      <c r="BF5" s="748"/>
      <c r="BG5" s="680">
        <v>329723261</v>
      </c>
      <c r="BH5" s="681"/>
      <c r="BI5" s="681"/>
      <c r="BJ5" s="681"/>
      <c r="BK5" s="681"/>
      <c r="BL5" s="681"/>
      <c r="BM5" s="681"/>
      <c r="BN5" s="682"/>
      <c r="BO5" s="713">
        <v>90.2</v>
      </c>
      <c r="BP5" s="713"/>
      <c r="BQ5" s="713"/>
      <c r="BR5" s="713"/>
      <c r="BS5" s="714">
        <v>1282886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2977793</v>
      </c>
      <c r="S6" s="681"/>
      <c r="T6" s="681"/>
      <c r="U6" s="681"/>
      <c r="V6" s="681"/>
      <c r="W6" s="681"/>
      <c r="X6" s="681"/>
      <c r="Y6" s="682"/>
      <c r="Z6" s="713">
        <v>0.3</v>
      </c>
      <c r="AA6" s="713"/>
      <c r="AB6" s="713"/>
      <c r="AC6" s="713"/>
      <c r="AD6" s="714">
        <v>2977793</v>
      </c>
      <c r="AE6" s="714"/>
      <c r="AF6" s="714"/>
      <c r="AG6" s="714"/>
      <c r="AH6" s="714"/>
      <c r="AI6" s="714"/>
      <c r="AJ6" s="714"/>
      <c r="AK6" s="714"/>
      <c r="AL6" s="683">
        <v>0.8</v>
      </c>
      <c r="AM6" s="684"/>
      <c r="AN6" s="684"/>
      <c r="AO6" s="715"/>
      <c r="AP6" s="677" t="s">
        <v>230</v>
      </c>
      <c r="AQ6" s="678"/>
      <c r="AR6" s="678"/>
      <c r="AS6" s="678"/>
      <c r="AT6" s="678"/>
      <c r="AU6" s="678"/>
      <c r="AV6" s="678"/>
      <c r="AW6" s="678"/>
      <c r="AX6" s="678"/>
      <c r="AY6" s="678"/>
      <c r="AZ6" s="678"/>
      <c r="BA6" s="678"/>
      <c r="BB6" s="678"/>
      <c r="BC6" s="678"/>
      <c r="BD6" s="678"/>
      <c r="BE6" s="678"/>
      <c r="BF6" s="679"/>
      <c r="BG6" s="680">
        <v>329723261</v>
      </c>
      <c r="BH6" s="681"/>
      <c r="BI6" s="681"/>
      <c r="BJ6" s="681"/>
      <c r="BK6" s="681"/>
      <c r="BL6" s="681"/>
      <c r="BM6" s="681"/>
      <c r="BN6" s="682"/>
      <c r="BO6" s="713">
        <v>90.2</v>
      </c>
      <c r="BP6" s="713"/>
      <c r="BQ6" s="713"/>
      <c r="BR6" s="713"/>
      <c r="BS6" s="714">
        <v>1282886</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1713813</v>
      </c>
      <c r="CS6" s="681"/>
      <c r="CT6" s="681"/>
      <c r="CU6" s="681"/>
      <c r="CV6" s="681"/>
      <c r="CW6" s="681"/>
      <c r="CX6" s="681"/>
      <c r="CY6" s="682"/>
      <c r="CZ6" s="780">
        <v>0.2</v>
      </c>
      <c r="DA6" s="751"/>
      <c r="DB6" s="751"/>
      <c r="DC6" s="783"/>
      <c r="DD6" s="686" t="s">
        <v>138</v>
      </c>
      <c r="DE6" s="681"/>
      <c r="DF6" s="681"/>
      <c r="DG6" s="681"/>
      <c r="DH6" s="681"/>
      <c r="DI6" s="681"/>
      <c r="DJ6" s="681"/>
      <c r="DK6" s="681"/>
      <c r="DL6" s="681"/>
      <c r="DM6" s="681"/>
      <c r="DN6" s="681"/>
      <c r="DO6" s="681"/>
      <c r="DP6" s="682"/>
      <c r="DQ6" s="686">
        <v>1713784</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182341</v>
      </c>
      <c r="S7" s="681"/>
      <c r="T7" s="681"/>
      <c r="U7" s="681"/>
      <c r="V7" s="681"/>
      <c r="W7" s="681"/>
      <c r="X7" s="681"/>
      <c r="Y7" s="682"/>
      <c r="Z7" s="713">
        <v>0</v>
      </c>
      <c r="AA7" s="713"/>
      <c r="AB7" s="713"/>
      <c r="AC7" s="713"/>
      <c r="AD7" s="714">
        <v>182341</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192165235</v>
      </c>
      <c r="BH7" s="681"/>
      <c r="BI7" s="681"/>
      <c r="BJ7" s="681"/>
      <c r="BK7" s="681"/>
      <c r="BL7" s="681"/>
      <c r="BM7" s="681"/>
      <c r="BN7" s="682"/>
      <c r="BO7" s="713">
        <v>52.6</v>
      </c>
      <c r="BP7" s="713"/>
      <c r="BQ7" s="713"/>
      <c r="BR7" s="713"/>
      <c r="BS7" s="714">
        <v>1282886</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203272468</v>
      </c>
      <c r="CS7" s="681"/>
      <c r="CT7" s="681"/>
      <c r="CU7" s="681"/>
      <c r="CV7" s="681"/>
      <c r="CW7" s="681"/>
      <c r="CX7" s="681"/>
      <c r="CY7" s="682"/>
      <c r="CZ7" s="713">
        <v>22.5</v>
      </c>
      <c r="DA7" s="713"/>
      <c r="DB7" s="713"/>
      <c r="DC7" s="713"/>
      <c r="DD7" s="686">
        <v>5833478</v>
      </c>
      <c r="DE7" s="681"/>
      <c r="DF7" s="681"/>
      <c r="DG7" s="681"/>
      <c r="DH7" s="681"/>
      <c r="DI7" s="681"/>
      <c r="DJ7" s="681"/>
      <c r="DK7" s="681"/>
      <c r="DL7" s="681"/>
      <c r="DM7" s="681"/>
      <c r="DN7" s="681"/>
      <c r="DO7" s="681"/>
      <c r="DP7" s="682"/>
      <c r="DQ7" s="686">
        <v>38025090</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1543051</v>
      </c>
      <c r="S8" s="681"/>
      <c r="T8" s="681"/>
      <c r="U8" s="681"/>
      <c r="V8" s="681"/>
      <c r="W8" s="681"/>
      <c r="X8" s="681"/>
      <c r="Y8" s="682"/>
      <c r="Z8" s="713">
        <v>0.2</v>
      </c>
      <c r="AA8" s="713"/>
      <c r="AB8" s="713"/>
      <c r="AC8" s="713"/>
      <c r="AD8" s="714">
        <v>1543051</v>
      </c>
      <c r="AE8" s="714"/>
      <c r="AF8" s="714"/>
      <c r="AG8" s="714"/>
      <c r="AH8" s="714"/>
      <c r="AI8" s="714"/>
      <c r="AJ8" s="714"/>
      <c r="AK8" s="714"/>
      <c r="AL8" s="683">
        <v>0.4</v>
      </c>
      <c r="AM8" s="684"/>
      <c r="AN8" s="684"/>
      <c r="AO8" s="715"/>
      <c r="AP8" s="677" t="s">
        <v>236</v>
      </c>
      <c r="AQ8" s="678"/>
      <c r="AR8" s="678"/>
      <c r="AS8" s="678"/>
      <c r="AT8" s="678"/>
      <c r="AU8" s="678"/>
      <c r="AV8" s="678"/>
      <c r="AW8" s="678"/>
      <c r="AX8" s="678"/>
      <c r="AY8" s="678"/>
      <c r="AZ8" s="678"/>
      <c r="BA8" s="678"/>
      <c r="BB8" s="678"/>
      <c r="BC8" s="678"/>
      <c r="BD8" s="678"/>
      <c r="BE8" s="678"/>
      <c r="BF8" s="679"/>
      <c r="BG8" s="680">
        <v>2966879</v>
      </c>
      <c r="BH8" s="681"/>
      <c r="BI8" s="681"/>
      <c r="BJ8" s="681"/>
      <c r="BK8" s="681"/>
      <c r="BL8" s="681"/>
      <c r="BM8" s="681"/>
      <c r="BN8" s="682"/>
      <c r="BO8" s="713">
        <v>0.8</v>
      </c>
      <c r="BP8" s="713"/>
      <c r="BQ8" s="713"/>
      <c r="BR8" s="713"/>
      <c r="BS8" s="686" t="s">
        <v>129</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276773627</v>
      </c>
      <c r="CS8" s="681"/>
      <c r="CT8" s="681"/>
      <c r="CU8" s="681"/>
      <c r="CV8" s="681"/>
      <c r="CW8" s="681"/>
      <c r="CX8" s="681"/>
      <c r="CY8" s="682"/>
      <c r="CZ8" s="713">
        <v>30.6</v>
      </c>
      <c r="DA8" s="713"/>
      <c r="DB8" s="713"/>
      <c r="DC8" s="713"/>
      <c r="DD8" s="686">
        <v>10071767</v>
      </c>
      <c r="DE8" s="681"/>
      <c r="DF8" s="681"/>
      <c r="DG8" s="681"/>
      <c r="DH8" s="681"/>
      <c r="DI8" s="681"/>
      <c r="DJ8" s="681"/>
      <c r="DK8" s="681"/>
      <c r="DL8" s="681"/>
      <c r="DM8" s="681"/>
      <c r="DN8" s="681"/>
      <c r="DO8" s="681"/>
      <c r="DP8" s="682"/>
      <c r="DQ8" s="686">
        <v>131225542</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1830884</v>
      </c>
      <c r="S9" s="681"/>
      <c r="T9" s="681"/>
      <c r="U9" s="681"/>
      <c r="V9" s="681"/>
      <c r="W9" s="681"/>
      <c r="X9" s="681"/>
      <c r="Y9" s="682"/>
      <c r="Z9" s="713">
        <v>0.2</v>
      </c>
      <c r="AA9" s="713"/>
      <c r="AB9" s="713"/>
      <c r="AC9" s="713"/>
      <c r="AD9" s="714">
        <v>1830884</v>
      </c>
      <c r="AE9" s="714"/>
      <c r="AF9" s="714"/>
      <c r="AG9" s="714"/>
      <c r="AH9" s="714"/>
      <c r="AI9" s="714"/>
      <c r="AJ9" s="714"/>
      <c r="AK9" s="714"/>
      <c r="AL9" s="683">
        <v>0.5</v>
      </c>
      <c r="AM9" s="684"/>
      <c r="AN9" s="684"/>
      <c r="AO9" s="715"/>
      <c r="AP9" s="677" t="s">
        <v>239</v>
      </c>
      <c r="AQ9" s="678"/>
      <c r="AR9" s="678"/>
      <c r="AS9" s="678"/>
      <c r="AT9" s="678"/>
      <c r="AU9" s="678"/>
      <c r="AV9" s="678"/>
      <c r="AW9" s="678"/>
      <c r="AX9" s="678"/>
      <c r="AY9" s="678"/>
      <c r="AZ9" s="678"/>
      <c r="BA9" s="678"/>
      <c r="BB9" s="678"/>
      <c r="BC9" s="678"/>
      <c r="BD9" s="678"/>
      <c r="BE9" s="678"/>
      <c r="BF9" s="679"/>
      <c r="BG9" s="680">
        <v>173668999</v>
      </c>
      <c r="BH9" s="681"/>
      <c r="BI9" s="681"/>
      <c r="BJ9" s="681"/>
      <c r="BK9" s="681"/>
      <c r="BL9" s="681"/>
      <c r="BM9" s="681"/>
      <c r="BN9" s="682"/>
      <c r="BO9" s="713">
        <v>47.5</v>
      </c>
      <c r="BP9" s="713"/>
      <c r="BQ9" s="713"/>
      <c r="BR9" s="713"/>
      <c r="BS9" s="686" t="s">
        <v>129</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68476582</v>
      </c>
      <c r="CS9" s="681"/>
      <c r="CT9" s="681"/>
      <c r="CU9" s="681"/>
      <c r="CV9" s="681"/>
      <c r="CW9" s="681"/>
      <c r="CX9" s="681"/>
      <c r="CY9" s="682"/>
      <c r="CZ9" s="713">
        <v>7.6</v>
      </c>
      <c r="DA9" s="713"/>
      <c r="DB9" s="713"/>
      <c r="DC9" s="713"/>
      <c r="DD9" s="686">
        <v>9617346</v>
      </c>
      <c r="DE9" s="681"/>
      <c r="DF9" s="681"/>
      <c r="DG9" s="681"/>
      <c r="DH9" s="681"/>
      <c r="DI9" s="681"/>
      <c r="DJ9" s="681"/>
      <c r="DK9" s="681"/>
      <c r="DL9" s="681"/>
      <c r="DM9" s="681"/>
      <c r="DN9" s="681"/>
      <c r="DO9" s="681"/>
      <c r="DP9" s="682"/>
      <c r="DQ9" s="686">
        <v>49427440</v>
      </c>
      <c r="DR9" s="681"/>
      <c r="DS9" s="681"/>
      <c r="DT9" s="681"/>
      <c r="DU9" s="681"/>
      <c r="DV9" s="681"/>
      <c r="DW9" s="681"/>
      <c r="DX9" s="681"/>
      <c r="DY9" s="681"/>
      <c r="DZ9" s="681"/>
      <c r="EA9" s="681"/>
      <c r="EB9" s="681"/>
      <c r="EC9" s="727"/>
    </row>
    <row r="10" spans="2:143" ht="11.25" customHeight="1" x14ac:dyDescent="0.2">
      <c r="B10" s="677" t="s">
        <v>241</v>
      </c>
      <c r="C10" s="678"/>
      <c r="D10" s="678"/>
      <c r="E10" s="678"/>
      <c r="F10" s="678"/>
      <c r="G10" s="678"/>
      <c r="H10" s="678"/>
      <c r="I10" s="678"/>
      <c r="J10" s="678"/>
      <c r="K10" s="678"/>
      <c r="L10" s="678"/>
      <c r="M10" s="678"/>
      <c r="N10" s="678"/>
      <c r="O10" s="678"/>
      <c r="P10" s="678"/>
      <c r="Q10" s="679"/>
      <c r="R10" s="680">
        <v>399632</v>
      </c>
      <c r="S10" s="681"/>
      <c r="T10" s="681"/>
      <c r="U10" s="681"/>
      <c r="V10" s="681"/>
      <c r="W10" s="681"/>
      <c r="X10" s="681"/>
      <c r="Y10" s="682"/>
      <c r="Z10" s="713">
        <v>0</v>
      </c>
      <c r="AA10" s="713"/>
      <c r="AB10" s="713"/>
      <c r="AC10" s="713"/>
      <c r="AD10" s="714">
        <v>399632</v>
      </c>
      <c r="AE10" s="714"/>
      <c r="AF10" s="714"/>
      <c r="AG10" s="714"/>
      <c r="AH10" s="714"/>
      <c r="AI10" s="714"/>
      <c r="AJ10" s="714"/>
      <c r="AK10" s="714"/>
      <c r="AL10" s="683">
        <v>0.1</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4203520</v>
      </c>
      <c r="BH10" s="681"/>
      <c r="BI10" s="681"/>
      <c r="BJ10" s="681"/>
      <c r="BK10" s="681"/>
      <c r="BL10" s="681"/>
      <c r="BM10" s="681"/>
      <c r="BN10" s="682"/>
      <c r="BO10" s="713">
        <v>1.2</v>
      </c>
      <c r="BP10" s="713"/>
      <c r="BQ10" s="713"/>
      <c r="BR10" s="713"/>
      <c r="BS10" s="686" t="s">
        <v>129</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689156</v>
      </c>
      <c r="CS10" s="681"/>
      <c r="CT10" s="681"/>
      <c r="CU10" s="681"/>
      <c r="CV10" s="681"/>
      <c r="CW10" s="681"/>
      <c r="CX10" s="681"/>
      <c r="CY10" s="682"/>
      <c r="CZ10" s="713">
        <v>0.1</v>
      </c>
      <c r="DA10" s="713"/>
      <c r="DB10" s="713"/>
      <c r="DC10" s="713"/>
      <c r="DD10" s="686">
        <v>100014</v>
      </c>
      <c r="DE10" s="681"/>
      <c r="DF10" s="681"/>
      <c r="DG10" s="681"/>
      <c r="DH10" s="681"/>
      <c r="DI10" s="681"/>
      <c r="DJ10" s="681"/>
      <c r="DK10" s="681"/>
      <c r="DL10" s="681"/>
      <c r="DM10" s="681"/>
      <c r="DN10" s="681"/>
      <c r="DO10" s="681"/>
      <c r="DP10" s="682"/>
      <c r="DQ10" s="686">
        <v>362965</v>
      </c>
      <c r="DR10" s="681"/>
      <c r="DS10" s="681"/>
      <c r="DT10" s="681"/>
      <c r="DU10" s="681"/>
      <c r="DV10" s="681"/>
      <c r="DW10" s="681"/>
      <c r="DX10" s="681"/>
      <c r="DY10" s="681"/>
      <c r="DZ10" s="681"/>
      <c r="EA10" s="681"/>
      <c r="EB10" s="681"/>
      <c r="EC10" s="727"/>
    </row>
    <row r="11" spans="2:143" ht="11.25" customHeight="1" x14ac:dyDescent="0.2">
      <c r="B11" s="677" t="s">
        <v>244</v>
      </c>
      <c r="C11" s="678"/>
      <c r="D11" s="678"/>
      <c r="E11" s="678"/>
      <c r="F11" s="678"/>
      <c r="G11" s="678"/>
      <c r="H11" s="678"/>
      <c r="I11" s="678"/>
      <c r="J11" s="678"/>
      <c r="K11" s="678"/>
      <c r="L11" s="678"/>
      <c r="M11" s="678"/>
      <c r="N11" s="678"/>
      <c r="O11" s="678"/>
      <c r="P11" s="678"/>
      <c r="Q11" s="679"/>
      <c r="R11" s="680">
        <v>30077561</v>
      </c>
      <c r="S11" s="681"/>
      <c r="T11" s="681"/>
      <c r="U11" s="681"/>
      <c r="V11" s="681"/>
      <c r="W11" s="681"/>
      <c r="X11" s="681"/>
      <c r="Y11" s="682"/>
      <c r="Z11" s="683">
        <v>3.3</v>
      </c>
      <c r="AA11" s="684"/>
      <c r="AB11" s="684"/>
      <c r="AC11" s="685"/>
      <c r="AD11" s="686">
        <v>30077561</v>
      </c>
      <c r="AE11" s="681"/>
      <c r="AF11" s="681"/>
      <c r="AG11" s="681"/>
      <c r="AH11" s="681"/>
      <c r="AI11" s="681"/>
      <c r="AJ11" s="681"/>
      <c r="AK11" s="682"/>
      <c r="AL11" s="683">
        <v>7.7</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11325837</v>
      </c>
      <c r="BH11" s="681"/>
      <c r="BI11" s="681"/>
      <c r="BJ11" s="681"/>
      <c r="BK11" s="681"/>
      <c r="BL11" s="681"/>
      <c r="BM11" s="681"/>
      <c r="BN11" s="682"/>
      <c r="BO11" s="713">
        <v>3.1</v>
      </c>
      <c r="BP11" s="713"/>
      <c r="BQ11" s="713"/>
      <c r="BR11" s="713"/>
      <c r="BS11" s="686">
        <v>1282886</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513046</v>
      </c>
      <c r="CS11" s="681"/>
      <c r="CT11" s="681"/>
      <c r="CU11" s="681"/>
      <c r="CV11" s="681"/>
      <c r="CW11" s="681"/>
      <c r="CX11" s="681"/>
      <c r="CY11" s="682"/>
      <c r="CZ11" s="713">
        <v>0.1</v>
      </c>
      <c r="DA11" s="713"/>
      <c r="DB11" s="713"/>
      <c r="DC11" s="713"/>
      <c r="DD11" s="686">
        <v>9284</v>
      </c>
      <c r="DE11" s="681"/>
      <c r="DF11" s="681"/>
      <c r="DG11" s="681"/>
      <c r="DH11" s="681"/>
      <c r="DI11" s="681"/>
      <c r="DJ11" s="681"/>
      <c r="DK11" s="681"/>
      <c r="DL11" s="681"/>
      <c r="DM11" s="681"/>
      <c r="DN11" s="681"/>
      <c r="DO11" s="681"/>
      <c r="DP11" s="682"/>
      <c r="DQ11" s="686">
        <v>464737</v>
      </c>
      <c r="DR11" s="681"/>
      <c r="DS11" s="681"/>
      <c r="DT11" s="681"/>
      <c r="DU11" s="681"/>
      <c r="DV11" s="681"/>
      <c r="DW11" s="681"/>
      <c r="DX11" s="681"/>
      <c r="DY11" s="681"/>
      <c r="DZ11" s="681"/>
      <c r="EA11" s="681"/>
      <c r="EB11" s="681"/>
      <c r="EC11" s="727"/>
    </row>
    <row r="12" spans="2:143" ht="11.25" customHeight="1" x14ac:dyDescent="0.2">
      <c r="B12" s="677" t="s">
        <v>247</v>
      </c>
      <c r="C12" s="678"/>
      <c r="D12" s="678"/>
      <c r="E12" s="678"/>
      <c r="F12" s="678"/>
      <c r="G12" s="678"/>
      <c r="H12" s="678"/>
      <c r="I12" s="678"/>
      <c r="J12" s="678"/>
      <c r="K12" s="678"/>
      <c r="L12" s="678"/>
      <c r="M12" s="678"/>
      <c r="N12" s="678"/>
      <c r="O12" s="678"/>
      <c r="P12" s="678"/>
      <c r="Q12" s="679"/>
      <c r="R12" s="680">
        <v>28134</v>
      </c>
      <c r="S12" s="681"/>
      <c r="T12" s="681"/>
      <c r="U12" s="681"/>
      <c r="V12" s="681"/>
      <c r="W12" s="681"/>
      <c r="X12" s="681"/>
      <c r="Y12" s="682"/>
      <c r="Z12" s="713">
        <v>0</v>
      </c>
      <c r="AA12" s="713"/>
      <c r="AB12" s="713"/>
      <c r="AC12" s="713"/>
      <c r="AD12" s="714">
        <v>28134</v>
      </c>
      <c r="AE12" s="714"/>
      <c r="AF12" s="714"/>
      <c r="AG12" s="714"/>
      <c r="AH12" s="714"/>
      <c r="AI12" s="714"/>
      <c r="AJ12" s="714"/>
      <c r="AK12" s="714"/>
      <c r="AL12" s="683">
        <v>0</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127798273</v>
      </c>
      <c r="BH12" s="681"/>
      <c r="BI12" s="681"/>
      <c r="BJ12" s="681"/>
      <c r="BK12" s="681"/>
      <c r="BL12" s="681"/>
      <c r="BM12" s="681"/>
      <c r="BN12" s="682"/>
      <c r="BO12" s="713">
        <v>35</v>
      </c>
      <c r="BP12" s="713"/>
      <c r="BQ12" s="713"/>
      <c r="BR12" s="713"/>
      <c r="BS12" s="686" t="s">
        <v>129</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43203365</v>
      </c>
      <c r="CS12" s="681"/>
      <c r="CT12" s="681"/>
      <c r="CU12" s="681"/>
      <c r="CV12" s="681"/>
      <c r="CW12" s="681"/>
      <c r="CX12" s="681"/>
      <c r="CY12" s="682"/>
      <c r="CZ12" s="713">
        <v>4.8</v>
      </c>
      <c r="DA12" s="713"/>
      <c r="DB12" s="713"/>
      <c r="DC12" s="713"/>
      <c r="DD12" s="686">
        <v>467367</v>
      </c>
      <c r="DE12" s="681"/>
      <c r="DF12" s="681"/>
      <c r="DG12" s="681"/>
      <c r="DH12" s="681"/>
      <c r="DI12" s="681"/>
      <c r="DJ12" s="681"/>
      <c r="DK12" s="681"/>
      <c r="DL12" s="681"/>
      <c r="DM12" s="681"/>
      <c r="DN12" s="681"/>
      <c r="DO12" s="681"/>
      <c r="DP12" s="682"/>
      <c r="DQ12" s="686">
        <v>7021485</v>
      </c>
      <c r="DR12" s="681"/>
      <c r="DS12" s="681"/>
      <c r="DT12" s="681"/>
      <c r="DU12" s="681"/>
      <c r="DV12" s="681"/>
      <c r="DW12" s="681"/>
      <c r="DX12" s="681"/>
      <c r="DY12" s="681"/>
      <c r="DZ12" s="681"/>
      <c r="EA12" s="681"/>
      <c r="EB12" s="681"/>
      <c r="EC12" s="727"/>
    </row>
    <row r="13" spans="2:143" ht="11.25" customHeight="1" x14ac:dyDescent="0.2">
      <c r="B13" s="677" t="s">
        <v>250</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127473236</v>
      </c>
      <c r="BH13" s="681"/>
      <c r="BI13" s="681"/>
      <c r="BJ13" s="681"/>
      <c r="BK13" s="681"/>
      <c r="BL13" s="681"/>
      <c r="BM13" s="681"/>
      <c r="BN13" s="682"/>
      <c r="BO13" s="713">
        <v>34.9</v>
      </c>
      <c r="BP13" s="713"/>
      <c r="BQ13" s="713"/>
      <c r="BR13" s="713"/>
      <c r="BS13" s="686" t="s">
        <v>129</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87288967</v>
      </c>
      <c r="CS13" s="681"/>
      <c r="CT13" s="681"/>
      <c r="CU13" s="681"/>
      <c r="CV13" s="681"/>
      <c r="CW13" s="681"/>
      <c r="CX13" s="681"/>
      <c r="CY13" s="682"/>
      <c r="CZ13" s="713">
        <v>9.6999999999999993</v>
      </c>
      <c r="DA13" s="713"/>
      <c r="DB13" s="713"/>
      <c r="DC13" s="713"/>
      <c r="DD13" s="686">
        <v>49686629</v>
      </c>
      <c r="DE13" s="681"/>
      <c r="DF13" s="681"/>
      <c r="DG13" s="681"/>
      <c r="DH13" s="681"/>
      <c r="DI13" s="681"/>
      <c r="DJ13" s="681"/>
      <c r="DK13" s="681"/>
      <c r="DL13" s="681"/>
      <c r="DM13" s="681"/>
      <c r="DN13" s="681"/>
      <c r="DO13" s="681"/>
      <c r="DP13" s="682"/>
      <c r="DQ13" s="686">
        <v>40457607</v>
      </c>
      <c r="DR13" s="681"/>
      <c r="DS13" s="681"/>
      <c r="DT13" s="681"/>
      <c r="DU13" s="681"/>
      <c r="DV13" s="681"/>
      <c r="DW13" s="681"/>
      <c r="DX13" s="681"/>
      <c r="DY13" s="681"/>
      <c r="DZ13" s="681"/>
      <c r="EA13" s="681"/>
      <c r="EB13" s="681"/>
      <c r="EC13" s="727"/>
    </row>
    <row r="14" spans="2:143" ht="11.25" customHeight="1" x14ac:dyDescent="0.2">
      <c r="B14" s="677" t="s">
        <v>253</v>
      </c>
      <c r="C14" s="678"/>
      <c r="D14" s="678"/>
      <c r="E14" s="678"/>
      <c r="F14" s="678"/>
      <c r="G14" s="678"/>
      <c r="H14" s="678"/>
      <c r="I14" s="678"/>
      <c r="J14" s="678"/>
      <c r="K14" s="678"/>
      <c r="L14" s="678"/>
      <c r="M14" s="678"/>
      <c r="N14" s="678"/>
      <c r="O14" s="678"/>
      <c r="P14" s="678"/>
      <c r="Q14" s="679"/>
      <c r="R14" s="680">
        <v>707</v>
      </c>
      <c r="S14" s="681"/>
      <c r="T14" s="681"/>
      <c r="U14" s="681"/>
      <c r="V14" s="681"/>
      <c r="W14" s="681"/>
      <c r="X14" s="681"/>
      <c r="Y14" s="682"/>
      <c r="Z14" s="713">
        <v>0</v>
      </c>
      <c r="AA14" s="713"/>
      <c r="AB14" s="713"/>
      <c r="AC14" s="713"/>
      <c r="AD14" s="714">
        <v>707</v>
      </c>
      <c r="AE14" s="714"/>
      <c r="AF14" s="714"/>
      <c r="AG14" s="714"/>
      <c r="AH14" s="714"/>
      <c r="AI14" s="714"/>
      <c r="AJ14" s="714"/>
      <c r="AK14" s="714"/>
      <c r="AL14" s="683">
        <v>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908760</v>
      </c>
      <c r="BH14" s="681"/>
      <c r="BI14" s="681"/>
      <c r="BJ14" s="681"/>
      <c r="BK14" s="681"/>
      <c r="BL14" s="681"/>
      <c r="BM14" s="681"/>
      <c r="BN14" s="682"/>
      <c r="BO14" s="713">
        <v>0.2</v>
      </c>
      <c r="BP14" s="713"/>
      <c r="BQ14" s="713"/>
      <c r="BR14" s="713"/>
      <c r="BS14" s="686" t="s">
        <v>129</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16492747</v>
      </c>
      <c r="CS14" s="681"/>
      <c r="CT14" s="681"/>
      <c r="CU14" s="681"/>
      <c r="CV14" s="681"/>
      <c r="CW14" s="681"/>
      <c r="CX14" s="681"/>
      <c r="CY14" s="682"/>
      <c r="CZ14" s="713">
        <v>1.8</v>
      </c>
      <c r="DA14" s="713"/>
      <c r="DB14" s="713"/>
      <c r="DC14" s="713"/>
      <c r="DD14" s="686">
        <v>1290577</v>
      </c>
      <c r="DE14" s="681"/>
      <c r="DF14" s="681"/>
      <c r="DG14" s="681"/>
      <c r="DH14" s="681"/>
      <c r="DI14" s="681"/>
      <c r="DJ14" s="681"/>
      <c r="DK14" s="681"/>
      <c r="DL14" s="681"/>
      <c r="DM14" s="681"/>
      <c r="DN14" s="681"/>
      <c r="DO14" s="681"/>
      <c r="DP14" s="682"/>
      <c r="DQ14" s="686">
        <v>15388600</v>
      </c>
      <c r="DR14" s="681"/>
      <c r="DS14" s="681"/>
      <c r="DT14" s="681"/>
      <c r="DU14" s="681"/>
      <c r="DV14" s="681"/>
      <c r="DW14" s="681"/>
      <c r="DX14" s="681"/>
      <c r="DY14" s="681"/>
      <c r="DZ14" s="681"/>
      <c r="EA14" s="681"/>
      <c r="EB14" s="681"/>
      <c r="EC14" s="727"/>
    </row>
    <row r="15" spans="2:143" ht="11.25" customHeight="1" x14ac:dyDescent="0.2">
      <c r="B15" s="677" t="s">
        <v>256</v>
      </c>
      <c r="C15" s="678"/>
      <c r="D15" s="678"/>
      <c r="E15" s="678"/>
      <c r="F15" s="678"/>
      <c r="G15" s="678"/>
      <c r="H15" s="678"/>
      <c r="I15" s="678"/>
      <c r="J15" s="678"/>
      <c r="K15" s="678"/>
      <c r="L15" s="678"/>
      <c r="M15" s="678"/>
      <c r="N15" s="678"/>
      <c r="O15" s="678"/>
      <c r="P15" s="678"/>
      <c r="Q15" s="679"/>
      <c r="R15" s="680">
        <v>3922740</v>
      </c>
      <c r="S15" s="681"/>
      <c r="T15" s="681"/>
      <c r="U15" s="681"/>
      <c r="V15" s="681"/>
      <c r="W15" s="681"/>
      <c r="X15" s="681"/>
      <c r="Y15" s="682"/>
      <c r="Z15" s="713">
        <v>0.4</v>
      </c>
      <c r="AA15" s="713"/>
      <c r="AB15" s="713"/>
      <c r="AC15" s="713"/>
      <c r="AD15" s="714">
        <v>3922740</v>
      </c>
      <c r="AE15" s="714"/>
      <c r="AF15" s="714"/>
      <c r="AG15" s="714"/>
      <c r="AH15" s="714"/>
      <c r="AI15" s="714"/>
      <c r="AJ15" s="714"/>
      <c r="AK15" s="714"/>
      <c r="AL15" s="683">
        <v>1</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8850993</v>
      </c>
      <c r="BH15" s="681"/>
      <c r="BI15" s="681"/>
      <c r="BJ15" s="681"/>
      <c r="BK15" s="681"/>
      <c r="BL15" s="681"/>
      <c r="BM15" s="681"/>
      <c r="BN15" s="682"/>
      <c r="BO15" s="713">
        <v>2.4</v>
      </c>
      <c r="BP15" s="713"/>
      <c r="BQ15" s="713"/>
      <c r="BR15" s="713"/>
      <c r="BS15" s="686" t="s">
        <v>129</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132142380</v>
      </c>
      <c r="CS15" s="681"/>
      <c r="CT15" s="681"/>
      <c r="CU15" s="681"/>
      <c r="CV15" s="681"/>
      <c r="CW15" s="681"/>
      <c r="CX15" s="681"/>
      <c r="CY15" s="682"/>
      <c r="CZ15" s="713">
        <v>14.6</v>
      </c>
      <c r="DA15" s="713"/>
      <c r="DB15" s="713"/>
      <c r="DC15" s="713"/>
      <c r="DD15" s="686">
        <v>32163784</v>
      </c>
      <c r="DE15" s="681"/>
      <c r="DF15" s="681"/>
      <c r="DG15" s="681"/>
      <c r="DH15" s="681"/>
      <c r="DI15" s="681"/>
      <c r="DJ15" s="681"/>
      <c r="DK15" s="681"/>
      <c r="DL15" s="681"/>
      <c r="DM15" s="681"/>
      <c r="DN15" s="681"/>
      <c r="DO15" s="681"/>
      <c r="DP15" s="682"/>
      <c r="DQ15" s="686">
        <v>84458460</v>
      </c>
      <c r="DR15" s="681"/>
      <c r="DS15" s="681"/>
      <c r="DT15" s="681"/>
      <c r="DU15" s="681"/>
      <c r="DV15" s="681"/>
      <c r="DW15" s="681"/>
      <c r="DX15" s="681"/>
      <c r="DY15" s="681"/>
      <c r="DZ15" s="681"/>
      <c r="EA15" s="681"/>
      <c r="EB15" s="681"/>
      <c r="EC15" s="727"/>
    </row>
    <row r="16" spans="2:143" ht="11.25" customHeight="1" x14ac:dyDescent="0.2">
      <c r="B16" s="677" t="s">
        <v>259</v>
      </c>
      <c r="C16" s="678"/>
      <c r="D16" s="678"/>
      <c r="E16" s="678"/>
      <c r="F16" s="678"/>
      <c r="G16" s="678"/>
      <c r="H16" s="678"/>
      <c r="I16" s="678"/>
      <c r="J16" s="678"/>
      <c r="K16" s="678"/>
      <c r="L16" s="678"/>
      <c r="M16" s="678"/>
      <c r="N16" s="678"/>
      <c r="O16" s="678"/>
      <c r="P16" s="678"/>
      <c r="Q16" s="679"/>
      <c r="R16" s="680">
        <v>682581</v>
      </c>
      <c r="S16" s="681"/>
      <c r="T16" s="681"/>
      <c r="U16" s="681"/>
      <c r="V16" s="681"/>
      <c r="W16" s="681"/>
      <c r="X16" s="681"/>
      <c r="Y16" s="682"/>
      <c r="Z16" s="713">
        <v>0.1</v>
      </c>
      <c r="AA16" s="713"/>
      <c r="AB16" s="713"/>
      <c r="AC16" s="713"/>
      <c r="AD16" s="714">
        <v>682581</v>
      </c>
      <c r="AE16" s="714"/>
      <c r="AF16" s="714"/>
      <c r="AG16" s="714"/>
      <c r="AH16" s="714"/>
      <c r="AI16" s="714"/>
      <c r="AJ16" s="714"/>
      <c r="AK16" s="714"/>
      <c r="AL16" s="683">
        <v>0.2</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1822141</v>
      </c>
      <c r="CS16" s="681"/>
      <c r="CT16" s="681"/>
      <c r="CU16" s="681"/>
      <c r="CV16" s="681"/>
      <c r="CW16" s="681"/>
      <c r="CX16" s="681"/>
      <c r="CY16" s="682"/>
      <c r="CZ16" s="713">
        <v>0.2</v>
      </c>
      <c r="DA16" s="713"/>
      <c r="DB16" s="713"/>
      <c r="DC16" s="713"/>
      <c r="DD16" s="686" t="s">
        <v>129</v>
      </c>
      <c r="DE16" s="681"/>
      <c r="DF16" s="681"/>
      <c r="DG16" s="681"/>
      <c r="DH16" s="681"/>
      <c r="DI16" s="681"/>
      <c r="DJ16" s="681"/>
      <c r="DK16" s="681"/>
      <c r="DL16" s="681"/>
      <c r="DM16" s="681"/>
      <c r="DN16" s="681"/>
      <c r="DO16" s="681"/>
      <c r="DP16" s="682"/>
      <c r="DQ16" s="686">
        <v>56202</v>
      </c>
      <c r="DR16" s="681"/>
      <c r="DS16" s="681"/>
      <c r="DT16" s="681"/>
      <c r="DU16" s="681"/>
      <c r="DV16" s="681"/>
      <c r="DW16" s="681"/>
      <c r="DX16" s="681"/>
      <c r="DY16" s="681"/>
      <c r="DZ16" s="681"/>
      <c r="EA16" s="681"/>
      <c r="EB16" s="681"/>
      <c r="EC16" s="727"/>
    </row>
    <row r="17" spans="2:133" ht="11.25" customHeight="1" x14ac:dyDescent="0.2">
      <c r="B17" s="677" t="s">
        <v>262</v>
      </c>
      <c r="C17" s="678"/>
      <c r="D17" s="678"/>
      <c r="E17" s="678"/>
      <c r="F17" s="678"/>
      <c r="G17" s="678"/>
      <c r="H17" s="678"/>
      <c r="I17" s="678"/>
      <c r="J17" s="678"/>
      <c r="K17" s="678"/>
      <c r="L17" s="678"/>
      <c r="M17" s="678"/>
      <c r="N17" s="678"/>
      <c r="O17" s="678"/>
      <c r="P17" s="678"/>
      <c r="Q17" s="679"/>
      <c r="R17" s="680">
        <v>1851118</v>
      </c>
      <c r="S17" s="681"/>
      <c r="T17" s="681"/>
      <c r="U17" s="681"/>
      <c r="V17" s="681"/>
      <c r="W17" s="681"/>
      <c r="X17" s="681"/>
      <c r="Y17" s="682"/>
      <c r="Z17" s="713">
        <v>0.2</v>
      </c>
      <c r="AA17" s="713"/>
      <c r="AB17" s="713"/>
      <c r="AC17" s="713"/>
      <c r="AD17" s="714">
        <v>1851118</v>
      </c>
      <c r="AE17" s="714"/>
      <c r="AF17" s="714"/>
      <c r="AG17" s="714"/>
      <c r="AH17" s="714"/>
      <c r="AI17" s="714"/>
      <c r="AJ17" s="714"/>
      <c r="AK17" s="714"/>
      <c r="AL17" s="683">
        <v>0.5</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138</v>
      </c>
      <c r="BP17" s="713"/>
      <c r="BQ17" s="713"/>
      <c r="BR17" s="713"/>
      <c r="BS17" s="686" t="s">
        <v>129</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69789121</v>
      </c>
      <c r="CS17" s="681"/>
      <c r="CT17" s="681"/>
      <c r="CU17" s="681"/>
      <c r="CV17" s="681"/>
      <c r="CW17" s="681"/>
      <c r="CX17" s="681"/>
      <c r="CY17" s="682"/>
      <c r="CZ17" s="713">
        <v>7.7</v>
      </c>
      <c r="DA17" s="713"/>
      <c r="DB17" s="713"/>
      <c r="DC17" s="713"/>
      <c r="DD17" s="686" t="s">
        <v>129</v>
      </c>
      <c r="DE17" s="681"/>
      <c r="DF17" s="681"/>
      <c r="DG17" s="681"/>
      <c r="DH17" s="681"/>
      <c r="DI17" s="681"/>
      <c r="DJ17" s="681"/>
      <c r="DK17" s="681"/>
      <c r="DL17" s="681"/>
      <c r="DM17" s="681"/>
      <c r="DN17" s="681"/>
      <c r="DO17" s="681"/>
      <c r="DP17" s="682"/>
      <c r="DQ17" s="686">
        <v>67472624</v>
      </c>
      <c r="DR17" s="681"/>
      <c r="DS17" s="681"/>
      <c r="DT17" s="681"/>
      <c r="DU17" s="681"/>
      <c r="DV17" s="681"/>
      <c r="DW17" s="681"/>
      <c r="DX17" s="681"/>
      <c r="DY17" s="681"/>
      <c r="DZ17" s="681"/>
      <c r="EA17" s="681"/>
      <c r="EB17" s="681"/>
      <c r="EC17" s="727"/>
    </row>
    <row r="18" spans="2:133" ht="11.25" customHeight="1" x14ac:dyDescent="0.2">
      <c r="B18" s="677" t="s">
        <v>265</v>
      </c>
      <c r="C18" s="678"/>
      <c r="D18" s="678"/>
      <c r="E18" s="678"/>
      <c r="F18" s="678"/>
      <c r="G18" s="678"/>
      <c r="H18" s="678"/>
      <c r="I18" s="678"/>
      <c r="J18" s="678"/>
      <c r="K18" s="678"/>
      <c r="L18" s="678"/>
      <c r="M18" s="678"/>
      <c r="N18" s="678"/>
      <c r="O18" s="678"/>
      <c r="P18" s="678"/>
      <c r="Q18" s="679"/>
      <c r="R18" s="680">
        <v>2189551</v>
      </c>
      <c r="S18" s="681"/>
      <c r="T18" s="681"/>
      <c r="U18" s="681"/>
      <c r="V18" s="681"/>
      <c r="W18" s="681"/>
      <c r="X18" s="681"/>
      <c r="Y18" s="682"/>
      <c r="Z18" s="713">
        <v>0.2</v>
      </c>
      <c r="AA18" s="713"/>
      <c r="AB18" s="713"/>
      <c r="AC18" s="713"/>
      <c r="AD18" s="714">
        <v>2189551</v>
      </c>
      <c r="AE18" s="714"/>
      <c r="AF18" s="714"/>
      <c r="AG18" s="714"/>
      <c r="AH18" s="714"/>
      <c r="AI18" s="714"/>
      <c r="AJ18" s="714"/>
      <c r="AK18" s="714"/>
      <c r="AL18" s="683">
        <v>0.6</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v>1034444</v>
      </c>
      <c r="CS18" s="681"/>
      <c r="CT18" s="681"/>
      <c r="CU18" s="681"/>
      <c r="CV18" s="681"/>
      <c r="CW18" s="681"/>
      <c r="CX18" s="681"/>
      <c r="CY18" s="682"/>
      <c r="CZ18" s="713">
        <v>0.1</v>
      </c>
      <c r="DA18" s="713"/>
      <c r="DB18" s="713"/>
      <c r="DC18" s="713"/>
      <c r="DD18" s="686" t="s">
        <v>129</v>
      </c>
      <c r="DE18" s="681"/>
      <c r="DF18" s="681"/>
      <c r="DG18" s="681"/>
      <c r="DH18" s="681"/>
      <c r="DI18" s="681"/>
      <c r="DJ18" s="681"/>
      <c r="DK18" s="681"/>
      <c r="DL18" s="681"/>
      <c r="DM18" s="681"/>
      <c r="DN18" s="681"/>
      <c r="DO18" s="681"/>
      <c r="DP18" s="682"/>
      <c r="DQ18" s="686">
        <v>1034444</v>
      </c>
      <c r="DR18" s="681"/>
      <c r="DS18" s="681"/>
      <c r="DT18" s="681"/>
      <c r="DU18" s="681"/>
      <c r="DV18" s="681"/>
      <c r="DW18" s="681"/>
      <c r="DX18" s="681"/>
      <c r="DY18" s="681"/>
      <c r="DZ18" s="681"/>
      <c r="EA18" s="681"/>
      <c r="EB18" s="681"/>
      <c r="EC18" s="727"/>
    </row>
    <row r="19" spans="2:133" ht="11.25" customHeight="1" x14ac:dyDescent="0.2">
      <c r="B19" s="677" t="s">
        <v>268</v>
      </c>
      <c r="C19" s="678"/>
      <c r="D19" s="678"/>
      <c r="E19" s="678"/>
      <c r="F19" s="678"/>
      <c r="G19" s="678"/>
      <c r="H19" s="678"/>
      <c r="I19" s="678"/>
      <c r="J19" s="678"/>
      <c r="K19" s="678"/>
      <c r="L19" s="678"/>
      <c r="M19" s="678"/>
      <c r="N19" s="678"/>
      <c r="O19" s="678"/>
      <c r="P19" s="678"/>
      <c r="Q19" s="679"/>
      <c r="R19" s="680">
        <v>1844315</v>
      </c>
      <c r="S19" s="681"/>
      <c r="T19" s="681"/>
      <c r="U19" s="681"/>
      <c r="V19" s="681"/>
      <c r="W19" s="681"/>
      <c r="X19" s="681"/>
      <c r="Y19" s="682"/>
      <c r="Z19" s="713">
        <v>0.2</v>
      </c>
      <c r="AA19" s="713"/>
      <c r="AB19" s="713"/>
      <c r="AC19" s="713"/>
      <c r="AD19" s="714">
        <v>1844315</v>
      </c>
      <c r="AE19" s="714"/>
      <c r="AF19" s="714"/>
      <c r="AG19" s="714"/>
      <c r="AH19" s="714"/>
      <c r="AI19" s="714"/>
      <c r="AJ19" s="714"/>
      <c r="AK19" s="714"/>
      <c r="AL19" s="683">
        <v>0.5</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35664719</v>
      </c>
      <c r="BH19" s="681"/>
      <c r="BI19" s="681"/>
      <c r="BJ19" s="681"/>
      <c r="BK19" s="681"/>
      <c r="BL19" s="681"/>
      <c r="BM19" s="681"/>
      <c r="BN19" s="682"/>
      <c r="BO19" s="713">
        <v>9.8000000000000007</v>
      </c>
      <c r="BP19" s="713"/>
      <c r="BQ19" s="713"/>
      <c r="BR19" s="713"/>
      <c r="BS19" s="686" t="s">
        <v>129</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2">
      <c r="B20" s="677" t="s">
        <v>271</v>
      </c>
      <c r="C20" s="678"/>
      <c r="D20" s="678"/>
      <c r="E20" s="678"/>
      <c r="F20" s="678"/>
      <c r="G20" s="678"/>
      <c r="H20" s="678"/>
      <c r="I20" s="678"/>
      <c r="J20" s="678"/>
      <c r="K20" s="678"/>
      <c r="L20" s="678"/>
      <c r="M20" s="678"/>
      <c r="N20" s="678"/>
      <c r="O20" s="678"/>
      <c r="P20" s="678"/>
      <c r="Q20" s="679"/>
      <c r="R20" s="680">
        <v>326729</v>
      </c>
      <c r="S20" s="681"/>
      <c r="T20" s="681"/>
      <c r="U20" s="681"/>
      <c r="V20" s="681"/>
      <c r="W20" s="681"/>
      <c r="X20" s="681"/>
      <c r="Y20" s="682"/>
      <c r="Z20" s="713">
        <v>0</v>
      </c>
      <c r="AA20" s="713"/>
      <c r="AB20" s="713"/>
      <c r="AC20" s="713"/>
      <c r="AD20" s="714">
        <v>326729</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35664719</v>
      </c>
      <c r="BH20" s="681"/>
      <c r="BI20" s="681"/>
      <c r="BJ20" s="681"/>
      <c r="BK20" s="681"/>
      <c r="BL20" s="681"/>
      <c r="BM20" s="681"/>
      <c r="BN20" s="682"/>
      <c r="BO20" s="713">
        <v>9.8000000000000007</v>
      </c>
      <c r="BP20" s="713"/>
      <c r="BQ20" s="713"/>
      <c r="BR20" s="713"/>
      <c r="BS20" s="686" t="s">
        <v>129</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903211857</v>
      </c>
      <c r="CS20" s="681"/>
      <c r="CT20" s="681"/>
      <c r="CU20" s="681"/>
      <c r="CV20" s="681"/>
      <c r="CW20" s="681"/>
      <c r="CX20" s="681"/>
      <c r="CY20" s="682"/>
      <c r="CZ20" s="713">
        <v>100</v>
      </c>
      <c r="DA20" s="713"/>
      <c r="DB20" s="713"/>
      <c r="DC20" s="713"/>
      <c r="DD20" s="686">
        <v>109240246</v>
      </c>
      <c r="DE20" s="681"/>
      <c r="DF20" s="681"/>
      <c r="DG20" s="681"/>
      <c r="DH20" s="681"/>
      <c r="DI20" s="681"/>
      <c r="DJ20" s="681"/>
      <c r="DK20" s="681"/>
      <c r="DL20" s="681"/>
      <c r="DM20" s="681"/>
      <c r="DN20" s="681"/>
      <c r="DO20" s="681"/>
      <c r="DP20" s="682"/>
      <c r="DQ20" s="686">
        <v>437108980</v>
      </c>
      <c r="DR20" s="681"/>
      <c r="DS20" s="681"/>
      <c r="DT20" s="681"/>
      <c r="DU20" s="681"/>
      <c r="DV20" s="681"/>
      <c r="DW20" s="681"/>
      <c r="DX20" s="681"/>
      <c r="DY20" s="681"/>
      <c r="DZ20" s="681"/>
      <c r="EA20" s="681"/>
      <c r="EB20" s="681"/>
      <c r="EC20" s="727"/>
    </row>
    <row r="21" spans="2:133" ht="11.25" customHeight="1" x14ac:dyDescent="0.2">
      <c r="B21" s="677" t="s">
        <v>274</v>
      </c>
      <c r="C21" s="678"/>
      <c r="D21" s="678"/>
      <c r="E21" s="678"/>
      <c r="F21" s="678"/>
      <c r="G21" s="678"/>
      <c r="H21" s="678"/>
      <c r="I21" s="678"/>
      <c r="J21" s="678"/>
      <c r="K21" s="678"/>
      <c r="L21" s="678"/>
      <c r="M21" s="678"/>
      <c r="N21" s="678"/>
      <c r="O21" s="678"/>
      <c r="P21" s="678"/>
      <c r="Q21" s="679"/>
      <c r="R21" s="680">
        <v>18507</v>
      </c>
      <c r="S21" s="681"/>
      <c r="T21" s="681"/>
      <c r="U21" s="681"/>
      <c r="V21" s="681"/>
      <c r="W21" s="681"/>
      <c r="X21" s="681"/>
      <c r="Y21" s="682"/>
      <c r="Z21" s="713">
        <v>0</v>
      </c>
      <c r="AA21" s="713"/>
      <c r="AB21" s="713"/>
      <c r="AC21" s="713"/>
      <c r="AD21" s="714">
        <v>18507</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6956</v>
      </c>
      <c r="BH21" s="681"/>
      <c r="BI21" s="681"/>
      <c r="BJ21" s="681"/>
      <c r="BK21" s="681"/>
      <c r="BL21" s="681"/>
      <c r="BM21" s="681"/>
      <c r="BN21" s="682"/>
      <c r="BO21" s="713">
        <v>0</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276</v>
      </c>
      <c r="C22" s="678"/>
      <c r="D22" s="678"/>
      <c r="E22" s="678"/>
      <c r="F22" s="678"/>
      <c r="G22" s="678"/>
      <c r="H22" s="678"/>
      <c r="I22" s="678"/>
      <c r="J22" s="678"/>
      <c r="K22" s="678"/>
      <c r="L22" s="678"/>
      <c r="M22" s="678"/>
      <c r="N22" s="678"/>
      <c r="O22" s="678"/>
      <c r="P22" s="678"/>
      <c r="Q22" s="679"/>
      <c r="R22" s="680">
        <v>355323</v>
      </c>
      <c r="S22" s="681"/>
      <c r="T22" s="681"/>
      <c r="U22" s="681"/>
      <c r="V22" s="681"/>
      <c r="W22" s="681"/>
      <c r="X22" s="681"/>
      <c r="Y22" s="682"/>
      <c r="Z22" s="713">
        <v>0</v>
      </c>
      <c r="AA22" s="713"/>
      <c r="AB22" s="713"/>
      <c r="AC22" s="713"/>
      <c r="AD22" s="714" t="s">
        <v>129</v>
      </c>
      <c r="AE22" s="714"/>
      <c r="AF22" s="714"/>
      <c r="AG22" s="714"/>
      <c r="AH22" s="714"/>
      <c r="AI22" s="714"/>
      <c r="AJ22" s="714"/>
      <c r="AK22" s="714"/>
      <c r="AL22" s="683" t="s">
        <v>129</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v>8877531</v>
      </c>
      <c r="BH22" s="681"/>
      <c r="BI22" s="681"/>
      <c r="BJ22" s="681"/>
      <c r="BK22" s="681"/>
      <c r="BL22" s="681"/>
      <c r="BM22" s="681"/>
      <c r="BN22" s="682"/>
      <c r="BO22" s="713">
        <v>2.4</v>
      </c>
      <c r="BP22" s="713"/>
      <c r="BQ22" s="713"/>
      <c r="BR22" s="713"/>
      <c r="BS22" s="686" t="s">
        <v>129</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279</v>
      </c>
      <c r="C23" s="678"/>
      <c r="D23" s="678"/>
      <c r="E23" s="678"/>
      <c r="F23" s="678"/>
      <c r="G23" s="678"/>
      <c r="H23" s="678"/>
      <c r="I23" s="678"/>
      <c r="J23" s="678"/>
      <c r="K23" s="678"/>
      <c r="L23" s="678"/>
      <c r="M23" s="678"/>
      <c r="N23" s="678"/>
      <c r="O23" s="678"/>
      <c r="P23" s="678"/>
      <c r="Q23" s="679"/>
      <c r="R23" s="680" t="s">
        <v>138</v>
      </c>
      <c r="S23" s="681"/>
      <c r="T23" s="681"/>
      <c r="U23" s="681"/>
      <c r="V23" s="681"/>
      <c r="W23" s="681"/>
      <c r="X23" s="681"/>
      <c r="Y23" s="682"/>
      <c r="Z23" s="713" t="s">
        <v>129</v>
      </c>
      <c r="AA23" s="713"/>
      <c r="AB23" s="713"/>
      <c r="AC23" s="713"/>
      <c r="AD23" s="714" t="s">
        <v>129</v>
      </c>
      <c r="AE23" s="714"/>
      <c r="AF23" s="714"/>
      <c r="AG23" s="714"/>
      <c r="AH23" s="714"/>
      <c r="AI23" s="714"/>
      <c r="AJ23" s="714"/>
      <c r="AK23" s="714"/>
      <c r="AL23" s="683" t="s">
        <v>129</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26780232</v>
      </c>
      <c r="BH23" s="681"/>
      <c r="BI23" s="681"/>
      <c r="BJ23" s="681"/>
      <c r="BK23" s="681"/>
      <c r="BL23" s="681"/>
      <c r="BM23" s="681"/>
      <c r="BN23" s="682"/>
      <c r="BO23" s="713">
        <v>7.3</v>
      </c>
      <c r="BP23" s="713"/>
      <c r="BQ23" s="713"/>
      <c r="BR23" s="713"/>
      <c r="BS23" s="686" t="s">
        <v>129</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2">
      <c r="B24" s="677" t="s">
        <v>286</v>
      </c>
      <c r="C24" s="678"/>
      <c r="D24" s="678"/>
      <c r="E24" s="678"/>
      <c r="F24" s="678"/>
      <c r="G24" s="678"/>
      <c r="H24" s="678"/>
      <c r="I24" s="678"/>
      <c r="J24" s="678"/>
      <c r="K24" s="678"/>
      <c r="L24" s="678"/>
      <c r="M24" s="678"/>
      <c r="N24" s="678"/>
      <c r="O24" s="678"/>
      <c r="P24" s="678"/>
      <c r="Q24" s="679"/>
      <c r="R24" s="680">
        <v>354567</v>
      </c>
      <c r="S24" s="681"/>
      <c r="T24" s="681"/>
      <c r="U24" s="681"/>
      <c r="V24" s="681"/>
      <c r="W24" s="681"/>
      <c r="X24" s="681"/>
      <c r="Y24" s="682"/>
      <c r="Z24" s="713">
        <v>0</v>
      </c>
      <c r="AA24" s="713"/>
      <c r="AB24" s="713"/>
      <c r="AC24" s="713"/>
      <c r="AD24" s="714" t="s">
        <v>129</v>
      </c>
      <c r="AE24" s="714"/>
      <c r="AF24" s="714"/>
      <c r="AG24" s="714"/>
      <c r="AH24" s="714"/>
      <c r="AI24" s="714"/>
      <c r="AJ24" s="714"/>
      <c r="AK24" s="714"/>
      <c r="AL24" s="683" t="s">
        <v>129</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138</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425411894</v>
      </c>
      <c r="CS24" s="736"/>
      <c r="CT24" s="736"/>
      <c r="CU24" s="736"/>
      <c r="CV24" s="736"/>
      <c r="CW24" s="736"/>
      <c r="CX24" s="736"/>
      <c r="CY24" s="779"/>
      <c r="CZ24" s="780">
        <v>47.1</v>
      </c>
      <c r="DA24" s="751"/>
      <c r="DB24" s="751"/>
      <c r="DC24" s="783"/>
      <c r="DD24" s="778">
        <v>268700369</v>
      </c>
      <c r="DE24" s="736"/>
      <c r="DF24" s="736"/>
      <c r="DG24" s="736"/>
      <c r="DH24" s="736"/>
      <c r="DI24" s="736"/>
      <c r="DJ24" s="736"/>
      <c r="DK24" s="779"/>
      <c r="DL24" s="778">
        <v>266727686</v>
      </c>
      <c r="DM24" s="736"/>
      <c r="DN24" s="736"/>
      <c r="DO24" s="736"/>
      <c r="DP24" s="736"/>
      <c r="DQ24" s="736"/>
      <c r="DR24" s="736"/>
      <c r="DS24" s="736"/>
      <c r="DT24" s="736"/>
      <c r="DU24" s="736"/>
      <c r="DV24" s="779"/>
      <c r="DW24" s="780">
        <v>68.3</v>
      </c>
      <c r="DX24" s="751"/>
      <c r="DY24" s="751"/>
      <c r="DZ24" s="751"/>
      <c r="EA24" s="751"/>
      <c r="EB24" s="751"/>
      <c r="EC24" s="781"/>
    </row>
    <row r="25" spans="2:133" ht="11.25" customHeight="1" x14ac:dyDescent="0.2">
      <c r="B25" s="677" t="s">
        <v>289</v>
      </c>
      <c r="C25" s="678"/>
      <c r="D25" s="678"/>
      <c r="E25" s="678"/>
      <c r="F25" s="678"/>
      <c r="G25" s="678"/>
      <c r="H25" s="678"/>
      <c r="I25" s="678"/>
      <c r="J25" s="678"/>
      <c r="K25" s="678"/>
      <c r="L25" s="678"/>
      <c r="M25" s="678"/>
      <c r="N25" s="678"/>
      <c r="O25" s="678"/>
      <c r="P25" s="678"/>
      <c r="Q25" s="679"/>
      <c r="R25" s="680">
        <v>756</v>
      </c>
      <c r="S25" s="681"/>
      <c r="T25" s="681"/>
      <c r="U25" s="681"/>
      <c r="V25" s="681"/>
      <c r="W25" s="681"/>
      <c r="X25" s="681"/>
      <c r="Y25" s="682"/>
      <c r="Z25" s="713">
        <v>0</v>
      </c>
      <c r="AA25" s="713"/>
      <c r="AB25" s="713"/>
      <c r="AC25" s="713"/>
      <c r="AD25" s="714" t="s">
        <v>129</v>
      </c>
      <c r="AE25" s="714"/>
      <c r="AF25" s="714"/>
      <c r="AG25" s="714"/>
      <c r="AH25" s="714"/>
      <c r="AI25" s="714"/>
      <c r="AJ25" s="714"/>
      <c r="AK25" s="714"/>
      <c r="AL25" s="683" t="s">
        <v>129</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148540854</v>
      </c>
      <c r="CS25" s="699"/>
      <c r="CT25" s="699"/>
      <c r="CU25" s="699"/>
      <c r="CV25" s="699"/>
      <c r="CW25" s="699"/>
      <c r="CX25" s="699"/>
      <c r="CY25" s="700"/>
      <c r="CZ25" s="683">
        <v>16.399999999999999</v>
      </c>
      <c r="DA25" s="701"/>
      <c r="DB25" s="701"/>
      <c r="DC25" s="702"/>
      <c r="DD25" s="686">
        <v>127694551</v>
      </c>
      <c r="DE25" s="699"/>
      <c r="DF25" s="699"/>
      <c r="DG25" s="699"/>
      <c r="DH25" s="699"/>
      <c r="DI25" s="699"/>
      <c r="DJ25" s="699"/>
      <c r="DK25" s="700"/>
      <c r="DL25" s="686">
        <v>126608948</v>
      </c>
      <c r="DM25" s="699"/>
      <c r="DN25" s="699"/>
      <c r="DO25" s="699"/>
      <c r="DP25" s="699"/>
      <c r="DQ25" s="699"/>
      <c r="DR25" s="699"/>
      <c r="DS25" s="699"/>
      <c r="DT25" s="699"/>
      <c r="DU25" s="699"/>
      <c r="DV25" s="700"/>
      <c r="DW25" s="683">
        <v>32.4</v>
      </c>
      <c r="DX25" s="701"/>
      <c r="DY25" s="701"/>
      <c r="DZ25" s="701"/>
      <c r="EA25" s="701"/>
      <c r="EB25" s="701"/>
      <c r="EC25" s="722"/>
    </row>
    <row r="26" spans="2:133" ht="11.25" customHeight="1" x14ac:dyDescent="0.2">
      <c r="B26" s="677" t="s">
        <v>292</v>
      </c>
      <c r="C26" s="678"/>
      <c r="D26" s="678"/>
      <c r="E26" s="678"/>
      <c r="F26" s="678"/>
      <c r="G26" s="678"/>
      <c r="H26" s="678"/>
      <c r="I26" s="678"/>
      <c r="J26" s="678"/>
      <c r="K26" s="678"/>
      <c r="L26" s="678"/>
      <c r="M26" s="678"/>
      <c r="N26" s="678"/>
      <c r="O26" s="678"/>
      <c r="P26" s="678"/>
      <c r="Q26" s="679"/>
      <c r="R26" s="680">
        <v>411429396</v>
      </c>
      <c r="S26" s="681"/>
      <c r="T26" s="681"/>
      <c r="U26" s="681"/>
      <c r="V26" s="681"/>
      <c r="W26" s="681"/>
      <c r="X26" s="681"/>
      <c r="Y26" s="682"/>
      <c r="Z26" s="713">
        <v>45.4</v>
      </c>
      <c r="AA26" s="713"/>
      <c r="AB26" s="713"/>
      <c r="AC26" s="713"/>
      <c r="AD26" s="714">
        <v>384293841</v>
      </c>
      <c r="AE26" s="714"/>
      <c r="AF26" s="714"/>
      <c r="AG26" s="714"/>
      <c r="AH26" s="714"/>
      <c r="AI26" s="714"/>
      <c r="AJ26" s="714"/>
      <c r="AK26" s="714"/>
      <c r="AL26" s="683">
        <v>98.8</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109927220</v>
      </c>
      <c r="CS26" s="681"/>
      <c r="CT26" s="681"/>
      <c r="CU26" s="681"/>
      <c r="CV26" s="681"/>
      <c r="CW26" s="681"/>
      <c r="CX26" s="681"/>
      <c r="CY26" s="682"/>
      <c r="CZ26" s="683">
        <v>12.2</v>
      </c>
      <c r="DA26" s="701"/>
      <c r="DB26" s="701"/>
      <c r="DC26" s="702"/>
      <c r="DD26" s="686">
        <v>90207326</v>
      </c>
      <c r="DE26" s="681"/>
      <c r="DF26" s="681"/>
      <c r="DG26" s="681"/>
      <c r="DH26" s="681"/>
      <c r="DI26" s="681"/>
      <c r="DJ26" s="681"/>
      <c r="DK26" s="682"/>
      <c r="DL26" s="686" t="s">
        <v>138</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2">
      <c r="B27" s="677" t="s">
        <v>295</v>
      </c>
      <c r="C27" s="678"/>
      <c r="D27" s="678"/>
      <c r="E27" s="678"/>
      <c r="F27" s="678"/>
      <c r="G27" s="678"/>
      <c r="H27" s="678"/>
      <c r="I27" s="678"/>
      <c r="J27" s="678"/>
      <c r="K27" s="678"/>
      <c r="L27" s="678"/>
      <c r="M27" s="678"/>
      <c r="N27" s="678"/>
      <c r="O27" s="678"/>
      <c r="P27" s="678"/>
      <c r="Q27" s="679"/>
      <c r="R27" s="680">
        <v>330355</v>
      </c>
      <c r="S27" s="681"/>
      <c r="T27" s="681"/>
      <c r="U27" s="681"/>
      <c r="V27" s="681"/>
      <c r="W27" s="681"/>
      <c r="X27" s="681"/>
      <c r="Y27" s="682"/>
      <c r="Z27" s="713">
        <v>0</v>
      </c>
      <c r="AA27" s="713"/>
      <c r="AB27" s="713"/>
      <c r="AC27" s="713"/>
      <c r="AD27" s="714">
        <v>330355</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365387980</v>
      </c>
      <c r="BH27" s="681"/>
      <c r="BI27" s="681"/>
      <c r="BJ27" s="681"/>
      <c r="BK27" s="681"/>
      <c r="BL27" s="681"/>
      <c r="BM27" s="681"/>
      <c r="BN27" s="682"/>
      <c r="BO27" s="713">
        <v>100</v>
      </c>
      <c r="BP27" s="713"/>
      <c r="BQ27" s="713"/>
      <c r="BR27" s="713"/>
      <c r="BS27" s="686">
        <v>1282886</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207399100</v>
      </c>
      <c r="CS27" s="699"/>
      <c r="CT27" s="699"/>
      <c r="CU27" s="699"/>
      <c r="CV27" s="699"/>
      <c r="CW27" s="699"/>
      <c r="CX27" s="699"/>
      <c r="CY27" s="700"/>
      <c r="CZ27" s="683">
        <v>23</v>
      </c>
      <c r="DA27" s="701"/>
      <c r="DB27" s="701"/>
      <c r="DC27" s="702"/>
      <c r="DD27" s="686">
        <v>73850375</v>
      </c>
      <c r="DE27" s="699"/>
      <c r="DF27" s="699"/>
      <c r="DG27" s="699"/>
      <c r="DH27" s="699"/>
      <c r="DI27" s="699"/>
      <c r="DJ27" s="699"/>
      <c r="DK27" s="700"/>
      <c r="DL27" s="686">
        <v>73850375</v>
      </c>
      <c r="DM27" s="699"/>
      <c r="DN27" s="699"/>
      <c r="DO27" s="699"/>
      <c r="DP27" s="699"/>
      <c r="DQ27" s="699"/>
      <c r="DR27" s="699"/>
      <c r="DS27" s="699"/>
      <c r="DT27" s="699"/>
      <c r="DU27" s="699"/>
      <c r="DV27" s="700"/>
      <c r="DW27" s="683">
        <v>18.899999999999999</v>
      </c>
      <c r="DX27" s="701"/>
      <c r="DY27" s="701"/>
      <c r="DZ27" s="701"/>
      <c r="EA27" s="701"/>
      <c r="EB27" s="701"/>
      <c r="EC27" s="722"/>
    </row>
    <row r="28" spans="2:133" ht="11.25" customHeight="1" x14ac:dyDescent="0.2">
      <c r="B28" s="677" t="s">
        <v>298</v>
      </c>
      <c r="C28" s="678"/>
      <c r="D28" s="678"/>
      <c r="E28" s="678"/>
      <c r="F28" s="678"/>
      <c r="G28" s="678"/>
      <c r="H28" s="678"/>
      <c r="I28" s="678"/>
      <c r="J28" s="678"/>
      <c r="K28" s="678"/>
      <c r="L28" s="678"/>
      <c r="M28" s="678"/>
      <c r="N28" s="678"/>
      <c r="O28" s="678"/>
      <c r="P28" s="678"/>
      <c r="Q28" s="679"/>
      <c r="R28" s="680">
        <v>9499309</v>
      </c>
      <c r="S28" s="681"/>
      <c r="T28" s="681"/>
      <c r="U28" s="681"/>
      <c r="V28" s="681"/>
      <c r="W28" s="681"/>
      <c r="X28" s="681"/>
      <c r="Y28" s="682"/>
      <c r="Z28" s="713">
        <v>1</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69471940</v>
      </c>
      <c r="CS28" s="681"/>
      <c r="CT28" s="681"/>
      <c r="CU28" s="681"/>
      <c r="CV28" s="681"/>
      <c r="CW28" s="681"/>
      <c r="CX28" s="681"/>
      <c r="CY28" s="682"/>
      <c r="CZ28" s="683">
        <v>7.7</v>
      </c>
      <c r="DA28" s="701"/>
      <c r="DB28" s="701"/>
      <c r="DC28" s="702"/>
      <c r="DD28" s="686">
        <v>67155443</v>
      </c>
      <c r="DE28" s="681"/>
      <c r="DF28" s="681"/>
      <c r="DG28" s="681"/>
      <c r="DH28" s="681"/>
      <c r="DI28" s="681"/>
      <c r="DJ28" s="681"/>
      <c r="DK28" s="682"/>
      <c r="DL28" s="686">
        <v>66268363</v>
      </c>
      <c r="DM28" s="681"/>
      <c r="DN28" s="681"/>
      <c r="DO28" s="681"/>
      <c r="DP28" s="681"/>
      <c r="DQ28" s="681"/>
      <c r="DR28" s="681"/>
      <c r="DS28" s="681"/>
      <c r="DT28" s="681"/>
      <c r="DU28" s="681"/>
      <c r="DV28" s="682"/>
      <c r="DW28" s="683">
        <v>17</v>
      </c>
      <c r="DX28" s="701"/>
      <c r="DY28" s="701"/>
      <c r="DZ28" s="701"/>
      <c r="EA28" s="701"/>
      <c r="EB28" s="701"/>
      <c r="EC28" s="722"/>
    </row>
    <row r="29" spans="2:133" ht="11.25" customHeight="1" x14ac:dyDescent="0.2">
      <c r="B29" s="677" t="s">
        <v>300</v>
      </c>
      <c r="C29" s="678"/>
      <c r="D29" s="678"/>
      <c r="E29" s="678"/>
      <c r="F29" s="678"/>
      <c r="G29" s="678"/>
      <c r="H29" s="678"/>
      <c r="I29" s="678"/>
      <c r="J29" s="678"/>
      <c r="K29" s="678"/>
      <c r="L29" s="678"/>
      <c r="M29" s="678"/>
      <c r="N29" s="678"/>
      <c r="O29" s="678"/>
      <c r="P29" s="678"/>
      <c r="Q29" s="679"/>
      <c r="R29" s="680">
        <v>11798544</v>
      </c>
      <c r="S29" s="681"/>
      <c r="T29" s="681"/>
      <c r="U29" s="681"/>
      <c r="V29" s="681"/>
      <c r="W29" s="681"/>
      <c r="X29" s="681"/>
      <c r="Y29" s="682"/>
      <c r="Z29" s="713">
        <v>1.3</v>
      </c>
      <c r="AA29" s="713"/>
      <c r="AB29" s="713"/>
      <c r="AC29" s="713"/>
      <c r="AD29" s="714">
        <v>3191523</v>
      </c>
      <c r="AE29" s="714"/>
      <c r="AF29" s="714"/>
      <c r="AG29" s="714"/>
      <c r="AH29" s="714"/>
      <c r="AI29" s="714"/>
      <c r="AJ29" s="714"/>
      <c r="AK29" s="714"/>
      <c r="AL29" s="683">
        <v>0.8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69471055</v>
      </c>
      <c r="CS29" s="699"/>
      <c r="CT29" s="699"/>
      <c r="CU29" s="699"/>
      <c r="CV29" s="699"/>
      <c r="CW29" s="699"/>
      <c r="CX29" s="699"/>
      <c r="CY29" s="700"/>
      <c r="CZ29" s="683">
        <v>7.7</v>
      </c>
      <c r="DA29" s="701"/>
      <c r="DB29" s="701"/>
      <c r="DC29" s="702"/>
      <c r="DD29" s="686">
        <v>67154558</v>
      </c>
      <c r="DE29" s="699"/>
      <c r="DF29" s="699"/>
      <c r="DG29" s="699"/>
      <c r="DH29" s="699"/>
      <c r="DI29" s="699"/>
      <c r="DJ29" s="699"/>
      <c r="DK29" s="700"/>
      <c r="DL29" s="686">
        <v>66267478</v>
      </c>
      <c r="DM29" s="699"/>
      <c r="DN29" s="699"/>
      <c r="DO29" s="699"/>
      <c r="DP29" s="699"/>
      <c r="DQ29" s="699"/>
      <c r="DR29" s="699"/>
      <c r="DS29" s="699"/>
      <c r="DT29" s="699"/>
      <c r="DU29" s="699"/>
      <c r="DV29" s="700"/>
      <c r="DW29" s="683">
        <v>17</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3658573</v>
      </c>
      <c r="S30" s="681"/>
      <c r="T30" s="681"/>
      <c r="U30" s="681"/>
      <c r="V30" s="681"/>
      <c r="W30" s="681"/>
      <c r="X30" s="681"/>
      <c r="Y30" s="682"/>
      <c r="Z30" s="713">
        <v>0.4</v>
      </c>
      <c r="AA30" s="713"/>
      <c r="AB30" s="713"/>
      <c r="AC30" s="713"/>
      <c r="AD30" s="714">
        <v>157620</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59147906</v>
      </c>
      <c r="CS30" s="681"/>
      <c r="CT30" s="681"/>
      <c r="CU30" s="681"/>
      <c r="CV30" s="681"/>
      <c r="CW30" s="681"/>
      <c r="CX30" s="681"/>
      <c r="CY30" s="682"/>
      <c r="CZ30" s="683">
        <v>6.5</v>
      </c>
      <c r="DA30" s="701"/>
      <c r="DB30" s="701"/>
      <c r="DC30" s="702"/>
      <c r="DD30" s="686">
        <v>57317608</v>
      </c>
      <c r="DE30" s="681"/>
      <c r="DF30" s="681"/>
      <c r="DG30" s="681"/>
      <c r="DH30" s="681"/>
      <c r="DI30" s="681"/>
      <c r="DJ30" s="681"/>
      <c r="DK30" s="682"/>
      <c r="DL30" s="686">
        <v>56564135</v>
      </c>
      <c r="DM30" s="681"/>
      <c r="DN30" s="681"/>
      <c r="DO30" s="681"/>
      <c r="DP30" s="681"/>
      <c r="DQ30" s="681"/>
      <c r="DR30" s="681"/>
      <c r="DS30" s="681"/>
      <c r="DT30" s="681"/>
      <c r="DU30" s="681"/>
      <c r="DV30" s="682"/>
      <c r="DW30" s="683">
        <v>14.5</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311722492</v>
      </c>
      <c r="S31" s="681"/>
      <c r="T31" s="681"/>
      <c r="U31" s="681"/>
      <c r="V31" s="681"/>
      <c r="W31" s="681"/>
      <c r="X31" s="681"/>
      <c r="Y31" s="682"/>
      <c r="Z31" s="713">
        <v>34.4</v>
      </c>
      <c r="AA31" s="713"/>
      <c r="AB31" s="713"/>
      <c r="AC31" s="713"/>
      <c r="AD31" s="714" t="s">
        <v>129</v>
      </c>
      <c r="AE31" s="714"/>
      <c r="AF31" s="714"/>
      <c r="AG31" s="714"/>
      <c r="AH31" s="714"/>
      <c r="AI31" s="714"/>
      <c r="AJ31" s="714"/>
      <c r="AK31" s="714"/>
      <c r="AL31" s="683" t="s">
        <v>129</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99.5</v>
      </c>
      <c r="BH31" s="750"/>
      <c r="BI31" s="750"/>
      <c r="BJ31" s="750"/>
      <c r="BK31" s="750"/>
      <c r="BL31" s="750"/>
      <c r="BM31" s="751">
        <v>99.2</v>
      </c>
      <c r="BN31" s="750"/>
      <c r="BO31" s="750"/>
      <c r="BP31" s="750"/>
      <c r="BQ31" s="752"/>
      <c r="BR31" s="749">
        <v>99.5</v>
      </c>
      <c r="BS31" s="750"/>
      <c r="BT31" s="750"/>
      <c r="BU31" s="750"/>
      <c r="BV31" s="750"/>
      <c r="BW31" s="750"/>
      <c r="BX31" s="751">
        <v>99.2</v>
      </c>
      <c r="BY31" s="750"/>
      <c r="BZ31" s="750"/>
      <c r="CA31" s="750"/>
      <c r="CB31" s="752"/>
      <c r="CD31" s="767"/>
      <c r="CE31" s="768"/>
      <c r="CF31" s="719" t="s">
        <v>310</v>
      </c>
      <c r="CG31" s="720"/>
      <c r="CH31" s="720"/>
      <c r="CI31" s="720"/>
      <c r="CJ31" s="720"/>
      <c r="CK31" s="720"/>
      <c r="CL31" s="720"/>
      <c r="CM31" s="720"/>
      <c r="CN31" s="720"/>
      <c r="CO31" s="720"/>
      <c r="CP31" s="720"/>
      <c r="CQ31" s="721"/>
      <c r="CR31" s="680">
        <v>10323149</v>
      </c>
      <c r="CS31" s="699"/>
      <c r="CT31" s="699"/>
      <c r="CU31" s="699"/>
      <c r="CV31" s="699"/>
      <c r="CW31" s="699"/>
      <c r="CX31" s="699"/>
      <c r="CY31" s="700"/>
      <c r="CZ31" s="683">
        <v>1.1000000000000001</v>
      </c>
      <c r="DA31" s="701"/>
      <c r="DB31" s="701"/>
      <c r="DC31" s="702"/>
      <c r="DD31" s="686">
        <v>9836950</v>
      </c>
      <c r="DE31" s="699"/>
      <c r="DF31" s="699"/>
      <c r="DG31" s="699"/>
      <c r="DH31" s="699"/>
      <c r="DI31" s="699"/>
      <c r="DJ31" s="699"/>
      <c r="DK31" s="700"/>
      <c r="DL31" s="686">
        <v>9703343</v>
      </c>
      <c r="DM31" s="699"/>
      <c r="DN31" s="699"/>
      <c r="DO31" s="699"/>
      <c r="DP31" s="699"/>
      <c r="DQ31" s="699"/>
      <c r="DR31" s="699"/>
      <c r="DS31" s="699"/>
      <c r="DT31" s="699"/>
      <c r="DU31" s="699"/>
      <c r="DV31" s="700"/>
      <c r="DW31" s="683">
        <v>2.5</v>
      </c>
      <c r="DX31" s="701"/>
      <c r="DY31" s="701"/>
      <c r="DZ31" s="701"/>
      <c r="EA31" s="701"/>
      <c r="EB31" s="701"/>
      <c r="EC31" s="722"/>
    </row>
    <row r="32" spans="2:133" ht="11.25" customHeight="1" x14ac:dyDescent="0.2">
      <c r="B32" s="771" t="s">
        <v>311</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99.3</v>
      </c>
      <c r="BH32" s="699"/>
      <c r="BI32" s="699"/>
      <c r="BJ32" s="699"/>
      <c r="BK32" s="699"/>
      <c r="BL32" s="699"/>
      <c r="BM32" s="684">
        <v>98.9</v>
      </c>
      <c r="BN32" s="745"/>
      <c r="BO32" s="745"/>
      <c r="BP32" s="745"/>
      <c r="BQ32" s="726"/>
      <c r="BR32" s="753">
        <v>99.3</v>
      </c>
      <c r="BS32" s="699"/>
      <c r="BT32" s="699"/>
      <c r="BU32" s="699"/>
      <c r="BV32" s="699"/>
      <c r="BW32" s="699"/>
      <c r="BX32" s="684">
        <v>98.9</v>
      </c>
      <c r="BY32" s="745"/>
      <c r="BZ32" s="745"/>
      <c r="CA32" s="745"/>
      <c r="CB32" s="726"/>
      <c r="CD32" s="769"/>
      <c r="CE32" s="770"/>
      <c r="CF32" s="719" t="s">
        <v>314</v>
      </c>
      <c r="CG32" s="720"/>
      <c r="CH32" s="720"/>
      <c r="CI32" s="720"/>
      <c r="CJ32" s="720"/>
      <c r="CK32" s="720"/>
      <c r="CL32" s="720"/>
      <c r="CM32" s="720"/>
      <c r="CN32" s="720"/>
      <c r="CO32" s="720"/>
      <c r="CP32" s="720"/>
      <c r="CQ32" s="721"/>
      <c r="CR32" s="680">
        <v>885</v>
      </c>
      <c r="CS32" s="681"/>
      <c r="CT32" s="681"/>
      <c r="CU32" s="681"/>
      <c r="CV32" s="681"/>
      <c r="CW32" s="681"/>
      <c r="CX32" s="681"/>
      <c r="CY32" s="682"/>
      <c r="CZ32" s="683">
        <v>0</v>
      </c>
      <c r="DA32" s="701"/>
      <c r="DB32" s="701"/>
      <c r="DC32" s="702"/>
      <c r="DD32" s="686">
        <v>885</v>
      </c>
      <c r="DE32" s="681"/>
      <c r="DF32" s="681"/>
      <c r="DG32" s="681"/>
      <c r="DH32" s="681"/>
      <c r="DI32" s="681"/>
      <c r="DJ32" s="681"/>
      <c r="DK32" s="682"/>
      <c r="DL32" s="686">
        <v>885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34504561</v>
      </c>
      <c r="S33" s="681"/>
      <c r="T33" s="681"/>
      <c r="U33" s="681"/>
      <c r="V33" s="681"/>
      <c r="W33" s="681"/>
      <c r="X33" s="681"/>
      <c r="Y33" s="682"/>
      <c r="Z33" s="713">
        <v>3.8</v>
      </c>
      <c r="AA33" s="713"/>
      <c r="AB33" s="713"/>
      <c r="AC33" s="713"/>
      <c r="AD33" s="714" t="s">
        <v>138</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99.6</v>
      </c>
      <c r="BH33" s="665"/>
      <c r="BI33" s="665"/>
      <c r="BJ33" s="665"/>
      <c r="BK33" s="665"/>
      <c r="BL33" s="665"/>
      <c r="BM33" s="707">
        <v>99.6</v>
      </c>
      <c r="BN33" s="665"/>
      <c r="BO33" s="665"/>
      <c r="BP33" s="665"/>
      <c r="BQ33" s="709"/>
      <c r="BR33" s="744">
        <v>99.7</v>
      </c>
      <c r="BS33" s="665"/>
      <c r="BT33" s="665"/>
      <c r="BU33" s="665"/>
      <c r="BV33" s="665"/>
      <c r="BW33" s="665"/>
      <c r="BX33" s="707">
        <v>99.6</v>
      </c>
      <c r="BY33" s="665"/>
      <c r="BZ33" s="665"/>
      <c r="CA33" s="665"/>
      <c r="CB33" s="709"/>
      <c r="CD33" s="719" t="s">
        <v>317</v>
      </c>
      <c r="CE33" s="720"/>
      <c r="CF33" s="720"/>
      <c r="CG33" s="720"/>
      <c r="CH33" s="720"/>
      <c r="CI33" s="720"/>
      <c r="CJ33" s="720"/>
      <c r="CK33" s="720"/>
      <c r="CL33" s="720"/>
      <c r="CM33" s="720"/>
      <c r="CN33" s="720"/>
      <c r="CO33" s="720"/>
      <c r="CP33" s="720"/>
      <c r="CQ33" s="721"/>
      <c r="CR33" s="680">
        <v>366737576</v>
      </c>
      <c r="CS33" s="699"/>
      <c r="CT33" s="699"/>
      <c r="CU33" s="699"/>
      <c r="CV33" s="699"/>
      <c r="CW33" s="699"/>
      <c r="CX33" s="699"/>
      <c r="CY33" s="700"/>
      <c r="CZ33" s="683">
        <v>40.6</v>
      </c>
      <c r="DA33" s="701"/>
      <c r="DB33" s="701"/>
      <c r="DC33" s="702"/>
      <c r="DD33" s="686">
        <v>146563572</v>
      </c>
      <c r="DE33" s="699"/>
      <c r="DF33" s="699"/>
      <c r="DG33" s="699"/>
      <c r="DH33" s="699"/>
      <c r="DI33" s="699"/>
      <c r="DJ33" s="699"/>
      <c r="DK33" s="700"/>
      <c r="DL33" s="686">
        <v>113779931</v>
      </c>
      <c r="DM33" s="699"/>
      <c r="DN33" s="699"/>
      <c r="DO33" s="699"/>
      <c r="DP33" s="699"/>
      <c r="DQ33" s="699"/>
      <c r="DR33" s="699"/>
      <c r="DS33" s="699"/>
      <c r="DT33" s="699"/>
      <c r="DU33" s="699"/>
      <c r="DV33" s="700"/>
      <c r="DW33" s="683">
        <v>29.1</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3956214</v>
      </c>
      <c r="S34" s="681"/>
      <c r="T34" s="681"/>
      <c r="U34" s="681"/>
      <c r="V34" s="681"/>
      <c r="W34" s="681"/>
      <c r="X34" s="681"/>
      <c r="Y34" s="682"/>
      <c r="Z34" s="713">
        <v>0.4</v>
      </c>
      <c r="AA34" s="713"/>
      <c r="AB34" s="713"/>
      <c r="AC34" s="713"/>
      <c r="AD34" s="714">
        <v>753661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78999914</v>
      </c>
      <c r="CS34" s="681"/>
      <c r="CT34" s="681"/>
      <c r="CU34" s="681"/>
      <c r="CV34" s="681"/>
      <c r="CW34" s="681"/>
      <c r="CX34" s="681"/>
      <c r="CY34" s="682"/>
      <c r="CZ34" s="683">
        <v>8.6999999999999993</v>
      </c>
      <c r="DA34" s="701"/>
      <c r="DB34" s="701"/>
      <c r="DC34" s="702"/>
      <c r="DD34" s="686">
        <v>64379092</v>
      </c>
      <c r="DE34" s="681"/>
      <c r="DF34" s="681"/>
      <c r="DG34" s="681"/>
      <c r="DH34" s="681"/>
      <c r="DI34" s="681"/>
      <c r="DJ34" s="681"/>
      <c r="DK34" s="682"/>
      <c r="DL34" s="686">
        <v>54367757</v>
      </c>
      <c r="DM34" s="681"/>
      <c r="DN34" s="681"/>
      <c r="DO34" s="681"/>
      <c r="DP34" s="681"/>
      <c r="DQ34" s="681"/>
      <c r="DR34" s="681"/>
      <c r="DS34" s="681"/>
      <c r="DT34" s="681"/>
      <c r="DU34" s="681"/>
      <c r="DV34" s="682"/>
      <c r="DW34" s="683">
        <v>13.9</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396716</v>
      </c>
      <c r="S35" s="681"/>
      <c r="T35" s="681"/>
      <c r="U35" s="681"/>
      <c r="V35" s="681"/>
      <c r="W35" s="681"/>
      <c r="X35" s="681"/>
      <c r="Y35" s="682"/>
      <c r="Z35" s="713">
        <v>0</v>
      </c>
      <c r="AA35" s="713"/>
      <c r="AB35" s="713"/>
      <c r="AC35" s="713"/>
      <c r="AD35" s="714" t="s">
        <v>129</v>
      </c>
      <c r="AE35" s="714"/>
      <c r="AF35" s="714"/>
      <c r="AG35" s="714"/>
      <c r="AH35" s="714"/>
      <c r="AI35" s="714"/>
      <c r="AJ35" s="714"/>
      <c r="AK35" s="714"/>
      <c r="AL35" s="683" t="s">
        <v>129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6438553</v>
      </c>
      <c r="CS35" s="699"/>
      <c r="CT35" s="699"/>
      <c r="CU35" s="699"/>
      <c r="CV35" s="699"/>
      <c r="CW35" s="699"/>
      <c r="CX35" s="699"/>
      <c r="CY35" s="700"/>
      <c r="CZ35" s="683">
        <v>0.7</v>
      </c>
      <c r="DA35" s="701"/>
      <c r="DB35" s="701"/>
      <c r="DC35" s="702"/>
      <c r="DD35" s="686">
        <v>4442861</v>
      </c>
      <c r="DE35" s="699"/>
      <c r="DF35" s="699"/>
      <c r="DG35" s="699"/>
      <c r="DH35" s="699"/>
      <c r="DI35" s="699"/>
      <c r="DJ35" s="699"/>
      <c r="DK35" s="700"/>
      <c r="DL35" s="686">
        <v>4442861</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2868662</v>
      </c>
      <c r="S36" s="681"/>
      <c r="T36" s="681"/>
      <c r="U36" s="681"/>
      <c r="V36" s="681"/>
      <c r="W36" s="681"/>
      <c r="X36" s="681"/>
      <c r="Y36" s="682"/>
      <c r="Z36" s="713">
        <v>0.3</v>
      </c>
      <c r="AA36" s="713"/>
      <c r="AB36" s="713"/>
      <c r="AC36" s="713"/>
      <c r="AD36" s="714" t="s">
        <v>129</v>
      </c>
      <c r="AE36" s="714"/>
      <c r="AF36" s="714"/>
      <c r="AG36" s="714"/>
      <c r="AH36" s="714"/>
      <c r="AI36" s="714"/>
      <c r="AJ36" s="714"/>
      <c r="AK36" s="714"/>
      <c r="AL36" s="683" t="s">
        <v>129</v>
      </c>
      <c r="AM36" s="684"/>
      <c r="AN36" s="684"/>
      <c r="AO36" s="715"/>
      <c r="AP36" s="235"/>
      <c r="AQ36" s="732" t="s">
        <v>325</v>
      </c>
      <c r="AR36" s="733"/>
      <c r="AS36" s="733"/>
      <c r="AT36" s="733"/>
      <c r="AU36" s="733"/>
      <c r="AV36" s="733"/>
      <c r="AW36" s="733"/>
      <c r="AX36" s="733"/>
      <c r="AY36" s="734"/>
      <c r="AZ36" s="735">
        <v>64852574</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1324874</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199052347</v>
      </c>
      <c r="CS36" s="681"/>
      <c r="CT36" s="681"/>
      <c r="CU36" s="681"/>
      <c r="CV36" s="681"/>
      <c r="CW36" s="681"/>
      <c r="CX36" s="681"/>
      <c r="CY36" s="682"/>
      <c r="CZ36" s="683">
        <v>22</v>
      </c>
      <c r="DA36" s="701"/>
      <c r="DB36" s="701"/>
      <c r="DC36" s="702"/>
      <c r="DD36" s="686">
        <v>38237285</v>
      </c>
      <c r="DE36" s="681"/>
      <c r="DF36" s="681"/>
      <c r="DG36" s="681"/>
      <c r="DH36" s="681"/>
      <c r="DI36" s="681"/>
      <c r="DJ36" s="681"/>
      <c r="DK36" s="682"/>
      <c r="DL36" s="686">
        <v>25744471</v>
      </c>
      <c r="DM36" s="681"/>
      <c r="DN36" s="681"/>
      <c r="DO36" s="681"/>
      <c r="DP36" s="681"/>
      <c r="DQ36" s="681"/>
      <c r="DR36" s="681"/>
      <c r="DS36" s="681"/>
      <c r="DT36" s="681"/>
      <c r="DU36" s="681"/>
      <c r="DV36" s="682"/>
      <c r="DW36" s="683">
        <v>6.6</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3383932</v>
      </c>
      <c r="S37" s="681"/>
      <c r="T37" s="681"/>
      <c r="U37" s="681"/>
      <c r="V37" s="681"/>
      <c r="W37" s="681"/>
      <c r="X37" s="681"/>
      <c r="Y37" s="682"/>
      <c r="Z37" s="713">
        <v>0.4</v>
      </c>
      <c r="AA37" s="713"/>
      <c r="AB37" s="713"/>
      <c r="AC37" s="713"/>
      <c r="AD37" s="714" t="s">
        <v>129</v>
      </c>
      <c r="AE37" s="714"/>
      <c r="AF37" s="714"/>
      <c r="AG37" s="714"/>
      <c r="AH37" s="714"/>
      <c r="AI37" s="714"/>
      <c r="AJ37" s="714"/>
      <c r="AK37" s="714"/>
      <c r="AL37" s="683" t="s">
        <v>129</v>
      </c>
      <c r="AM37" s="684"/>
      <c r="AN37" s="684"/>
      <c r="AO37" s="715"/>
      <c r="AQ37" s="723" t="s">
        <v>329</v>
      </c>
      <c r="AR37" s="724"/>
      <c r="AS37" s="724"/>
      <c r="AT37" s="724"/>
      <c r="AU37" s="724"/>
      <c r="AV37" s="724"/>
      <c r="AW37" s="724"/>
      <c r="AX37" s="724"/>
      <c r="AY37" s="725"/>
      <c r="AZ37" s="680">
        <v>16527978</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-1898641</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34641</v>
      </c>
      <c r="CS37" s="699"/>
      <c r="CT37" s="699"/>
      <c r="CU37" s="699"/>
      <c r="CV37" s="699"/>
      <c r="CW37" s="699"/>
      <c r="CX37" s="699"/>
      <c r="CY37" s="700"/>
      <c r="CZ37" s="683">
        <v>0</v>
      </c>
      <c r="DA37" s="701"/>
      <c r="DB37" s="701"/>
      <c r="DC37" s="702"/>
      <c r="DD37" s="686">
        <v>34641</v>
      </c>
      <c r="DE37" s="699"/>
      <c r="DF37" s="699"/>
      <c r="DG37" s="699"/>
      <c r="DH37" s="699"/>
      <c r="DI37" s="699"/>
      <c r="DJ37" s="699"/>
      <c r="DK37" s="700"/>
      <c r="DL37" s="686">
        <v>34641</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48348589</v>
      </c>
      <c r="S38" s="681"/>
      <c r="T38" s="681"/>
      <c r="U38" s="681"/>
      <c r="V38" s="681"/>
      <c r="W38" s="681"/>
      <c r="X38" s="681"/>
      <c r="Y38" s="682"/>
      <c r="Z38" s="713">
        <v>5.3</v>
      </c>
      <c r="AA38" s="713"/>
      <c r="AB38" s="713"/>
      <c r="AC38" s="713"/>
      <c r="AD38" s="714">
        <v>73568</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7961976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178588</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38624737</v>
      </c>
      <c r="CS38" s="681"/>
      <c r="CT38" s="681"/>
      <c r="CU38" s="681"/>
      <c r="CV38" s="681"/>
      <c r="CW38" s="681"/>
      <c r="CX38" s="681"/>
      <c r="CY38" s="682"/>
      <c r="CZ38" s="683">
        <v>4.3</v>
      </c>
      <c r="DA38" s="701"/>
      <c r="DB38" s="701"/>
      <c r="DC38" s="702"/>
      <c r="DD38" s="686">
        <v>32753365</v>
      </c>
      <c r="DE38" s="681"/>
      <c r="DF38" s="681"/>
      <c r="DG38" s="681"/>
      <c r="DH38" s="681"/>
      <c r="DI38" s="681"/>
      <c r="DJ38" s="681"/>
      <c r="DK38" s="682"/>
      <c r="DL38" s="686">
        <v>29205434</v>
      </c>
      <c r="DM38" s="681"/>
      <c r="DN38" s="681"/>
      <c r="DO38" s="681"/>
      <c r="DP38" s="681"/>
      <c r="DQ38" s="681"/>
      <c r="DR38" s="681"/>
      <c r="DS38" s="681"/>
      <c r="DT38" s="681"/>
      <c r="DU38" s="681"/>
      <c r="DV38" s="682"/>
      <c r="DW38" s="683">
        <v>7.5</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65279300</v>
      </c>
      <c r="S39" s="681"/>
      <c r="T39" s="681"/>
      <c r="U39" s="681"/>
      <c r="V39" s="681"/>
      <c r="W39" s="681"/>
      <c r="X39" s="681"/>
      <c r="Y39" s="682"/>
      <c r="Z39" s="713">
        <v>7.2</v>
      </c>
      <c r="AA39" s="713"/>
      <c r="AB39" s="713"/>
      <c r="AC39" s="713"/>
      <c r="AD39" s="714" t="s">
        <v>129</v>
      </c>
      <c r="AE39" s="714"/>
      <c r="AF39" s="714"/>
      <c r="AG39" s="714"/>
      <c r="AH39" s="714"/>
      <c r="AI39" s="714"/>
      <c r="AJ39" s="714"/>
      <c r="AK39" s="714"/>
      <c r="AL39" s="683" t="s">
        <v>138</v>
      </c>
      <c r="AM39" s="684"/>
      <c r="AN39" s="684"/>
      <c r="AO39" s="715"/>
      <c r="AQ39" s="723" t="s">
        <v>337</v>
      </c>
      <c r="AR39" s="724"/>
      <c r="AS39" s="724"/>
      <c r="AT39" s="724"/>
      <c r="AU39" s="724"/>
      <c r="AV39" s="724"/>
      <c r="AW39" s="724"/>
      <c r="AX39" s="724"/>
      <c r="AY39" s="725"/>
      <c r="AZ39" s="680">
        <v>1034444</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255274</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2326346</v>
      </c>
      <c r="CS39" s="699"/>
      <c r="CT39" s="699"/>
      <c r="CU39" s="699"/>
      <c r="CV39" s="699"/>
      <c r="CW39" s="699"/>
      <c r="CX39" s="699"/>
      <c r="CY39" s="700"/>
      <c r="CZ39" s="683">
        <v>0.3</v>
      </c>
      <c r="DA39" s="701"/>
      <c r="DB39" s="701"/>
      <c r="DC39" s="702"/>
      <c r="DD39" s="686">
        <v>370262</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v>1653000</v>
      </c>
      <c r="S40" s="681"/>
      <c r="T40" s="681"/>
      <c r="U40" s="681"/>
      <c r="V40" s="681"/>
      <c r="W40" s="681"/>
      <c r="X40" s="681"/>
      <c r="Y40" s="682"/>
      <c r="Z40" s="713">
        <v>0.2</v>
      </c>
      <c r="AA40" s="713"/>
      <c r="AB40" s="713"/>
      <c r="AC40" s="713"/>
      <c r="AD40" s="714" t="s">
        <v>129</v>
      </c>
      <c r="AE40" s="714"/>
      <c r="AF40" s="714"/>
      <c r="AG40" s="714"/>
      <c r="AH40" s="714"/>
      <c r="AI40" s="714"/>
      <c r="AJ40" s="714"/>
      <c r="AK40" s="714"/>
      <c r="AL40" s="683" t="s">
        <v>129</v>
      </c>
      <c r="AM40" s="684"/>
      <c r="AN40" s="684"/>
      <c r="AO40" s="715"/>
      <c r="AQ40" s="723" t="s">
        <v>341</v>
      </c>
      <c r="AR40" s="724"/>
      <c r="AS40" s="724"/>
      <c r="AT40" s="724"/>
      <c r="AU40" s="724"/>
      <c r="AV40" s="724"/>
      <c r="AW40" s="724"/>
      <c r="AX40" s="724"/>
      <c r="AY40" s="725"/>
      <c r="AZ40" s="680">
        <v>530505</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118</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41295679</v>
      </c>
      <c r="CS40" s="681"/>
      <c r="CT40" s="681"/>
      <c r="CU40" s="681"/>
      <c r="CV40" s="681"/>
      <c r="CW40" s="681"/>
      <c r="CX40" s="681"/>
      <c r="CY40" s="682"/>
      <c r="CZ40" s="683">
        <v>4.5999999999999996</v>
      </c>
      <c r="DA40" s="701"/>
      <c r="DB40" s="701"/>
      <c r="DC40" s="702"/>
      <c r="DD40" s="686">
        <v>6380707</v>
      </c>
      <c r="DE40" s="681"/>
      <c r="DF40" s="681"/>
      <c r="DG40" s="681"/>
      <c r="DH40" s="681"/>
      <c r="DI40" s="681"/>
      <c r="DJ40" s="681"/>
      <c r="DK40" s="682"/>
      <c r="DL40" s="686">
        <v>19408</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138</v>
      </c>
      <c r="AE41" s="714"/>
      <c r="AF41" s="714"/>
      <c r="AG41" s="714"/>
      <c r="AH41" s="714"/>
      <c r="AI41" s="714"/>
      <c r="AJ41" s="714"/>
      <c r="AK41" s="714"/>
      <c r="AL41" s="683" t="s">
        <v>129</v>
      </c>
      <c r="AM41" s="684"/>
      <c r="AN41" s="684"/>
      <c r="AO41" s="715"/>
      <c r="AQ41" s="723" t="s">
        <v>346</v>
      </c>
      <c r="AR41" s="724"/>
      <c r="AS41" s="724"/>
      <c r="AT41" s="724"/>
      <c r="AU41" s="724"/>
      <c r="AV41" s="724"/>
      <c r="AW41" s="724"/>
      <c r="AX41" s="724"/>
      <c r="AY41" s="725"/>
      <c r="AZ41" s="680">
        <v>11039624</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t="s">
        <v>138</v>
      </c>
      <c r="S42" s="681"/>
      <c r="T42" s="681"/>
      <c r="U42" s="681"/>
      <c r="V42" s="681"/>
      <c r="W42" s="681"/>
      <c r="X42" s="681"/>
      <c r="Y42" s="682"/>
      <c r="Z42" s="713" t="s">
        <v>129</v>
      </c>
      <c r="AA42" s="713"/>
      <c r="AB42" s="713"/>
      <c r="AC42" s="713"/>
      <c r="AD42" s="714" t="s">
        <v>138</v>
      </c>
      <c r="AE42" s="714"/>
      <c r="AF42" s="714"/>
      <c r="AG42" s="714"/>
      <c r="AH42" s="714"/>
      <c r="AI42" s="714"/>
      <c r="AJ42" s="714"/>
      <c r="AK42" s="714"/>
      <c r="AL42" s="683" t="s">
        <v>138</v>
      </c>
      <c r="AM42" s="684"/>
      <c r="AN42" s="684"/>
      <c r="AO42" s="715"/>
      <c r="AQ42" s="716" t="s">
        <v>350</v>
      </c>
      <c r="AR42" s="717"/>
      <c r="AS42" s="717"/>
      <c r="AT42" s="717"/>
      <c r="AU42" s="717"/>
      <c r="AV42" s="717"/>
      <c r="AW42" s="717"/>
      <c r="AX42" s="717"/>
      <c r="AY42" s="718"/>
      <c r="AZ42" s="664">
        <v>27758047</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292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111062387</v>
      </c>
      <c r="CS42" s="681"/>
      <c r="CT42" s="681"/>
      <c r="CU42" s="681"/>
      <c r="CV42" s="681"/>
      <c r="CW42" s="681"/>
      <c r="CX42" s="681"/>
      <c r="CY42" s="682"/>
      <c r="CZ42" s="683">
        <v>12.3</v>
      </c>
      <c r="DA42" s="684"/>
      <c r="DB42" s="684"/>
      <c r="DC42" s="685"/>
      <c r="DD42" s="686">
        <v>21845039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907176643</v>
      </c>
      <c r="S43" s="703"/>
      <c r="T43" s="703"/>
      <c r="U43" s="703"/>
      <c r="V43" s="703"/>
      <c r="W43" s="703"/>
      <c r="X43" s="703"/>
      <c r="Y43" s="704"/>
      <c r="Z43" s="705">
        <v>100</v>
      </c>
      <c r="AA43" s="705"/>
      <c r="AB43" s="705"/>
      <c r="AC43" s="705"/>
      <c r="AD43" s="706">
        <v>388800568</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3532923</v>
      </c>
      <c r="CS43" s="699"/>
      <c r="CT43" s="699"/>
      <c r="CU43" s="699"/>
      <c r="CV43" s="699"/>
      <c r="CW43" s="699"/>
      <c r="CX43" s="699"/>
      <c r="CY43" s="700"/>
      <c r="CZ43" s="683">
        <v>0.4</v>
      </c>
      <c r="DA43" s="701"/>
      <c r="DB43" s="701"/>
      <c r="DC43" s="702"/>
      <c r="DD43" s="686">
        <v>3448934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109240246</v>
      </c>
      <c r="CS44" s="681"/>
      <c r="CT44" s="681"/>
      <c r="CU44" s="681"/>
      <c r="CV44" s="681"/>
      <c r="CW44" s="681"/>
      <c r="CX44" s="681"/>
      <c r="CY44" s="682"/>
      <c r="CZ44" s="683">
        <v>12.1</v>
      </c>
      <c r="DA44" s="684"/>
      <c r="DB44" s="684"/>
      <c r="DC44" s="685"/>
      <c r="DD44" s="686">
        <v>21788837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42281017</v>
      </c>
      <c r="CS45" s="699"/>
      <c r="CT45" s="699"/>
      <c r="CU45" s="699"/>
      <c r="CV45" s="699"/>
      <c r="CW45" s="699"/>
      <c r="CX45" s="699"/>
      <c r="CY45" s="700"/>
      <c r="CZ45" s="683">
        <v>4.7</v>
      </c>
      <c r="DA45" s="701"/>
      <c r="DB45" s="701"/>
      <c r="DC45" s="702"/>
      <c r="DD45" s="686">
        <v>2099381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63411353</v>
      </c>
      <c r="CS46" s="681"/>
      <c r="CT46" s="681"/>
      <c r="CU46" s="681"/>
      <c r="CV46" s="681"/>
      <c r="CW46" s="681"/>
      <c r="CX46" s="681"/>
      <c r="CY46" s="682"/>
      <c r="CZ46" s="683">
        <v>7</v>
      </c>
      <c r="DA46" s="684"/>
      <c r="DB46" s="684"/>
      <c r="DC46" s="685"/>
      <c r="DD46" s="686">
        <v>19549827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1822141</v>
      </c>
      <c r="CS47" s="699"/>
      <c r="CT47" s="699"/>
      <c r="CU47" s="699"/>
      <c r="CV47" s="699"/>
      <c r="CW47" s="699"/>
      <c r="CX47" s="699"/>
      <c r="CY47" s="700"/>
      <c r="CZ47" s="683">
        <v>0.2</v>
      </c>
      <c r="DA47" s="701"/>
      <c r="DB47" s="701"/>
      <c r="DC47" s="702"/>
      <c r="DD47" s="686">
        <v>56202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363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903211857</v>
      </c>
      <c r="CS49" s="665"/>
      <c r="CT49" s="665"/>
      <c r="CU49" s="665"/>
      <c r="CV49" s="665"/>
      <c r="CW49" s="665"/>
      <c r="CX49" s="665"/>
      <c r="CY49" s="666"/>
      <c r="CZ49" s="667">
        <v>100</v>
      </c>
      <c r="DA49" s="668"/>
      <c r="DB49" s="668"/>
      <c r="DC49" s="669"/>
      <c r="DD49" s="670">
        <v>437108980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rx4DYwmyY7w1yuuD6PXaebRoEKVYBGhhNpBhoJ631wWpFDedW8TQPdjhOcugjqQcNmam7rE+4AyRrP4UbZsDg==" saltValue="c9/i1aMr1x40WuJBR9Sk3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959744</v>
      </c>
      <c r="R7" s="1200"/>
      <c r="S7" s="1200"/>
      <c r="T7" s="1200"/>
      <c r="U7" s="1200"/>
      <c r="V7" s="1200">
        <v>956207</v>
      </c>
      <c r="W7" s="1200"/>
      <c r="X7" s="1200"/>
      <c r="Y7" s="1200"/>
      <c r="Z7" s="1200"/>
      <c r="AA7" s="1200">
        <v>3537</v>
      </c>
      <c r="AB7" s="1200"/>
      <c r="AC7" s="1200"/>
      <c r="AD7" s="1200"/>
      <c r="AE7" s="1201"/>
      <c r="AF7" s="1202">
        <v>185</v>
      </c>
      <c r="AG7" s="1203"/>
      <c r="AH7" s="1203"/>
      <c r="AI7" s="1203"/>
      <c r="AJ7" s="1204"/>
      <c r="AK7" s="1186">
        <v>55558</v>
      </c>
      <c r="AL7" s="1187"/>
      <c r="AM7" s="1187"/>
      <c r="AN7" s="1187"/>
      <c r="AO7" s="1187"/>
      <c r="AP7" s="1187">
        <v>1029625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609</v>
      </c>
      <c r="BT7" s="1191"/>
      <c r="BU7" s="1191"/>
      <c r="BV7" s="1191"/>
      <c r="BW7" s="1191"/>
      <c r="BX7" s="1191"/>
      <c r="BY7" s="1191"/>
      <c r="BZ7" s="1191"/>
      <c r="CA7" s="1191"/>
      <c r="CB7" s="1191"/>
      <c r="CC7" s="1191"/>
      <c r="CD7" s="1191"/>
      <c r="CE7" s="1191"/>
      <c r="CF7" s="1191"/>
      <c r="CG7" s="1192"/>
      <c r="CH7" s="1183">
        <v>5</v>
      </c>
      <c r="CI7" s="1184"/>
      <c r="CJ7" s="1184"/>
      <c r="CK7" s="1184"/>
      <c r="CL7" s="1185"/>
      <c r="CM7" s="1183">
        <v>165</v>
      </c>
      <c r="CN7" s="1184"/>
      <c r="CO7" s="1184"/>
      <c r="CP7" s="1184"/>
      <c r="CQ7" s="1185"/>
      <c r="CR7" s="1183">
        <v>77</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325</v>
      </c>
      <c r="R8" s="1139"/>
      <c r="S8" s="1139"/>
      <c r="T8" s="1139"/>
      <c r="U8" s="1139"/>
      <c r="V8" s="1139">
        <v>281</v>
      </c>
      <c r="W8" s="1139"/>
      <c r="X8" s="1139"/>
      <c r="Y8" s="1139"/>
      <c r="Z8" s="1139"/>
      <c r="AA8" s="1139">
        <v>44</v>
      </c>
      <c r="AB8" s="1139"/>
      <c r="AC8" s="1139"/>
      <c r="AD8" s="1139"/>
      <c r="AE8" s="1140"/>
      <c r="AF8" s="1114" t="s">
        <v>389</v>
      </c>
      <c r="AG8" s="1115"/>
      <c r="AH8" s="1115"/>
      <c r="AI8" s="1115"/>
      <c r="AJ8" s="1116"/>
      <c r="AK8" s="1181">
        <v>20</v>
      </c>
      <c r="AL8" s="1182"/>
      <c r="AM8" s="1182"/>
      <c r="AN8" s="1182"/>
      <c r="AO8" s="1182"/>
      <c r="AP8" s="1182">
        <v>1509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610</v>
      </c>
      <c r="BT8" s="1110"/>
      <c r="BU8" s="1110"/>
      <c r="BV8" s="1110"/>
      <c r="BW8" s="1110"/>
      <c r="BX8" s="1110"/>
      <c r="BY8" s="1110"/>
      <c r="BZ8" s="1110"/>
      <c r="CA8" s="1110"/>
      <c r="CB8" s="1110"/>
      <c r="CC8" s="1110"/>
      <c r="CD8" s="1110"/>
      <c r="CE8" s="1110"/>
      <c r="CF8" s="1110"/>
      <c r="CG8" s="1111"/>
      <c r="CH8" s="1084">
        <v>9</v>
      </c>
      <c r="CI8" s="1085"/>
      <c r="CJ8" s="1085"/>
      <c r="CK8" s="1085"/>
      <c r="CL8" s="1086"/>
      <c r="CM8" s="1084">
        <v>1536</v>
      </c>
      <c r="CN8" s="1085"/>
      <c r="CO8" s="1085"/>
      <c r="CP8" s="1085"/>
      <c r="CQ8" s="1086"/>
      <c r="CR8" s="1084">
        <v>20</v>
      </c>
      <c r="CS8" s="1085"/>
      <c r="CT8" s="1085"/>
      <c r="CU8" s="1085"/>
      <c r="CV8" s="1086"/>
      <c r="CW8" s="1084"/>
      <c r="CX8" s="1085"/>
      <c r="CY8" s="1085"/>
      <c r="CZ8" s="1085"/>
      <c r="DA8" s="1086"/>
      <c r="DB8" s="1084"/>
      <c r="DC8" s="1085"/>
      <c r="DD8" s="1085"/>
      <c r="DE8" s="1085"/>
      <c r="DF8" s="1086"/>
      <c r="DG8" s="1084"/>
      <c r="DH8" s="1085"/>
      <c r="DI8" s="1085"/>
      <c r="DJ8" s="1085"/>
      <c r="DK8" s="1086"/>
      <c r="DL8" s="1084">
        <v>10000</v>
      </c>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t="s">
        <v>390</v>
      </c>
      <c r="C9" s="1133"/>
      <c r="D9" s="1133"/>
      <c r="E9" s="1133"/>
      <c r="F9" s="1133"/>
      <c r="G9" s="1133"/>
      <c r="H9" s="1133"/>
      <c r="I9" s="1133"/>
      <c r="J9" s="1133"/>
      <c r="K9" s="1133"/>
      <c r="L9" s="1133"/>
      <c r="M9" s="1133"/>
      <c r="N9" s="1133"/>
      <c r="O9" s="1133"/>
      <c r="P9" s="1134"/>
      <c r="Q9" s="1138">
        <v>204</v>
      </c>
      <c r="R9" s="1139"/>
      <c r="S9" s="1139"/>
      <c r="T9" s="1139"/>
      <c r="U9" s="1139"/>
      <c r="V9" s="1139">
        <v>62</v>
      </c>
      <c r="W9" s="1139"/>
      <c r="X9" s="1139"/>
      <c r="Y9" s="1139"/>
      <c r="Z9" s="1139"/>
      <c r="AA9" s="1139">
        <v>142</v>
      </c>
      <c r="AB9" s="1139"/>
      <c r="AC9" s="1139"/>
      <c r="AD9" s="1139"/>
      <c r="AE9" s="1140"/>
      <c r="AF9" s="1114">
        <v>142</v>
      </c>
      <c r="AG9" s="1115"/>
      <c r="AH9" s="1115"/>
      <c r="AI9" s="1115"/>
      <c r="AJ9" s="1116"/>
      <c r="AK9" s="1181">
        <v>28</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611</v>
      </c>
      <c r="BT9" s="1110"/>
      <c r="BU9" s="1110"/>
      <c r="BV9" s="1110"/>
      <c r="BW9" s="1110"/>
      <c r="BX9" s="1110"/>
      <c r="BY9" s="1110"/>
      <c r="BZ9" s="1110"/>
      <c r="CA9" s="1110"/>
      <c r="CB9" s="1110"/>
      <c r="CC9" s="1110"/>
      <c r="CD9" s="1110"/>
      <c r="CE9" s="1110"/>
      <c r="CF9" s="1110"/>
      <c r="CG9" s="1111"/>
      <c r="CH9" s="1084">
        <v>-17</v>
      </c>
      <c r="CI9" s="1085"/>
      <c r="CJ9" s="1085"/>
      <c r="CK9" s="1085"/>
      <c r="CL9" s="1086"/>
      <c r="CM9" s="1084">
        <v>436</v>
      </c>
      <c r="CN9" s="1085"/>
      <c r="CO9" s="1085"/>
      <c r="CP9" s="1085"/>
      <c r="CQ9" s="1086"/>
      <c r="CR9" s="1084">
        <v>30</v>
      </c>
      <c r="CS9" s="1085"/>
      <c r="CT9" s="1085"/>
      <c r="CU9" s="1085"/>
      <c r="CV9" s="1086"/>
      <c r="CW9" s="1084">
        <v>385</v>
      </c>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t="s">
        <v>391</v>
      </c>
      <c r="C10" s="1133"/>
      <c r="D10" s="1133"/>
      <c r="E10" s="1133"/>
      <c r="F10" s="1133"/>
      <c r="G10" s="1133"/>
      <c r="H10" s="1133"/>
      <c r="I10" s="1133"/>
      <c r="J10" s="1133"/>
      <c r="K10" s="1133"/>
      <c r="L10" s="1133"/>
      <c r="M10" s="1133"/>
      <c r="N10" s="1133"/>
      <c r="O10" s="1133"/>
      <c r="P10" s="1134"/>
      <c r="Q10" s="1138">
        <v>100</v>
      </c>
      <c r="R10" s="1139"/>
      <c r="S10" s="1139"/>
      <c r="T10" s="1139"/>
      <c r="U10" s="1139"/>
      <c r="V10" s="1139">
        <v>100</v>
      </c>
      <c r="W10" s="1139"/>
      <c r="X10" s="1139"/>
      <c r="Y10" s="1139"/>
      <c r="Z10" s="1139"/>
      <c r="AA10" s="1139">
        <v>0</v>
      </c>
      <c r="AB10" s="1139"/>
      <c r="AC10" s="1139"/>
      <c r="AD10" s="1139"/>
      <c r="AE10" s="1140"/>
      <c r="AF10" s="1114" t="s">
        <v>392</v>
      </c>
      <c r="AG10" s="1115"/>
      <c r="AH10" s="1115"/>
      <c r="AI10" s="1115"/>
      <c r="AJ10" s="1116"/>
      <c r="AK10" s="1181">
        <v>21</v>
      </c>
      <c r="AL10" s="1182"/>
      <c r="AM10" s="1182"/>
      <c r="AN10" s="1182"/>
      <c r="AO10" s="1182"/>
      <c r="AP10" s="1182">
        <v>0</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612</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321</v>
      </c>
      <c r="CN10" s="1085"/>
      <c r="CO10" s="1085"/>
      <c r="CP10" s="1085"/>
      <c r="CQ10" s="1086"/>
      <c r="CR10" s="1084">
        <v>300</v>
      </c>
      <c r="CS10" s="1085"/>
      <c r="CT10" s="1085"/>
      <c r="CU10" s="1085"/>
      <c r="CV10" s="1086"/>
      <c r="CW10" s="1084">
        <v>26</v>
      </c>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t="s">
        <v>393</v>
      </c>
      <c r="C11" s="1133"/>
      <c r="D11" s="1133"/>
      <c r="E11" s="1133"/>
      <c r="F11" s="1133"/>
      <c r="G11" s="1133"/>
      <c r="H11" s="1133"/>
      <c r="I11" s="1133"/>
      <c r="J11" s="1133"/>
      <c r="K11" s="1133"/>
      <c r="L11" s="1133"/>
      <c r="M11" s="1133"/>
      <c r="N11" s="1133"/>
      <c r="O11" s="1133"/>
      <c r="P11" s="1134"/>
      <c r="Q11" s="1138">
        <v>648</v>
      </c>
      <c r="R11" s="1139"/>
      <c r="S11" s="1139"/>
      <c r="T11" s="1139"/>
      <c r="U11" s="1139"/>
      <c r="V11" s="1139">
        <v>408</v>
      </c>
      <c r="W11" s="1139"/>
      <c r="X11" s="1139"/>
      <c r="Y11" s="1139"/>
      <c r="Z11" s="1139"/>
      <c r="AA11" s="1139">
        <v>240</v>
      </c>
      <c r="AB11" s="1139"/>
      <c r="AC11" s="1139"/>
      <c r="AD11" s="1139"/>
      <c r="AE11" s="1140"/>
      <c r="AF11" s="1114">
        <v>213</v>
      </c>
      <c r="AG11" s="1115"/>
      <c r="AH11" s="1115"/>
      <c r="AI11" s="1115"/>
      <c r="AJ11" s="1116"/>
      <c r="AK11" s="1181">
        <v>0</v>
      </c>
      <c r="AL11" s="1182"/>
      <c r="AM11" s="1182"/>
      <c r="AN11" s="1182"/>
      <c r="AO11" s="1182"/>
      <c r="AP11" s="1182">
        <v>495</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613</v>
      </c>
      <c r="BT11" s="1110"/>
      <c r="BU11" s="1110"/>
      <c r="BV11" s="1110"/>
      <c r="BW11" s="1110"/>
      <c r="BX11" s="1110"/>
      <c r="BY11" s="1110"/>
      <c r="BZ11" s="1110"/>
      <c r="CA11" s="1110"/>
      <c r="CB11" s="1110"/>
      <c r="CC11" s="1110"/>
      <c r="CD11" s="1110"/>
      <c r="CE11" s="1110"/>
      <c r="CF11" s="1110"/>
      <c r="CG11" s="1111"/>
      <c r="CH11" s="1084">
        <v>-17</v>
      </c>
      <c r="CI11" s="1085"/>
      <c r="CJ11" s="1085"/>
      <c r="CK11" s="1085"/>
      <c r="CL11" s="1086"/>
      <c r="CM11" s="1084">
        <v>166</v>
      </c>
      <c r="CN11" s="1085"/>
      <c r="CO11" s="1085"/>
      <c r="CP11" s="1085"/>
      <c r="CQ11" s="1086"/>
      <c r="CR11" s="1084">
        <v>45</v>
      </c>
      <c r="CS11" s="1085"/>
      <c r="CT11" s="1085"/>
      <c r="CU11" s="1085"/>
      <c r="CV11" s="1086"/>
      <c r="CW11" s="1084">
        <v>16</v>
      </c>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t="s">
        <v>394</v>
      </c>
      <c r="C12" s="1133"/>
      <c r="D12" s="1133"/>
      <c r="E12" s="1133"/>
      <c r="F12" s="1133"/>
      <c r="G12" s="1133"/>
      <c r="H12" s="1133"/>
      <c r="I12" s="1133"/>
      <c r="J12" s="1133"/>
      <c r="K12" s="1133"/>
      <c r="L12" s="1133"/>
      <c r="M12" s="1133"/>
      <c r="N12" s="1133"/>
      <c r="O12" s="1133"/>
      <c r="P12" s="1134"/>
      <c r="Q12" s="1138">
        <v>414</v>
      </c>
      <c r="R12" s="1139"/>
      <c r="S12" s="1139"/>
      <c r="T12" s="1139"/>
      <c r="U12" s="1139"/>
      <c r="V12" s="1139">
        <v>414</v>
      </c>
      <c r="W12" s="1139"/>
      <c r="X12" s="1139"/>
      <c r="Y12" s="1139"/>
      <c r="Z12" s="1139"/>
      <c r="AA12" s="1139">
        <v>0</v>
      </c>
      <c r="AB12" s="1139"/>
      <c r="AC12" s="1139"/>
      <c r="AD12" s="1139"/>
      <c r="AE12" s="1140"/>
      <c r="AF12" s="1114" t="s">
        <v>129</v>
      </c>
      <c r="AG12" s="1115"/>
      <c r="AH12" s="1115"/>
      <c r="AI12" s="1115"/>
      <c r="AJ12" s="1116"/>
      <c r="AK12" s="1181">
        <v>414</v>
      </c>
      <c r="AL12" s="1182"/>
      <c r="AM12" s="1182"/>
      <c r="AN12" s="1182"/>
      <c r="AO12" s="1182"/>
      <c r="AP12" s="1182">
        <v>0</v>
      </c>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614</v>
      </c>
      <c r="BT12" s="1110"/>
      <c r="BU12" s="1110"/>
      <c r="BV12" s="1110"/>
      <c r="BW12" s="1110"/>
      <c r="BX12" s="1110"/>
      <c r="BY12" s="1110"/>
      <c r="BZ12" s="1110"/>
      <c r="CA12" s="1110"/>
      <c r="CB12" s="1110"/>
      <c r="CC12" s="1110"/>
      <c r="CD12" s="1110"/>
      <c r="CE12" s="1110"/>
      <c r="CF12" s="1110"/>
      <c r="CG12" s="1111"/>
      <c r="CH12" s="1084">
        <v>-524</v>
      </c>
      <c r="CI12" s="1085"/>
      <c r="CJ12" s="1085"/>
      <c r="CK12" s="1085"/>
      <c r="CL12" s="1086"/>
      <c r="CM12" s="1084">
        <v>5456</v>
      </c>
      <c r="CN12" s="1085"/>
      <c r="CO12" s="1085"/>
      <c r="CP12" s="1085"/>
      <c r="CQ12" s="1086"/>
      <c r="CR12" s="1084">
        <v>2143</v>
      </c>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t="s">
        <v>395</v>
      </c>
      <c r="C13" s="1133"/>
      <c r="D13" s="1133"/>
      <c r="E13" s="1133"/>
      <c r="F13" s="1133"/>
      <c r="G13" s="1133"/>
      <c r="H13" s="1133"/>
      <c r="I13" s="1133"/>
      <c r="J13" s="1133"/>
      <c r="K13" s="1133"/>
      <c r="L13" s="1133"/>
      <c r="M13" s="1133"/>
      <c r="N13" s="1133"/>
      <c r="O13" s="1133"/>
      <c r="P13" s="1134"/>
      <c r="Q13" s="1138">
        <v>207931</v>
      </c>
      <c r="R13" s="1139"/>
      <c r="S13" s="1139"/>
      <c r="T13" s="1139"/>
      <c r="U13" s="1139"/>
      <c r="V13" s="1139">
        <v>207931</v>
      </c>
      <c r="W13" s="1139"/>
      <c r="X13" s="1139"/>
      <c r="Y13" s="1139"/>
      <c r="Z13" s="1139"/>
      <c r="AA13" s="1139">
        <v>0</v>
      </c>
      <c r="AB13" s="1139"/>
      <c r="AC13" s="1139"/>
      <c r="AD13" s="1139"/>
      <c r="AE13" s="1140"/>
      <c r="AF13" s="1114" t="s">
        <v>392</v>
      </c>
      <c r="AG13" s="1115"/>
      <c r="AH13" s="1115"/>
      <c r="AI13" s="1115"/>
      <c r="AJ13" s="1116"/>
      <c r="AK13" s="1181">
        <v>164705</v>
      </c>
      <c r="AL13" s="1182"/>
      <c r="AM13" s="1182"/>
      <c r="AN13" s="1182"/>
      <c r="AO13" s="1182"/>
      <c r="AP13" s="1182">
        <v>0</v>
      </c>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615</v>
      </c>
      <c r="BT13" s="1110"/>
      <c r="BU13" s="1110"/>
      <c r="BV13" s="1110"/>
      <c r="BW13" s="1110"/>
      <c r="BX13" s="1110"/>
      <c r="BY13" s="1110"/>
      <c r="BZ13" s="1110"/>
      <c r="CA13" s="1110"/>
      <c r="CB13" s="1110"/>
      <c r="CC13" s="1110"/>
      <c r="CD13" s="1110"/>
      <c r="CE13" s="1110"/>
      <c r="CF13" s="1110"/>
      <c r="CG13" s="1111"/>
      <c r="CH13" s="1084">
        <v>37</v>
      </c>
      <c r="CI13" s="1085"/>
      <c r="CJ13" s="1085"/>
      <c r="CK13" s="1085"/>
      <c r="CL13" s="1086"/>
      <c r="CM13" s="1084">
        <v>24</v>
      </c>
      <c r="CN13" s="1085"/>
      <c r="CO13" s="1085"/>
      <c r="CP13" s="1085"/>
      <c r="CQ13" s="1086"/>
      <c r="CR13" s="1084">
        <v>40</v>
      </c>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616</v>
      </c>
      <c r="BT14" s="1110"/>
      <c r="BU14" s="1110"/>
      <c r="BV14" s="1110"/>
      <c r="BW14" s="1110"/>
      <c r="BX14" s="1110"/>
      <c r="BY14" s="1110"/>
      <c r="BZ14" s="1110"/>
      <c r="CA14" s="1110"/>
      <c r="CB14" s="1110"/>
      <c r="CC14" s="1110"/>
      <c r="CD14" s="1110"/>
      <c r="CE14" s="1110"/>
      <c r="CF14" s="1110"/>
      <c r="CG14" s="1111"/>
      <c r="CH14" s="1084">
        <v>-8</v>
      </c>
      <c r="CI14" s="1085"/>
      <c r="CJ14" s="1085"/>
      <c r="CK14" s="1085"/>
      <c r="CL14" s="1086"/>
      <c r="CM14" s="1084">
        <v>2154</v>
      </c>
      <c r="CN14" s="1085"/>
      <c r="CO14" s="1085"/>
      <c r="CP14" s="1085"/>
      <c r="CQ14" s="1086"/>
      <c r="CR14" s="1084">
        <v>100</v>
      </c>
      <c r="CS14" s="1085"/>
      <c r="CT14" s="1085"/>
      <c r="CU14" s="1085"/>
      <c r="CV14" s="1086"/>
      <c r="CW14" s="1084">
        <v>345</v>
      </c>
      <c r="CX14" s="1085"/>
      <c r="CY14" s="1085"/>
      <c r="CZ14" s="1085"/>
      <c r="DA14" s="1086"/>
      <c r="DB14" s="1084">
        <v>1000</v>
      </c>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617</v>
      </c>
      <c r="BT15" s="1110"/>
      <c r="BU15" s="1110"/>
      <c r="BV15" s="1110"/>
      <c r="BW15" s="1110"/>
      <c r="BX15" s="1110"/>
      <c r="BY15" s="1110"/>
      <c r="BZ15" s="1110"/>
      <c r="CA15" s="1110"/>
      <c r="CB15" s="1110"/>
      <c r="CC15" s="1110"/>
      <c r="CD15" s="1110"/>
      <c r="CE15" s="1110"/>
      <c r="CF15" s="1110"/>
      <c r="CG15" s="1111"/>
      <c r="CH15" s="1084">
        <v>-6</v>
      </c>
      <c r="CI15" s="1085"/>
      <c r="CJ15" s="1085"/>
      <c r="CK15" s="1085"/>
      <c r="CL15" s="1086"/>
      <c r="CM15" s="1084">
        <v>157</v>
      </c>
      <c r="CN15" s="1085"/>
      <c r="CO15" s="1085"/>
      <c r="CP15" s="1085"/>
      <c r="CQ15" s="1086"/>
      <c r="CR15" s="1084">
        <v>7</v>
      </c>
      <c r="CS15" s="1085"/>
      <c r="CT15" s="1085"/>
      <c r="CU15" s="1085"/>
      <c r="CV15" s="1086"/>
      <c r="CW15" s="1084">
        <v>24</v>
      </c>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t="s">
        <v>618</v>
      </c>
      <c r="BT16" s="1110"/>
      <c r="BU16" s="1110"/>
      <c r="BV16" s="1110"/>
      <c r="BW16" s="1110"/>
      <c r="BX16" s="1110"/>
      <c r="BY16" s="1110"/>
      <c r="BZ16" s="1110"/>
      <c r="CA16" s="1110"/>
      <c r="CB16" s="1110"/>
      <c r="CC16" s="1110"/>
      <c r="CD16" s="1110"/>
      <c r="CE16" s="1110"/>
      <c r="CF16" s="1110"/>
      <c r="CG16" s="1111"/>
      <c r="CH16" s="1084">
        <v>29</v>
      </c>
      <c r="CI16" s="1085"/>
      <c r="CJ16" s="1085"/>
      <c r="CK16" s="1085"/>
      <c r="CL16" s="1086"/>
      <c r="CM16" s="1084">
        <v>237</v>
      </c>
      <c r="CN16" s="1085"/>
      <c r="CO16" s="1085"/>
      <c r="CP16" s="1085"/>
      <c r="CQ16" s="1086"/>
      <c r="CR16" s="1084">
        <v>10</v>
      </c>
      <c r="CS16" s="1085"/>
      <c r="CT16" s="1085"/>
      <c r="CU16" s="1085"/>
      <c r="CV16" s="1086"/>
      <c r="CW16" s="1084">
        <v>54</v>
      </c>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t="s">
        <v>619</v>
      </c>
      <c r="BT17" s="1110"/>
      <c r="BU17" s="1110"/>
      <c r="BV17" s="1110"/>
      <c r="BW17" s="1110"/>
      <c r="BX17" s="1110"/>
      <c r="BY17" s="1110"/>
      <c r="BZ17" s="1110"/>
      <c r="CA17" s="1110"/>
      <c r="CB17" s="1110"/>
      <c r="CC17" s="1110"/>
      <c r="CD17" s="1110"/>
      <c r="CE17" s="1110"/>
      <c r="CF17" s="1110"/>
      <c r="CG17" s="1111"/>
      <c r="CH17" s="1084">
        <v>-5</v>
      </c>
      <c r="CI17" s="1085"/>
      <c r="CJ17" s="1085"/>
      <c r="CK17" s="1085"/>
      <c r="CL17" s="1086"/>
      <c r="CM17" s="1084">
        <v>114</v>
      </c>
      <c r="CN17" s="1085"/>
      <c r="CO17" s="1085"/>
      <c r="CP17" s="1085"/>
      <c r="CQ17" s="1086"/>
      <c r="CR17" s="1084">
        <v>10</v>
      </c>
      <c r="CS17" s="1085"/>
      <c r="CT17" s="1085"/>
      <c r="CU17" s="1085"/>
      <c r="CV17" s="1086"/>
      <c r="CW17" s="1084">
        <v>85</v>
      </c>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t="s">
        <v>620</v>
      </c>
      <c r="BT18" s="1110"/>
      <c r="BU18" s="1110"/>
      <c r="BV18" s="1110"/>
      <c r="BW18" s="1110"/>
      <c r="BX18" s="1110"/>
      <c r="BY18" s="1110"/>
      <c r="BZ18" s="1110"/>
      <c r="CA18" s="1110"/>
      <c r="CB18" s="1110"/>
      <c r="CC18" s="1110"/>
      <c r="CD18" s="1110"/>
      <c r="CE18" s="1110"/>
      <c r="CF18" s="1110"/>
      <c r="CG18" s="1111"/>
      <c r="CH18" s="1084">
        <v>-7</v>
      </c>
      <c r="CI18" s="1085"/>
      <c r="CJ18" s="1085"/>
      <c r="CK18" s="1085"/>
      <c r="CL18" s="1086"/>
      <c r="CM18" s="1084">
        <v>92</v>
      </c>
      <c r="CN18" s="1085"/>
      <c r="CO18" s="1085"/>
      <c r="CP18" s="1085"/>
      <c r="CQ18" s="1086"/>
      <c r="CR18" s="1084">
        <v>15</v>
      </c>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t="s">
        <v>621</v>
      </c>
      <c r="BT19" s="1110"/>
      <c r="BU19" s="1110"/>
      <c r="BV19" s="1110"/>
      <c r="BW19" s="1110"/>
      <c r="BX19" s="1110"/>
      <c r="BY19" s="1110"/>
      <c r="BZ19" s="1110"/>
      <c r="CA19" s="1110"/>
      <c r="CB19" s="1110"/>
      <c r="CC19" s="1110"/>
      <c r="CD19" s="1110"/>
      <c r="CE19" s="1110"/>
      <c r="CF19" s="1110"/>
      <c r="CG19" s="1111"/>
      <c r="CH19" s="1084">
        <v>2589</v>
      </c>
      <c r="CI19" s="1085"/>
      <c r="CJ19" s="1085"/>
      <c r="CK19" s="1085"/>
      <c r="CL19" s="1086"/>
      <c r="CM19" s="1084">
        <v>63665</v>
      </c>
      <c r="CN19" s="1085"/>
      <c r="CO19" s="1085"/>
      <c r="CP19" s="1085"/>
      <c r="CQ19" s="1086"/>
      <c r="CR19" s="1084">
        <v>8</v>
      </c>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t="s">
        <v>631</v>
      </c>
      <c r="BS20" s="1109" t="s">
        <v>622</v>
      </c>
      <c r="BT20" s="1110"/>
      <c r="BU20" s="1110"/>
      <c r="BV20" s="1110"/>
      <c r="BW20" s="1110"/>
      <c r="BX20" s="1110"/>
      <c r="BY20" s="1110"/>
      <c r="BZ20" s="1110"/>
      <c r="CA20" s="1110"/>
      <c r="CB20" s="1110"/>
      <c r="CC20" s="1110"/>
      <c r="CD20" s="1110"/>
      <c r="CE20" s="1110"/>
      <c r="CF20" s="1110"/>
      <c r="CG20" s="1111"/>
      <c r="CH20" s="1084">
        <v>208</v>
      </c>
      <c r="CI20" s="1085"/>
      <c r="CJ20" s="1085"/>
      <c r="CK20" s="1085"/>
      <c r="CL20" s="1086"/>
      <c r="CM20" s="1084">
        <v>5074</v>
      </c>
      <c r="CN20" s="1085"/>
      <c r="CO20" s="1085"/>
      <c r="CP20" s="1085"/>
      <c r="CQ20" s="1086"/>
      <c r="CR20" s="1084">
        <v>481</v>
      </c>
      <c r="CS20" s="1085"/>
      <c r="CT20" s="1085"/>
      <c r="CU20" s="1085"/>
      <c r="CV20" s="1086"/>
      <c r="CW20" s="1084">
        <v>6</v>
      </c>
      <c r="CX20" s="1085"/>
      <c r="CY20" s="1085"/>
      <c r="CZ20" s="1085"/>
      <c r="DA20" s="1086"/>
      <c r="DB20" s="1084">
        <v>12275</v>
      </c>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t="s">
        <v>623</v>
      </c>
      <c r="BT21" s="1110"/>
      <c r="BU21" s="1110"/>
      <c r="BV21" s="1110"/>
      <c r="BW21" s="1110"/>
      <c r="BX21" s="1110"/>
      <c r="BY21" s="1110"/>
      <c r="BZ21" s="1110"/>
      <c r="CA21" s="1110"/>
      <c r="CB21" s="1110"/>
      <c r="CC21" s="1110"/>
      <c r="CD21" s="1110"/>
      <c r="CE21" s="1110"/>
      <c r="CF21" s="1110"/>
      <c r="CG21" s="1111"/>
      <c r="CH21" s="1084">
        <v>195</v>
      </c>
      <c r="CI21" s="1085"/>
      <c r="CJ21" s="1085"/>
      <c r="CK21" s="1085"/>
      <c r="CL21" s="1086"/>
      <c r="CM21" s="1084">
        <v>10520</v>
      </c>
      <c r="CN21" s="1085"/>
      <c r="CO21" s="1085"/>
      <c r="CP21" s="1085"/>
      <c r="CQ21" s="1086"/>
      <c r="CR21" s="1084">
        <v>10</v>
      </c>
      <c r="CS21" s="1085"/>
      <c r="CT21" s="1085"/>
      <c r="CU21" s="1085"/>
      <c r="CV21" s="1086"/>
      <c r="CW21" s="1084">
        <v>2</v>
      </c>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t="s">
        <v>624</v>
      </c>
      <c r="BT22" s="1110"/>
      <c r="BU22" s="1110"/>
      <c r="BV22" s="1110"/>
      <c r="BW22" s="1110"/>
      <c r="BX22" s="1110"/>
      <c r="BY22" s="1110"/>
      <c r="BZ22" s="1110"/>
      <c r="CA22" s="1110"/>
      <c r="CB22" s="1110"/>
      <c r="CC22" s="1110"/>
      <c r="CD22" s="1110"/>
      <c r="CE22" s="1110"/>
      <c r="CF22" s="1110"/>
      <c r="CG22" s="1111"/>
      <c r="CH22" s="1084">
        <v>-8</v>
      </c>
      <c r="CI22" s="1085"/>
      <c r="CJ22" s="1085"/>
      <c r="CK22" s="1085"/>
      <c r="CL22" s="1086"/>
      <c r="CM22" s="1084">
        <v>1412</v>
      </c>
      <c r="CN22" s="1085"/>
      <c r="CO22" s="1085"/>
      <c r="CP22" s="1085"/>
      <c r="CQ22" s="1086"/>
      <c r="CR22" s="1084">
        <v>105</v>
      </c>
      <c r="CS22" s="1085"/>
      <c r="CT22" s="1085"/>
      <c r="CU22" s="1085"/>
      <c r="CV22" s="1086"/>
      <c r="CW22" s="1084">
        <v>3</v>
      </c>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397</v>
      </c>
      <c r="B23" s="1039" t="s">
        <v>398</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540</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t="s">
        <v>625</v>
      </c>
      <c r="BT23" s="1110"/>
      <c r="BU23" s="1110"/>
      <c r="BV23" s="1110"/>
      <c r="BW23" s="1110"/>
      <c r="BX23" s="1110"/>
      <c r="BY23" s="1110"/>
      <c r="BZ23" s="1110"/>
      <c r="CA23" s="1110"/>
      <c r="CB23" s="1110"/>
      <c r="CC23" s="1110"/>
      <c r="CD23" s="1110"/>
      <c r="CE23" s="1110"/>
      <c r="CF23" s="1110"/>
      <c r="CG23" s="1111"/>
      <c r="CH23" s="1084">
        <v>-18</v>
      </c>
      <c r="CI23" s="1085"/>
      <c r="CJ23" s="1085"/>
      <c r="CK23" s="1085"/>
      <c r="CL23" s="1086"/>
      <c r="CM23" s="1084">
        <v>535</v>
      </c>
      <c r="CN23" s="1085"/>
      <c r="CO23" s="1085"/>
      <c r="CP23" s="1085"/>
      <c r="CQ23" s="1086"/>
      <c r="CR23" s="1084">
        <v>131</v>
      </c>
      <c r="CS23" s="1085"/>
      <c r="CT23" s="1085"/>
      <c r="CU23" s="1085"/>
      <c r="CV23" s="1086"/>
      <c r="CW23" s="1084">
        <v>101</v>
      </c>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t="s">
        <v>626</v>
      </c>
      <c r="BT24" s="1110"/>
      <c r="BU24" s="1110"/>
      <c r="BV24" s="1110"/>
      <c r="BW24" s="1110"/>
      <c r="BX24" s="1110"/>
      <c r="BY24" s="1110"/>
      <c r="BZ24" s="1110"/>
      <c r="CA24" s="1110"/>
      <c r="CB24" s="1110"/>
      <c r="CC24" s="1110"/>
      <c r="CD24" s="1110"/>
      <c r="CE24" s="1110"/>
      <c r="CF24" s="1110"/>
      <c r="CG24" s="1111"/>
      <c r="CH24" s="1084">
        <v>112</v>
      </c>
      <c r="CI24" s="1085"/>
      <c r="CJ24" s="1085"/>
      <c r="CK24" s="1085"/>
      <c r="CL24" s="1086"/>
      <c r="CM24" s="1084">
        <v>2891</v>
      </c>
      <c r="CN24" s="1085"/>
      <c r="CO24" s="1085"/>
      <c r="CP24" s="1085"/>
      <c r="CQ24" s="1086"/>
      <c r="CR24" s="1084">
        <v>50</v>
      </c>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t="s">
        <v>627</v>
      </c>
      <c r="BT25" s="1110"/>
      <c r="BU25" s="1110"/>
      <c r="BV25" s="1110"/>
      <c r="BW25" s="1110"/>
      <c r="BX25" s="1110"/>
      <c r="BY25" s="1110"/>
      <c r="BZ25" s="1110"/>
      <c r="CA25" s="1110"/>
      <c r="CB25" s="1110"/>
      <c r="CC25" s="1110"/>
      <c r="CD25" s="1110"/>
      <c r="CE25" s="1110"/>
      <c r="CF25" s="1110"/>
      <c r="CG25" s="1111"/>
      <c r="CH25" s="1084">
        <v>922</v>
      </c>
      <c r="CI25" s="1085"/>
      <c r="CJ25" s="1085"/>
      <c r="CK25" s="1085"/>
      <c r="CL25" s="1086"/>
      <c r="CM25" s="1084">
        <v>6237</v>
      </c>
      <c r="CN25" s="1085"/>
      <c r="CO25" s="1085"/>
      <c r="CP25" s="1085"/>
      <c r="CQ25" s="1086"/>
      <c r="CR25" s="1084">
        <v>1700</v>
      </c>
      <c r="CS25" s="1085"/>
      <c r="CT25" s="1085"/>
      <c r="CU25" s="1085"/>
      <c r="CV25" s="1086"/>
      <c r="CW25" s="1084"/>
      <c r="CX25" s="1085"/>
      <c r="CY25" s="1085"/>
      <c r="CZ25" s="1085"/>
      <c r="DA25" s="1086"/>
      <c r="DB25" s="1084">
        <v>3700</v>
      </c>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377</v>
      </c>
      <c r="BF26" s="1097"/>
      <c r="BG26" s="1097"/>
      <c r="BH26" s="1097"/>
      <c r="BI26" s="1112"/>
      <c r="BJ26" s="254"/>
      <c r="BK26" s="254"/>
      <c r="BL26" s="254"/>
      <c r="BM26" s="254"/>
      <c r="BN26" s="254"/>
      <c r="BO26" s="267"/>
      <c r="BP26" s="267"/>
      <c r="BQ26" s="264">
        <v>20</v>
      </c>
      <c r="BR26" s="265"/>
      <c r="BS26" s="1109" t="s">
        <v>628</v>
      </c>
      <c r="BT26" s="1110"/>
      <c r="BU26" s="1110"/>
      <c r="BV26" s="1110"/>
      <c r="BW26" s="1110"/>
      <c r="BX26" s="1110"/>
      <c r="BY26" s="1110"/>
      <c r="BZ26" s="1110"/>
      <c r="CA26" s="1110"/>
      <c r="CB26" s="1110"/>
      <c r="CC26" s="1110"/>
      <c r="CD26" s="1110"/>
      <c r="CE26" s="1110"/>
      <c r="CF26" s="1110"/>
      <c r="CG26" s="1111"/>
      <c r="CH26" s="1084">
        <v>-2</v>
      </c>
      <c r="CI26" s="1085"/>
      <c r="CJ26" s="1085"/>
      <c r="CK26" s="1085"/>
      <c r="CL26" s="1086"/>
      <c r="CM26" s="1084">
        <v>659</v>
      </c>
      <c r="CN26" s="1085"/>
      <c r="CO26" s="1085"/>
      <c r="CP26" s="1085"/>
      <c r="CQ26" s="1086"/>
      <c r="CR26" s="1084">
        <v>100</v>
      </c>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t="s">
        <v>629</v>
      </c>
      <c r="BT27" s="1110"/>
      <c r="BU27" s="1110"/>
      <c r="BV27" s="1110"/>
      <c r="BW27" s="1110"/>
      <c r="BX27" s="1110"/>
      <c r="BY27" s="1110"/>
      <c r="BZ27" s="1110"/>
      <c r="CA27" s="1110"/>
      <c r="CB27" s="1110"/>
      <c r="CC27" s="1110"/>
      <c r="CD27" s="1110"/>
      <c r="CE27" s="1110"/>
      <c r="CF27" s="1110"/>
      <c r="CG27" s="1111"/>
      <c r="CH27" s="1084">
        <v>-103</v>
      </c>
      <c r="CI27" s="1085"/>
      <c r="CJ27" s="1085"/>
      <c r="CK27" s="1085"/>
      <c r="CL27" s="1086"/>
      <c r="CM27" s="1084">
        <v>266</v>
      </c>
      <c r="CN27" s="1085"/>
      <c r="CO27" s="1085"/>
      <c r="CP27" s="1085"/>
      <c r="CQ27" s="1086"/>
      <c r="CR27" s="1084">
        <v>1</v>
      </c>
      <c r="CS27" s="1085"/>
      <c r="CT27" s="1085"/>
      <c r="CU27" s="1085"/>
      <c r="CV27" s="1086"/>
      <c r="CW27" s="1084">
        <v>65</v>
      </c>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410</v>
      </c>
      <c r="C28" s="1146"/>
      <c r="D28" s="1146"/>
      <c r="E28" s="1146"/>
      <c r="F28" s="1146"/>
      <c r="G28" s="1146"/>
      <c r="H28" s="1146"/>
      <c r="I28" s="1146"/>
      <c r="J28" s="1146"/>
      <c r="K28" s="1146"/>
      <c r="L28" s="1146"/>
      <c r="M28" s="1146"/>
      <c r="N28" s="1146"/>
      <c r="O28" s="1146"/>
      <c r="P28" s="1147"/>
      <c r="Q28" s="1148">
        <v>25397</v>
      </c>
      <c r="R28" s="1149"/>
      <c r="S28" s="1149"/>
      <c r="T28" s="1149"/>
      <c r="U28" s="1149"/>
      <c r="V28" s="1149">
        <v>25396</v>
      </c>
      <c r="W28" s="1149"/>
      <c r="X28" s="1149"/>
      <c r="Y28" s="1149"/>
      <c r="Z28" s="1149"/>
      <c r="AA28" s="1149">
        <v>1</v>
      </c>
      <c r="AB28" s="1149"/>
      <c r="AC28" s="1149"/>
      <c r="AD28" s="1149"/>
      <c r="AE28" s="1150"/>
      <c r="AF28" s="1151">
        <v>1</v>
      </c>
      <c r="AG28" s="1149"/>
      <c r="AH28" s="1149"/>
      <c r="AI28" s="1149"/>
      <c r="AJ28" s="1152"/>
      <c r="AK28" s="1153">
        <v>0</v>
      </c>
      <c r="AL28" s="1141"/>
      <c r="AM28" s="1141"/>
      <c r="AN28" s="1141"/>
      <c r="AO28" s="1141"/>
      <c r="AP28" s="1141">
        <v>0</v>
      </c>
      <c r="AQ28" s="1141"/>
      <c r="AR28" s="1141"/>
      <c r="AS28" s="1141"/>
      <c r="AT28" s="1141"/>
      <c r="AU28" s="1141">
        <v>0</v>
      </c>
      <c r="AV28" s="1141"/>
      <c r="AW28" s="1141"/>
      <c r="AX28" s="1141"/>
      <c r="AY28" s="1141"/>
      <c r="AZ28" s="1142" t="s">
        <v>541</v>
      </c>
      <c r="BA28" s="1142"/>
      <c r="BB28" s="1142"/>
      <c r="BC28" s="1142"/>
      <c r="BD28" s="1142"/>
      <c r="BE28" s="1143"/>
      <c r="BF28" s="1143"/>
      <c r="BG28" s="1143"/>
      <c r="BH28" s="1143"/>
      <c r="BI28" s="1144"/>
      <c r="BJ28" s="254"/>
      <c r="BK28" s="254"/>
      <c r="BL28" s="254"/>
      <c r="BM28" s="254"/>
      <c r="BN28" s="254"/>
      <c r="BO28" s="267"/>
      <c r="BP28" s="267"/>
      <c r="BQ28" s="264">
        <v>22</v>
      </c>
      <c r="BR28" s="265"/>
      <c r="BS28" s="1109" t="s">
        <v>630</v>
      </c>
      <c r="BT28" s="1110"/>
      <c r="BU28" s="1110"/>
      <c r="BV28" s="1110"/>
      <c r="BW28" s="1110"/>
      <c r="BX28" s="1110"/>
      <c r="BY28" s="1110"/>
      <c r="BZ28" s="1110"/>
      <c r="CA28" s="1110"/>
      <c r="CB28" s="1110"/>
      <c r="CC28" s="1110"/>
      <c r="CD28" s="1110"/>
      <c r="CE28" s="1110"/>
      <c r="CF28" s="1110"/>
      <c r="CG28" s="1111"/>
      <c r="CH28" s="1084">
        <v>-12</v>
      </c>
      <c r="CI28" s="1085"/>
      <c r="CJ28" s="1085"/>
      <c r="CK28" s="1085"/>
      <c r="CL28" s="1086"/>
      <c r="CM28" s="1084">
        <v>295</v>
      </c>
      <c r="CN28" s="1085"/>
      <c r="CO28" s="1085"/>
      <c r="CP28" s="1085"/>
      <c r="CQ28" s="1086"/>
      <c r="CR28" s="1084">
        <v>200</v>
      </c>
      <c r="CS28" s="1085"/>
      <c r="CT28" s="1085"/>
      <c r="CU28" s="1085"/>
      <c r="CV28" s="1086"/>
      <c r="CW28" s="1084">
        <v>140</v>
      </c>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411</v>
      </c>
      <c r="C29" s="1133"/>
      <c r="D29" s="1133"/>
      <c r="E29" s="1133"/>
      <c r="F29" s="1133"/>
      <c r="G29" s="1133"/>
      <c r="H29" s="1133"/>
      <c r="I29" s="1133"/>
      <c r="J29" s="1133"/>
      <c r="K29" s="1133"/>
      <c r="L29" s="1133"/>
      <c r="M29" s="1133"/>
      <c r="N29" s="1133"/>
      <c r="O29" s="1133"/>
      <c r="P29" s="1134"/>
      <c r="Q29" s="1138">
        <v>117918</v>
      </c>
      <c r="R29" s="1139"/>
      <c r="S29" s="1139"/>
      <c r="T29" s="1139"/>
      <c r="U29" s="1139"/>
      <c r="V29" s="1139">
        <v>116594</v>
      </c>
      <c r="W29" s="1139"/>
      <c r="X29" s="1139"/>
      <c r="Y29" s="1139"/>
      <c r="Z29" s="1139"/>
      <c r="AA29" s="1139">
        <v>1324</v>
      </c>
      <c r="AB29" s="1139"/>
      <c r="AC29" s="1139"/>
      <c r="AD29" s="1139"/>
      <c r="AE29" s="1140"/>
      <c r="AF29" s="1114" t="s">
        <v>412</v>
      </c>
      <c r="AG29" s="1115"/>
      <c r="AH29" s="1115"/>
      <c r="AI29" s="1115"/>
      <c r="AJ29" s="1116"/>
      <c r="AK29" s="1075">
        <v>11040</v>
      </c>
      <c r="AL29" s="1066"/>
      <c r="AM29" s="1066"/>
      <c r="AN29" s="1066"/>
      <c r="AO29" s="1066"/>
      <c r="AP29" s="1066">
        <v>0</v>
      </c>
      <c r="AQ29" s="1066"/>
      <c r="AR29" s="1066"/>
      <c r="AS29" s="1066"/>
      <c r="AT29" s="1066"/>
      <c r="AU29" s="1066">
        <v>0</v>
      </c>
      <c r="AV29" s="1066"/>
      <c r="AW29" s="1066"/>
      <c r="AX29" s="1066"/>
      <c r="AY29" s="1066"/>
      <c r="AZ29" s="1137" t="s">
        <v>541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413</v>
      </c>
      <c r="C30" s="1133"/>
      <c r="D30" s="1133"/>
      <c r="E30" s="1133"/>
      <c r="F30" s="1133"/>
      <c r="G30" s="1133"/>
      <c r="H30" s="1133"/>
      <c r="I30" s="1133"/>
      <c r="J30" s="1133"/>
      <c r="K30" s="1133"/>
      <c r="L30" s="1133"/>
      <c r="M30" s="1133"/>
      <c r="N30" s="1133"/>
      <c r="O30" s="1133"/>
      <c r="P30" s="1134"/>
      <c r="Q30" s="1138">
        <v>17349</v>
      </c>
      <c r="R30" s="1139"/>
      <c r="S30" s="1139"/>
      <c r="T30" s="1139"/>
      <c r="U30" s="1139"/>
      <c r="V30" s="1139">
        <v>16537</v>
      </c>
      <c r="W30" s="1139"/>
      <c r="X30" s="1139"/>
      <c r="Y30" s="1139"/>
      <c r="Z30" s="1139"/>
      <c r="AA30" s="1139">
        <v>812</v>
      </c>
      <c r="AB30" s="1139"/>
      <c r="AC30" s="1139"/>
      <c r="AD30" s="1139"/>
      <c r="AE30" s="1140"/>
      <c r="AF30" s="1114" t="s">
        <v>412</v>
      </c>
      <c r="AG30" s="1115"/>
      <c r="AH30" s="1115"/>
      <c r="AI30" s="1115"/>
      <c r="AJ30" s="1116"/>
      <c r="AK30" s="1075">
        <v>2155</v>
      </c>
      <c r="AL30" s="1066"/>
      <c r="AM30" s="1066"/>
      <c r="AN30" s="1066"/>
      <c r="AO30" s="1066"/>
      <c r="AP30" s="1066">
        <v>0</v>
      </c>
      <c r="AQ30" s="1066"/>
      <c r="AR30" s="1066"/>
      <c r="AS30" s="1066"/>
      <c r="AT30" s="1066"/>
      <c r="AU30" s="1066">
        <v>0</v>
      </c>
      <c r="AV30" s="1066"/>
      <c r="AW30" s="1066"/>
      <c r="AX30" s="1066"/>
      <c r="AY30" s="1066"/>
      <c r="AZ30" s="1137" t="s">
        <v>541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414</v>
      </c>
      <c r="C31" s="1133"/>
      <c r="D31" s="1133"/>
      <c r="E31" s="1133"/>
      <c r="F31" s="1133"/>
      <c r="G31" s="1133"/>
      <c r="H31" s="1133"/>
      <c r="I31" s="1133"/>
      <c r="J31" s="1133"/>
      <c r="K31" s="1133"/>
      <c r="L31" s="1133"/>
      <c r="M31" s="1133"/>
      <c r="N31" s="1133"/>
      <c r="O31" s="1133"/>
      <c r="P31" s="1134"/>
      <c r="Q31" s="1138">
        <v>98759</v>
      </c>
      <c r="R31" s="1139"/>
      <c r="S31" s="1139"/>
      <c r="T31" s="1139"/>
      <c r="U31" s="1139"/>
      <c r="V31" s="1139">
        <v>97629</v>
      </c>
      <c r="W31" s="1139"/>
      <c r="X31" s="1139"/>
      <c r="Y31" s="1139"/>
      <c r="Z31" s="1139"/>
      <c r="AA31" s="1139">
        <v>1130</v>
      </c>
      <c r="AB31" s="1139"/>
      <c r="AC31" s="1139"/>
      <c r="AD31" s="1139"/>
      <c r="AE31" s="1140"/>
      <c r="AF31" s="1114">
        <v>1130</v>
      </c>
      <c r="AG31" s="1115"/>
      <c r="AH31" s="1115"/>
      <c r="AI31" s="1115"/>
      <c r="AJ31" s="1116"/>
      <c r="AK31" s="1075">
        <v>14790</v>
      </c>
      <c r="AL31" s="1066"/>
      <c r="AM31" s="1066"/>
      <c r="AN31" s="1066"/>
      <c r="AO31" s="1066"/>
      <c r="AP31" s="1066">
        <v>1884</v>
      </c>
      <c r="AQ31" s="1066"/>
      <c r="AR31" s="1066"/>
      <c r="AS31" s="1066"/>
      <c r="AT31" s="1066"/>
      <c r="AU31" s="1066">
        <v>0</v>
      </c>
      <c r="AV31" s="1066"/>
      <c r="AW31" s="1066"/>
      <c r="AX31" s="1066"/>
      <c r="AY31" s="1066"/>
      <c r="AZ31" s="1137" t="s">
        <v>541</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415</v>
      </c>
      <c r="C32" s="1133"/>
      <c r="D32" s="1133"/>
      <c r="E32" s="1133"/>
      <c r="F32" s="1133"/>
      <c r="G32" s="1133"/>
      <c r="H32" s="1133"/>
      <c r="I32" s="1133"/>
      <c r="J32" s="1133"/>
      <c r="K32" s="1133"/>
      <c r="L32" s="1133"/>
      <c r="M32" s="1133"/>
      <c r="N32" s="1133"/>
      <c r="O32" s="1133"/>
      <c r="P32" s="1134"/>
      <c r="Q32" s="1138">
        <v>36861</v>
      </c>
      <c r="R32" s="1139"/>
      <c r="S32" s="1139"/>
      <c r="T32" s="1139"/>
      <c r="U32" s="1139"/>
      <c r="V32" s="1139">
        <v>33596</v>
      </c>
      <c r="W32" s="1139"/>
      <c r="X32" s="1139"/>
      <c r="Y32" s="1139"/>
      <c r="Z32" s="1139"/>
      <c r="AA32" s="1139">
        <v>3265</v>
      </c>
      <c r="AB32" s="1139"/>
      <c r="AC32" s="1139"/>
      <c r="AD32" s="1139"/>
      <c r="AE32" s="1140"/>
      <c r="AF32" s="1114">
        <v>3770</v>
      </c>
      <c r="AG32" s="1115"/>
      <c r="AH32" s="1115"/>
      <c r="AI32" s="1115"/>
      <c r="AJ32" s="1116"/>
      <c r="AK32" s="1075">
        <v>5705</v>
      </c>
      <c r="AL32" s="1066"/>
      <c r="AM32" s="1066"/>
      <c r="AN32" s="1066"/>
      <c r="AO32" s="1066"/>
      <c r="AP32" s="1066">
        <v>44958</v>
      </c>
      <c r="AQ32" s="1066"/>
      <c r="AR32" s="1066"/>
      <c r="AS32" s="1066"/>
      <c r="AT32" s="1066"/>
      <c r="AU32" s="1066">
        <v>28459</v>
      </c>
      <c r="AV32" s="1066"/>
      <c r="AW32" s="1066"/>
      <c r="AX32" s="1066"/>
      <c r="AY32" s="1066"/>
      <c r="AZ32" s="1137" t="s">
        <v>541</v>
      </c>
      <c r="BA32" s="1137"/>
      <c r="BB32" s="1137"/>
      <c r="BC32" s="1137"/>
      <c r="BD32" s="1137"/>
      <c r="BE32" s="1127" t="s">
        <v>416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417</v>
      </c>
      <c r="C33" s="1133"/>
      <c r="D33" s="1133"/>
      <c r="E33" s="1133"/>
      <c r="F33" s="1133"/>
      <c r="G33" s="1133"/>
      <c r="H33" s="1133"/>
      <c r="I33" s="1133"/>
      <c r="J33" s="1133"/>
      <c r="K33" s="1133"/>
      <c r="L33" s="1133"/>
      <c r="M33" s="1133"/>
      <c r="N33" s="1133"/>
      <c r="O33" s="1133"/>
      <c r="P33" s="1134"/>
      <c r="Q33" s="1138">
        <v>42152</v>
      </c>
      <c r="R33" s="1139"/>
      <c r="S33" s="1139"/>
      <c r="T33" s="1139"/>
      <c r="U33" s="1139"/>
      <c r="V33" s="1139">
        <v>38056</v>
      </c>
      <c r="W33" s="1139"/>
      <c r="X33" s="1139"/>
      <c r="Y33" s="1139"/>
      <c r="Z33" s="1139"/>
      <c r="AA33" s="1139">
        <v>4096</v>
      </c>
      <c r="AB33" s="1139"/>
      <c r="AC33" s="1139"/>
      <c r="AD33" s="1139"/>
      <c r="AE33" s="1140"/>
      <c r="AF33" s="1114">
        <v>16272</v>
      </c>
      <c r="AG33" s="1115"/>
      <c r="AH33" s="1115"/>
      <c r="AI33" s="1115"/>
      <c r="AJ33" s="1116"/>
      <c r="AK33" s="1075">
        <v>12104</v>
      </c>
      <c r="AL33" s="1066"/>
      <c r="AM33" s="1066"/>
      <c r="AN33" s="1066"/>
      <c r="AO33" s="1066"/>
      <c r="AP33" s="1066">
        <v>295032</v>
      </c>
      <c r="AQ33" s="1066"/>
      <c r="AR33" s="1066"/>
      <c r="AS33" s="1066"/>
      <c r="AT33" s="1066"/>
      <c r="AU33" s="1066">
        <v>112407</v>
      </c>
      <c r="AV33" s="1066"/>
      <c r="AW33" s="1066"/>
      <c r="AX33" s="1066"/>
      <c r="AY33" s="1066"/>
      <c r="AZ33" s="1137" t="s">
        <v>541</v>
      </c>
      <c r="BA33" s="1137"/>
      <c r="BB33" s="1137"/>
      <c r="BC33" s="1137"/>
      <c r="BD33" s="1137"/>
      <c r="BE33" s="1127" t="s">
        <v>416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418</v>
      </c>
      <c r="C34" s="1133"/>
      <c r="D34" s="1133"/>
      <c r="E34" s="1133"/>
      <c r="F34" s="1133"/>
      <c r="G34" s="1133"/>
      <c r="H34" s="1133"/>
      <c r="I34" s="1133"/>
      <c r="J34" s="1133"/>
      <c r="K34" s="1133"/>
      <c r="L34" s="1133"/>
      <c r="M34" s="1133"/>
      <c r="N34" s="1133"/>
      <c r="O34" s="1133"/>
      <c r="P34" s="1134"/>
      <c r="Q34" s="1138">
        <v>32034</v>
      </c>
      <c r="R34" s="1139"/>
      <c r="S34" s="1139"/>
      <c r="T34" s="1139"/>
      <c r="U34" s="1139"/>
      <c r="V34" s="1139">
        <v>28969</v>
      </c>
      <c r="W34" s="1139"/>
      <c r="X34" s="1139"/>
      <c r="Y34" s="1139"/>
      <c r="Z34" s="1139"/>
      <c r="AA34" s="1139">
        <v>3065</v>
      </c>
      <c r="AB34" s="1139"/>
      <c r="AC34" s="1139"/>
      <c r="AD34" s="1139"/>
      <c r="AE34" s="1140"/>
      <c r="AF34" s="1114">
        <v>20586</v>
      </c>
      <c r="AG34" s="1115"/>
      <c r="AH34" s="1115"/>
      <c r="AI34" s="1115"/>
      <c r="AJ34" s="1116"/>
      <c r="AK34" s="1075">
        <v>271</v>
      </c>
      <c r="AL34" s="1066"/>
      <c r="AM34" s="1066"/>
      <c r="AN34" s="1066"/>
      <c r="AO34" s="1066"/>
      <c r="AP34" s="1066">
        <v>69343</v>
      </c>
      <c r="AQ34" s="1066"/>
      <c r="AR34" s="1066"/>
      <c r="AS34" s="1066"/>
      <c r="AT34" s="1066"/>
      <c r="AU34" s="1066">
        <v>2843</v>
      </c>
      <c r="AV34" s="1066"/>
      <c r="AW34" s="1066"/>
      <c r="AX34" s="1066"/>
      <c r="AY34" s="1066"/>
      <c r="AZ34" s="1137" t="s">
        <v>541</v>
      </c>
      <c r="BA34" s="1137"/>
      <c r="BB34" s="1137"/>
      <c r="BC34" s="1137"/>
      <c r="BD34" s="1137"/>
      <c r="BE34" s="1127" t="s">
        <v>419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420</v>
      </c>
      <c r="C35" s="1133"/>
      <c r="D35" s="1133"/>
      <c r="E35" s="1133"/>
      <c r="F35" s="1133"/>
      <c r="G35" s="1133"/>
      <c r="H35" s="1133"/>
      <c r="I35" s="1133"/>
      <c r="J35" s="1133"/>
      <c r="K35" s="1133"/>
      <c r="L35" s="1133"/>
      <c r="M35" s="1133"/>
      <c r="N35" s="1133"/>
      <c r="O35" s="1133"/>
      <c r="P35" s="1134"/>
      <c r="Q35" s="1138">
        <v>7140</v>
      </c>
      <c r="R35" s="1139"/>
      <c r="S35" s="1139"/>
      <c r="T35" s="1139"/>
      <c r="U35" s="1139"/>
      <c r="V35" s="1139">
        <v>6569</v>
      </c>
      <c r="W35" s="1139"/>
      <c r="X35" s="1139"/>
      <c r="Y35" s="1139"/>
      <c r="Z35" s="1139"/>
      <c r="AA35" s="1139">
        <v>571</v>
      </c>
      <c r="AB35" s="1139"/>
      <c r="AC35" s="1139"/>
      <c r="AD35" s="1139"/>
      <c r="AE35" s="1140"/>
      <c r="AF35" s="1114">
        <v>9068</v>
      </c>
      <c r="AG35" s="1115"/>
      <c r="AH35" s="1115"/>
      <c r="AI35" s="1115"/>
      <c r="AJ35" s="1116"/>
      <c r="AK35" s="1075">
        <v>25732</v>
      </c>
      <c r="AL35" s="1066"/>
      <c r="AM35" s="1066"/>
      <c r="AN35" s="1066"/>
      <c r="AO35" s="1066"/>
      <c r="AP35" s="1066">
        <v>7571</v>
      </c>
      <c r="AQ35" s="1066"/>
      <c r="AR35" s="1066"/>
      <c r="AS35" s="1066"/>
      <c r="AT35" s="1066"/>
      <c r="AU35" s="1066">
        <v>1370</v>
      </c>
      <c r="AV35" s="1066"/>
      <c r="AW35" s="1066"/>
      <c r="AX35" s="1066"/>
      <c r="AY35" s="1066"/>
      <c r="AZ35" s="1137" t="s">
        <v>541</v>
      </c>
      <c r="BA35" s="1137"/>
      <c r="BB35" s="1137"/>
      <c r="BC35" s="1137"/>
      <c r="BD35" s="1137"/>
      <c r="BE35" s="1127" t="s">
        <v>421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422</v>
      </c>
      <c r="C36" s="1133"/>
      <c r="D36" s="1133"/>
      <c r="E36" s="1133"/>
      <c r="F36" s="1133"/>
      <c r="G36" s="1133"/>
      <c r="H36" s="1133"/>
      <c r="I36" s="1133"/>
      <c r="J36" s="1133"/>
      <c r="K36" s="1133"/>
      <c r="L36" s="1133"/>
      <c r="M36" s="1133"/>
      <c r="N36" s="1133"/>
      <c r="O36" s="1133"/>
      <c r="P36" s="1134"/>
      <c r="Q36" s="1138">
        <v>7456</v>
      </c>
      <c r="R36" s="1139"/>
      <c r="S36" s="1139"/>
      <c r="T36" s="1139"/>
      <c r="U36" s="1139"/>
      <c r="V36" s="1139">
        <v>9153</v>
      </c>
      <c r="W36" s="1139"/>
      <c r="X36" s="1139"/>
      <c r="Y36" s="1139"/>
      <c r="Z36" s="1139"/>
      <c r="AA36" s="1139">
        <v>-1697</v>
      </c>
      <c r="AB36" s="1139"/>
      <c r="AC36" s="1139"/>
      <c r="AD36" s="1139"/>
      <c r="AE36" s="1140"/>
      <c r="AF36" s="1114" t="s">
        <v>423</v>
      </c>
      <c r="AG36" s="1115"/>
      <c r="AH36" s="1115"/>
      <c r="AI36" s="1115"/>
      <c r="AJ36" s="1116"/>
      <c r="AK36" s="1075">
        <v>994</v>
      </c>
      <c r="AL36" s="1066"/>
      <c r="AM36" s="1066"/>
      <c r="AN36" s="1066"/>
      <c r="AO36" s="1066"/>
      <c r="AP36" s="1066">
        <v>5076</v>
      </c>
      <c r="AQ36" s="1066"/>
      <c r="AR36" s="1066"/>
      <c r="AS36" s="1066"/>
      <c r="AT36" s="1066"/>
      <c r="AU36" s="1066">
        <v>472</v>
      </c>
      <c r="AV36" s="1066"/>
      <c r="AW36" s="1066"/>
      <c r="AX36" s="1066"/>
      <c r="AY36" s="1066"/>
      <c r="AZ36" s="1137" t="s">
        <v>541</v>
      </c>
      <c r="BA36" s="1137"/>
      <c r="BB36" s="1137"/>
      <c r="BC36" s="1137"/>
      <c r="BD36" s="1137"/>
      <c r="BE36" s="1127" t="s">
        <v>424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425</v>
      </c>
      <c r="C37" s="1133"/>
      <c r="D37" s="1133"/>
      <c r="E37" s="1133"/>
      <c r="F37" s="1133"/>
      <c r="G37" s="1133"/>
      <c r="H37" s="1133"/>
      <c r="I37" s="1133"/>
      <c r="J37" s="1133"/>
      <c r="K37" s="1133"/>
      <c r="L37" s="1133"/>
      <c r="M37" s="1133"/>
      <c r="N37" s="1133"/>
      <c r="O37" s="1133"/>
      <c r="P37" s="1134"/>
      <c r="Q37" s="1138">
        <v>2008</v>
      </c>
      <c r="R37" s="1139"/>
      <c r="S37" s="1139"/>
      <c r="T37" s="1139"/>
      <c r="U37" s="1139"/>
      <c r="V37" s="1139">
        <v>1976</v>
      </c>
      <c r="W37" s="1139"/>
      <c r="X37" s="1139"/>
      <c r="Y37" s="1139"/>
      <c r="Z37" s="1139"/>
      <c r="AA37" s="1139">
        <v>32</v>
      </c>
      <c r="AB37" s="1139"/>
      <c r="AC37" s="1139"/>
      <c r="AD37" s="1139"/>
      <c r="AE37" s="1140"/>
      <c r="AF37" s="1114" t="s">
        <v>426</v>
      </c>
      <c r="AG37" s="1115"/>
      <c r="AH37" s="1115"/>
      <c r="AI37" s="1115"/>
      <c r="AJ37" s="1116"/>
      <c r="AK37" s="1075">
        <v>216</v>
      </c>
      <c r="AL37" s="1066"/>
      <c r="AM37" s="1066"/>
      <c r="AN37" s="1066"/>
      <c r="AO37" s="1066"/>
      <c r="AP37" s="1066">
        <v>4317</v>
      </c>
      <c r="AQ37" s="1066"/>
      <c r="AR37" s="1066"/>
      <c r="AS37" s="1066"/>
      <c r="AT37" s="1066"/>
      <c r="AU37" s="1066">
        <v>3851</v>
      </c>
      <c r="AV37" s="1066"/>
      <c r="AW37" s="1066"/>
      <c r="AX37" s="1066"/>
      <c r="AY37" s="1066"/>
      <c r="AZ37" s="1137" t="s">
        <v>541</v>
      </c>
      <c r="BA37" s="1137"/>
      <c r="BB37" s="1137"/>
      <c r="BC37" s="1137"/>
      <c r="BD37" s="1137"/>
      <c r="BE37" s="1127" t="s">
        <v>427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t="s">
        <v>428</v>
      </c>
      <c r="C38" s="1133"/>
      <c r="D38" s="1133"/>
      <c r="E38" s="1133"/>
      <c r="F38" s="1133"/>
      <c r="G38" s="1133"/>
      <c r="H38" s="1133"/>
      <c r="I38" s="1133"/>
      <c r="J38" s="1133"/>
      <c r="K38" s="1133"/>
      <c r="L38" s="1133"/>
      <c r="M38" s="1133"/>
      <c r="N38" s="1133"/>
      <c r="O38" s="1133"/>
      <c r="P38" s="1134"/>
      <c r="Q38" s="1138">
        <v>4724</v>
      </c>
      <c r="R38" s="1139"/>
      <c r="S38" s="1139"/>
      <c r="T38" s="1139"/>
      <c r="U38" s="1139"/>
      <c r="V38" s="1139">
        <v>4280</v>
      </c>
      <c r="W38" s="1139"/>
      <c r="X38" s="1139"/>
      <c r="Y38" s="1139"/>
      <c r="Z38" s="1139"/>
      <c r="AA38" s="1139">
        <v>444</v>
      </c>
      <c r="AB38" s="1139"/>
      <c r="AC38" s="1139"/>
      <c r="AD38" s="1139"/>
      <c r="AE38" s="1140"/>
      <c r="AF38" s="1114">
        <v>298</v>
      </c>
      <c r="AG38" s="1115"/>
      <c r="AH38" s="1115"/>
      <c r="AI38" s="1115"/>
      <c r="AJ38" s="1116"/>
      <c r="AK38" s="1075">
        <v>0</v>
      </c>
      <c r="AL38" s="1066"/>
      <c r="AM38" s="1066"/>
      <c r="AN38" s="1066"/>
      <c r="AO38" s="1066"/>
      <c r="AP38" s="1066">
        <v>3165</v>
      </c>
      <c r="AQ38" s="1066"/>
      <c r="AR38" s="1066"/>
      <c r="AS38" s="1066"/>
      <c r="AT38" s="1066"/>
      <c r="AU38" s="1066">
        <v>0</v>
      </c>
      <c r="AV38" s="1066"/>
      <c r="AW38" s="1066"/>
      <c r="AX38" s="1066"/>
      <c r="AY38" s="1066"/>
      <c r="AZ38" s="1137" t="s">
        <v>541</v>
      </c>
      <c r="BA38" s="1137"/>
      <c r="BB38" s="1137"/>
      <c r="BC38" s="1137"/>
      <c r="BD38" s="1137"/>
      <c r="BE38" s="1127" t="s">
        <v>429</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t="s">
        <v>430</v>
      </c>
      <c r="C39" s="1133"/>
      <c r="D39" s="1133"/>
      <c r="E39" s="1133"/>
      <c r="F39" s="1133"/>
      <c r="G39" s="1133"/>
      <c r="H39" s="1133"/>
      <c r="I39" s="1133"/>
      <c r="J39" s="1133"/>
      <c r="K39" s="1133"/>
      <c r="L39" s="1133"/>
      <c r="M39" s="1133"/>
      <c r="N39" s="1133"/>
      <c r="O39" s="1133"/>
      <c r="P39" s="1134"/>
      <c r="Q39" s="1138">
        <v>407</v>
      </c>
      <c r="R39" s="1139"/>
      <c r="S39" s="1139"/>
      <c r="T39" s="1139"/>
      <c r="U39" s="1139"/>
      <c r="V39" s="1139">
        <v>407</v>
      </c>
      <c r="W39" s="1139"/>
      <c r="X39" s="1139"/>
      <c r="Y39" s="1139"/>
      <c r="Z39" s="1139"/>
      <c r="AA39" s="1139">
        <v>0</v>
      </c>
      <c r="AB39" s="1139"/>
      <c r="AC39" s="1139"/>
      <c r="AD39" s="1139"/>
      <c r="AE39" s="1140"/>
      <c r="AF39" s="1114">
        <v>0</v>
      </c>
      <c r="AG39" s="1115"/>
      <c r="AH39" s="1115"/>
      <c r="AI39" s="1115"/>
      <c r="AJ39" s="1116"/>
      <c r="AK39" s="1075">
        <v>0</v>
      </c>
      <c r="AL39" s="1066"/>
      <c r="AM39" s="1066"/>
      <c r="AN39" s="1066"/>
      <c r="AO39" s="1066"/>
      <c r="AP39" s="1066">
        <v>492</v>
      </c>
      <c r="AQ39" s="1066"/>
      <c r="AR39" s="1066"/>
      <c r="AS39" s="1066"/>
      <c r="AT39" s="1066"/>
      <c r="AU39" s="1066">
        <v>0</v>
      </c>
      <c r="AV39" s="1066"/>
      <c r="AW39" s="1066"/>
      <c r="AX39" s="1066"/>
      <c r="AY39" s="1066"/>
      <c r="AZ39" s="1137" t="s">
        <v>541</v>
      </c>
      <c r="BA39" s="1137"/>
      <c r="BB39" s="1137"/>
      <c r="BC39" s="1137"/>
      <c r="BD39" s="1137"/>
      <c r="BE39" s="1127" t="s">
        <v>431</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432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397</v>
      </c>
      <c r="B63" s="1039" t="s">
        <v>433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51125</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434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435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436</v>
      </c>
      <c r="B66" s="1091"/>
      <c r="C66" s="1091"/>
      <c r="D66" s="1091"/>
      <c r="E66" s="1091"/>
      <c r="F66" s="1091"/>
      <c r="G66" s="1091"/>
      <c r="H66" s="1091"/>
      <c r="I66" s="1091"/>
      <c r="J66" s="1091"/>
      <c r="K66" s="1091"/>
      <c r="L66" s="1091"/>
      <c r="M66" s="1091"/>
      <c r="N66" s="1091"/>
      <c r="O66" s="1091"/>
      <c r="P66" s="1092"/>
      <c r="Q66" s="1096" t="s">
        <v>437</v>
      </c>
      <c r="R66" s="1097"/>
      <c r="S66" s="1097"/>
      <c r="T66" s="1097"/>
      <c r="U66" s="1098"/>
      <c r="V66" s="1096" t="s">
        <v>438</v>
      </c>
      <c r="W66" s="1097"/>
      <c r="X66" s="1097"/>
      <c r="Y66" s="1097"/>
      <c r="Z66" s="1098"/>
      <c r="AA66" s="1096" t="s">
        <v>439</v>
      </c>
      <c r="AB66" s="1097"/>
      <c r="AC66" s="1097"/>
      <c r="AD66" s="1097"/>
      <c r="AE66" s="1098"/>
      <c r="AF66" s="1102" t="s">
        <v>440</v>
      </c>
      <c r="AG66" s="1103"/>
      <c r="AH66" s="1103"/>
      <c r="AI66" s="1103"/>
      <c r="AJ66" s="1104"/>
      <c r="AK66" s="1096" t="s">
        <v>441</v>
      </c>
      <c r="AL66" s="1091"/>
      <c r="AM66" s="1091"/>
      <c r="AN66" s="1091"/>
      <c r="AO66" s="1092"/>
      <c r="AP66" s="1096" t="s">
        <v>442</v>
      </c>
      <c r="AQ66" s="1097"/>
      <c r="AR66" s="1097"/>
      <c r="AS66" s="1097"/>
      <c r="AT66" s="1098"/>
      <c r="AU66" s="1096" t="s">
        <v>443</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605</v>
      </c>
      <c r="C68" s="1081"/>
      <c r="D68" s="1081"/>
      <c r="E68" s="1081"/>
      <c r="F68" s="1081"/>
      <c r="G68" s="1081"/>
      <c r="H68" s="1081"/>
      <c r="I68" s="1081"/>
      <c r="J68" s="1081"/>
      <c r="K68" s="1081"/>
      <c r="L68" s="1081"/>
      <c r="M68" s="1081"/>
      <c r="N68" s="1081"/>
      <c r="O68" s="1081"/>
      <c r="P68" s="1082"/>
      <c r="Q68" s="1083">
        <v>101796</v>
      </c>
      <c r="R68" s="1077"/>
      <c r="S68" s="1077"/>
      <c r="T68" s="1077"/>
      <c r="U68" s="1077"/>
      <c r="V68" s="1077">
        <v>99792</v>
      </c>
      <c r="W68" s="1077"/>
      <c r="X68" s="1077"/>
      <c r="Y68" s="1077"/>
      <c r="Z68" s="1077"/>
      <c r="AA68" s="1077">
        <v>2004</v>
      </c>
      <c r="AB68" s="1077"/>
      <c r="AC68" s="1077"/>
      <c r="AD68" s="1077"/>
      <c r="AE68" s="1077"/>
      <c r="AF68" s="1077">
        <v>1966</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606</v>
      </c>
      <c r="C69" s="1070"/>
      <c r="D69" s="1070"/>
      <c r="E69" s="1070"/>
      <c r="F69" s="1070"/>
      <c r="G69" s="1070"/>
      <c r="H69" s="1070"/>
      <c r="I69" s="1070"/>
      <c r="J69" s="1070"/>
      <c r="K69" s="1070"/>
      <c r="L69" s="1070"/>
      <c r="M69" s="1070"/>
      <c r="N69" s="1070"/>
      <c r="O69" s="1070"/>
      <c r="P69" s="1071"/>
      <c r="Q69" s="1072">
        <v>42494</v>
      </c>
      <c r="R69" s="1066"/>
      <c r="S69" s="1066"/>
      <c r="T69" s="1066"/>
      <c r="U69" s="1066"/>
      <c r="V69" s="1066">
        <v>38949</v>
      </c>
      <c r="W69" s="1066"/>
      <c r="X69" s="1066"/>
      <c r="Y69" s="1066"/>
      <c r="Z69" s="1066"/>
      <c r="AA69" s="1066">
        <v>3545</v>
      </c>
      <c r="AB69" s="1066"/>
      <c r="AC69" s="1066"/>
      <c r="AD69" s="1066"/>
      <c r="AE69" s="1066"/>
      <c r="AF69" s="1066">
        <v>14230</v>
      </c>
      <c r="AG69" s="1066"/>
      <c r="AH69" s="1066"/>
      <c r="AI69" s="1066"/>
      <c r="AJ69" s="1066"/>
      <c r="AK69" s="1066">
        <v>0</v>
      </c>
      <c r="AL69" s="1066"/>
      <c r="AM69" s="1066"/>
      <c r="AN69" s="1066"/>
      <c r="AO69" s="1066"/>
      <c r="AP69" s="1066">
        <v>92942</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607</v>
      </c>
      <c r="C70" s="1070"/>
      <c r="D70" s="1070"/>
      <c r="E70" s="1070"/>
      <c r="F70" s="1070"/>
      <c r="G70" s="1070"/>
      <c r="H70" s="1070"/>
      <c r="I70" s="1070"/>
      <c r="J70" s="1070"/>
      <c r="K70" s="1070"/>
      <c r="L70" s="1070"/>
      <c r="M70" s="1070"/>
      <c r="N70" s="1070"/>
      <c r="O70" s="1070"/>
      <c r="P70" s="1071"/>
      <c r="Q70" s="1072">
        <v>4670</v>
      </c>
      <c r="R70" s="1066"/>
      <c r="S70" s="1066"/>
      <c r="T70" s="1066"/>
      <c r="U70" s="1066"/>
      <c r="V70" s="1066">
        <v>3737</v>
      </c>
      <c r="W70" s="1066"/>
      <c r="X70" s="1066"/>
      <c r="Y70" s="1066"/>
      <c r="Z70" s="1066"/>
      <c r="AA70" s="1066">
        <v>933</v>
      </c>
      <c r="AB70" s="1066"/>
      <c r="AC70" s="1066"/>
      <c r="AD70" s="1066"/>
      <c r="AE70" s="1066"/>
      <c r="AF70" s="1066">
        <v>933</v>
      </c>
      <c r="AG70" s="1066"/>
      <c r="AH70" s="1066"/>
      <c r="AI70" s="1066"/>
      <c r="AJ70" s="1066"/>
      <c r="AK70" s="1066">
        <v>0</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608</v>
      </c>
      <c r="C71" s="1070"/>
      <c r="D71" s="1070"/>
      <c r="E71" s="1070"/>
      <c r="F71" s="1070"/>
      <c r="G71" s="1070"/>
      <c r="H71" s="1070"/>
      <c r="I71" s="1070"/>
      <c r="J71" s="1070"/>
      <c r="K71" s="1070"/>
      <c r="L71" s="1070"/>
      <c r="M71" s="1070"/>
      <c r="N71" s="1070"/>
      <c r="O71" s="1070"/>
      <c r="P71" s="1071"/>
      <c r="Q71" s="1072">
        <v>950375</v>
      </c>
      <c r="R71" s="1066"/>
      <c r="S71" s="1066"/>
      <c r="T71" s="1066"/>
      <c r="U71" s="1066"/>
      <c r="V71" s="1066">
        <v>910903</v>
      </c>
      <c r="W71" s="1066"/>
      <c r="X71" s="1066"/>
      <c r="Y71" s="1066"/>
      <c r="Z71" s="1066"/>
      <c r="AA71" s="1066">
        <v>39472</v>
      </c>
      <c r="AB71" s="1066"/>
      <c r="AC71" s="1066"/>
      <c r="AD71" s="1066"/>
      <c r="AE71" s="1066"/>
      <c r="AF71" s="1066">
        <v>39472</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397</v>
      </c>
      <c r="B88" s="1039" t="s">
        <v>444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445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446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450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451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452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453</v>
      </c>
      <c r="AB109" s="989"/>
      <c r="AC109" s="989"/>
      <c r="AD109" s="989"/>
      <c r="AE109" s="990"/>
      <c r="AF109" s="991" t="s">
        <v>454</v>
      </c>
      <c r="AG109" s="989"/>
      <c r="AH109" s="989"/>
      <c r="AI109" s="989"/>
      <c r="AJ109" s="990"/>
      <c r="AK109" s="991" t="s">
        <v>304</v>
      </c>
      <c r="AL109" s="989"/>
      <c r="AM109" s="989"/>
      <c r="AN109" s="989"/>
      <c r="AO109" s="990"/>
      <c r="AP109" s="991" t="s">
        <v>455</v>
      </c>
      <c r="AQ109" s="989"/>
      <c r="AR109" s="989"/>
      <c r="AS109" s="989"/>
      <c r="AT109" s="1020"/>
      <c r="AU109" s="988" t="s">
        <v>452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453</v>
      </c>
      <c r="BR109" s="989"/>
      <c r="BS109" s="989"/>
      <c r="BT109" s="989"/>
      <c r="BU109" s="990"/>
      <c r="BV109" s="991" t="s">
        <v>454</v>
      </c>
      <c r="BW109" s="989"/>
      <c r="BX109" s="989"/>
      <c r="BY109" s="989"/>
      <c r="BZ109" s="990"/>
      <c r="CA109" s="991" t="s">
        <v>304</v>
      </c>
      <c r="CB109" s="989"/>
      <c r="CC109" s="989"/>
      <c r="CD109" s="989"/>
      <c r="CE109" s="990"/>
      <c r="CF109" s="1027" t="s">
        <v>455</v>
      </c>
      <c r="CG109" s="1027"/>
      <c r="CH109" s="1027"/>
      <c r="CI109" s="1027"/>
      <c r="CJ109" s="1027"/>
      <c r="CK109" s="991" t="s">
        <v>456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453</v>
      </c>
      <c r="DH109" s="989"/>
      <c r="DI109" s="989"/>
      <c r="DJ109" s="989"/>
      <c r="DK109" s="990"/>
      <c r="DL109" s="991" t="s">
        <v>454</v>
      </c>
      <c r="DM109" s="989"/>
      <c r="DN109" s="989"/>
      <c r="DO109" s="989"/>
      <c r="DP109" s="990"/>
      <c r="DQ109" s="991" t="s">
        <v>304</v>
      </c>
      <c r="DR109" s="989"/>
      <c r="DS109" s="989"/>
      <c r="DT109" s="989"/>
      <c r="DU109" s="990"/>
      <c r="DV109" s="991" t="s">
        <v>455</v>
      </c>
      <c r="DW109" s="989"/>
      <c r="DX109" s="989"/>
      <c r="DY109" s="989"/>
      <c r="DZ109" s="1020"/>
    </row>
    <row r="110" spans="1:131" s="248" customFormat="1" ht="26.25" customHeight="1" x14ac:dyDescent="0.2">
      <c r="A110" s="891" t="s">
        <v>457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26386160</v>
      </c>
      <c r="AB110" s="982"/>
      <c r="AC110" s="982"/>
      <c r="AD110" s="982"/>
      <c r="AE110" s="983"/>
      <c r="AF110" s="984">
        <v>24925850</v>
      </c>
      <c r="AG110" s="982"/>
      <c r="AH110" s="982"/>
      <c r="AI110" s="982"/>
      <c r="AJ110" s="983"/>
      <c r="AK110" s="984">
        <v>25286412</v>
      </c>
      <c r="AL110" s="982"/>
      <c r="AM110" s="982"/>
      <c r="AN110" s="982"/>
      <c r="AO110" s="983"/>
      <c r="AP110" s="985">
        <v>7.3</v>
      </c>
      <c r="AQ110" s="986"/>
      <c r="AR110" s="986"/>
      <c r="AS110" s="986"/>
      <c r="AT110" s="987"/>
      <c r="AU110" s="1021" t="s">
        <v>73</v>
      </c>
      <c r="AV110" s="1022"/>
      <c r="AW110" s="1022"/>
      <c r="AX110" s="1022"/>
      <c r="AY110" s="1022"/>
      <c r="AZ110" s="947" t="s">
        <v>458</v>
      </c>
      <c r="BA110" s="892"/>
      <c r="BB110" s="892"/>
      <c r="BC110" s="892"/>
      <c r="BD110" s="892"/>
      <c r="BE110" s="892"/>
      <c r="BF110" s="892"/>
      <c r="BG110" s="892"/>
      <c r="BH110" s="892"/>
      <c r="BI110" s="892"/>
      <c r="BJ110" s="892"/>
      <c r="BK110" s="892"/>
      <c r="BL110" s="892"/>
      <c r="BM110" s="892"/>
      <c r="BN110" s="892"/>
      <c r="BO110" s="892"/>
      <c r="BP110" s="893"/>
      <c r="BQ110" s="948">
        <v>1049364435</v>
      </c>
      <c r="BR110" s="929"/>
      <c r="BS110" s="929"/>
      <c r="BT110" s="929"/>
      <c r="BU110" s="929"/>
      <c r="BV110" s="929">
        <v>1028266176</v>
      </c>
      <c r="BW110" s="929"/>
      <c r="BX110" s="929"/>
      <c r="BY110" s="929"/>
      <c r="BZ110" s="929"/>
      <c r="CA110" s="929">
        <v>1031629544</v>
      </c>
      <c r="CB110" s="929"/>
      <c r="CC110" s="929"/>
      <c r="CD110" s="929"/>
      <c r="CE110" s="929"/>
      <c r="CF110" s="953">
        <v>299</v>
      </c>
      <c r="CG110" s="954"/>
      <c r="CH110" s="954"/>
      <c r="CI110" s="954"/>
      <c r="CJ110" s="954"/>
      <c r="CK110" s="1017" t="s">
        <v>459</v>
      </c>
      <c r="CL110" s="903"/>
      <c r="CM110" s="978" t="s">
        <v>460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8946366</v>
      </c>
      <c r="DH110" s="929"/>
      <c r="DI110" s="929"/>
      <c r="DJ110" s="929"/>
      <c r="DK110" s="929"/>
      <c r="DL110" s="929">
        <v>8097572</v>
      </c>
      <c r="DM110" s="929"/>
      <c r="DN110" s="929"/>
      <c r="DO110" s="929"/>
      <c r="DP110" s="929"/>
      <c r="DQ110" s="929">
        <v>7237688</v>
      </c>
      <c r="DR110" s="929"/>
      <c r="DS110" s="929"/>
      <c r="DT110" s="929"/>
      <c r="DU110" s="929"/>
      <c r="DV110" s="930">
        <v>2.1</v>
      </c>
      <c r="DW110" s="930"/>
      <c r="DX110" s="930"/>
      <c r="DY110" s="930"/>
      <c r="DZ110" s="931"/>
    </row>
    <row r="111" spans="1:131" s="248" customFormat="1" ht="26.25" customHeight="1" x14ac:dyDescent="0.2">
      <c r="A111" s="858" t="s">
        <v>461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v>3070650</v>
      </c>
      <c r="AB111" s="1010"/>
      <c r="AC111" s="1010"/>
      <c r="AD111" s="1010"/>
      <c r="AE111" s="1011"/>
      <c r="AF111" s="1012">
        <v>5895694</v>
      </c>
      <c r="AG111" s="1010"/>
      <c r="AH111" s="1010"/>
      <c r="AI111" s="1010"/>
      <c r="AJ111" s="1011"/>
      <c r="AK111" s="1012">
        <v>7983750</v>
      </c>
      <c r="AL111" s="1010"/>
      <c r="AM111" s="1010"/>
      <c r="AN111" s="1010"/>
      <c r="AO111" s="1011"/>
      <c r="AP111" s="1013">
        <v>2.2999999999999998</v>
      </c>
      <c r="AQ111" s="1014"/>
      <c r="AR111" s="1014"/>
      <c r="AS111" s="1014"/>
      <c r="AT111" s="1015"/>
      <c r="AU111" s="1023"/>
      <c r="AV111" s="1024"/>
      <c r="AW111" s="1024"/>
      <c r="AX111" s="1024"/>
      <c r="AY111" s="1024"/>
      <c r="AZ111" s="899" t="s">
        <v>462</v>
      </c>
      <c r="BA111" s="834"/>
      <c r="BB111" s="834"/>
      <c r="BC111" s="834"/>
      <c r="BD111" s="834"/>
      <c r="BE111" s="834"/>
      <c r="BF111" s="834"/>
      <c r="BG111" s="834"/>
      <c r="BH111" s="834"/>
      <c r="BI111" s="834"/>
      <c r="BJ111" s="834"/>
      <c r="BK111" s="834"/>
      <c r="BL111" s="834"/>
      <c r="BM111" s="834"/>
      <c r="BN111" s="834"/>
      <c r="BO111" s="834"/>
      <c r="BP111" s="835"/>
      <c r="BQ111" s="900">
        <v>26270459</v>
      </c>
      <c r="BR111" s="901"/>
      <c r="BS111" s="901"/>
      <c r="BT111" s="901"/>
      <c r="BU111" s="901"/>
      <c r="BV111" s="901">
        <v>23683299</v>
      </c>
      <c r="BW111" s="901"/>
      <c r="BX111" s="901"/>
      <c r="BY111" s="901"/>
      <c r="BZ111" s="901"/>
      <c r="CA111" s="901">
        <v>21077809</v>
      </c>
      <c r="CB111" s="901"/>
      <c r="CC111" s="901"/>
      <c r="CD111" s="901"/>
      <c r="CE111" s="901"/>
      <c r="CF111" s="962">
        <v>6.1</v>
      </c>
      <c r="CG111" s="963"/>
      <c r="CH111" s="963"/>
      <c r="CI111" s="963"/>
      <c r="CJ111" s="963"/>
      <c r="CK111" s="1018"/>
      <c r="CL111" s="905"/>
      <c r="CM111" s="908" t="s">
        <v>463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3389083</v>
      </c>
      <c r="DH111" s="901"/>
      <c r="DI111" s="901"/>
      <c r="DJ111" s="901"/>
      <c r="DK111" s="901"/>
      <c r="DL111" s="901">
        <v>2991457</v>
      </c>
      <c r="DM111" s="901"/>
      <c r="DN111" s="901"/>
      <c r="DO111" s="901"/>
      <c r="DP111" s="901"/>
      <c r="DQ111" s="901">
        <v>2586953</v>
      </c>
      <c r="DR111" s="901"/>
      <c r="DS111" s="901"/>
      <c r="DT111" s="901"/>
      <c r="DU111" s="901"/>
      <c r="DV111" s="878">
        <v>0.7</v>
      </c>
      <c r="DW111" s="878"/>
      <c r="DX111" s="878"/>
      <c r="DY111" s="878"/>
      <c r="DZ111" s="879"/>
    </row>
    <row r="112" spans="1:131" s="248" customFormat="1" ht="26.25" customHeight="1" x14ac:dyDescent="0.2">
      <c r="A112" s="1003" t="s">
        <v>464</v>
      </c>
      <c r="B112" s="1004"/>
      <c r="C112" s="834" t="s">
        <v>465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43035428</v>
      </c>
      <c r="AB112" s="864"/>
      <c r="AC112" s="864"/>
      <c r="AD112" s="864"/>
      <c r="AE112" s="865"/>
      <c r="AF112" s="866">
        <v>43723573</v>
      </c>
      <c r="AG112" s="864"/>
      <c r="AH112" s="864"/>
      <c r="AI112" s="864"/>
      <c r="AJ112" s="865"/>
      <c r="AK112" s="866">
        <v>42505907</v>
      </c>
      <c r="AL112" s="864"/>
      <c r="AM112" s="864"/>
      <c r="AN112" s="864"/>
      <c r="AO112" s="865"/>
      <c r="AP112" s="911">
        <v>12.3</v>
      </c>
      <c r="AQ112" s="912"/>
      <c r="AR112" s="912"/>
      <c r="AS112" s="912"/>
      <c r="AT112" s="913"/>
      <c r="AU112" s="1023"/>
      <c r="AV112" s="1024"/>
      <c r="AW112" s="1024"/>
      <c r="AX112" s="1024"/>
      <c r="AY112" s="1024"/>
      <c r="AZ112" s="899" t="s">
        <v>466</v>
      </c>
      <c r="BA112" s="834"/>
      <c r="BB112" s="834"/>
      <c r="BC112" s="834"/>
      <c r="BD112" s="834"/>
      <c r="BE112" s="834"/>
      <c r="BF112" s="834"/>
      <c r="BG112" s="834"/>
      <c r="BH112" s="834"/>
      <c r="BI112" s="834"/>
      <c r="BJ112" s="834"/>
      <c r="BK112" s="834"/>
      <c r="BL112" s="834"/>
      <c r="BM112" s="834"/>
      <c r="BN112" s="834"/>
      <c r="BO112" s="834"/>
      <c r="BP112" s="835"/>
      <c r="BQ112" s="900">
        <v>141684113</v>
      </c>
      <c r="BR112" s="901"/>
      <c r="BS112" s="901"/>
      <c r="BT112" s="901"/>
      <c r="BU112" s="901"/>
      <c r="BV112" s="901">
        <v>142593480</v>
      </c>
      <c r="BW112" s="901"/>
      <c r="BX112" s="901"/>
      <c r="BY112" s="901"/>
      <c r="BZ112" s="901"/>
      <c r="CA112" s="901">
        <v>149402362</v>
      </c>
      <c r="CB112" s="901"/>
      <c r="CC112" s="901"/>
      <c r="CD112" s="901"/>
      <c r="CE112" s="901"/>
      <c r="CF112" s="962">
        <v>43.3</v>
      </c>
      <c r="CG112" s="963"/>
      <c r="CH112" s="963"/>
      <c r="CI112" s="963"/>
      <c r="CJ112" s="963"/>
      <c r="CK112" s="1018"/>
      <c r="CL112" s="905"/>
      <c r="CM112" s="908" t="s">
        <v>467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468</v>
      </c>
      <c r="DH112" s="901"/>
      <c r="DI112" s="901"/>
      <c r="DJ112" s="901"/>
      <c r="DK112" s="901"/>
      <c r="DL112" s="901" t="s">
        <v>468</v>
      </c>
      <c r="DM112" s="901"/>
      <c r="DN112" s="901"/>
      <c r="DO112" s="901"/>
      <c r="DP112" s="901"/>
      <c r="DQ112" s="901" t="s">
        <v>412</v>
      </c>
      <c r="DR112" s="901"/>
      <c r="DS112" s="901"/>
      <c r="DT112" s="901"/>
      <c r="DU112" s="901"/>
      <c r="DV112" s="878" t="s">
        <v>469</v>
      </c>
      <c r="DW112" s="878"/>
      <c r="DX112" s="878"/>
      <c r="DY112" s="878"/>
      <c r="DZ112" s="879"/>
    </row>
    <row r="113" spans="1:130" s="248" customFormat="1" ht="26.25" customHeight="1" x14ac:dyDescent="0.2">
      <c r="A113" s="1005"/>
      <c r="B113" s="1006"/>
      <c r="C113" s="834" t="s">
        <v>470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12613104</v>
      </c>
      <c r="AB113" s="1010"/>
      <c r="AC113" s="1010"/>
      <c r="AD113" s="1010"/>
      <c r="AE113" s="1011"/>
      <c r="AF113" s="1012">
        <v>12782688</v>
      </c>
      <c r="AG113" s="1010"/>
      <c r="AH113" s="1010"/>
      <c r="AI113" s="1010"/>
      <c r="AJ113" s="1011"/>
      <c r="AK113" s="1012">
        <v>12855902</v>
      </c>
      <c r="AL113" s="1010"/>
      <c r="AM113" s="1010"/>
      <c r="AN113" s="1010"/>
      <c r="AO113" s="1011"/>
      <c r="AP113" s="1013">
        <v>3.7</v>
      </c>
      <c r="AQ113" s="1014"/>
      <c r="AR113" s="1014"/>
      <c r="AS113" s="1014"/>
      <c r="AT113" s="1015"/>
      <c r="AU113" s="1023"/>
      <c r="AV113" s="1024"/>
      <c r="AW113" s="1024"/>
      <c r="AX113" s="1024"/>
      <c r="AY113" s="1024"/>
      <c r="AZ113" s="899" t="s">
        <v>471</v>
      </c>
      <c r="BA113" s="834"/>
      <c r="BB113" s="834"/>
      <c r="BC113" s="834"/>
      <c r="BD113" s="834"/>
      <c r="BE113" s="834"/>
      <c r="BF113" s="834"/>
      <c r="BG113" s="834"/>
      <c r="BH113" s="834"/>
      <c r="BI113" s="834"/>
      <c r="BJ113" s="834"/>
      <c r="BK113" s="834"/>
      <c r="BL113" s="834"/>
      <c r="BM113" s="834"/>
      <c r="BN113" s="834"/>
      <c r="BO113" s="834"/>
      <c r="BP113" s="835"/>
      <c r="BQ113" s="900" t="s">
        <v>426</v>
      </c>
      <c r="BR113" s="901"/>
      <c r="BS113" s="901"/>
      <c r="BT113" s="901"/>
      <c r="BU113" s="901"/>
      <c r="BV113" s="901" t="s">
        <v>469</v>
      </c>
      <c r="BW113" s="901"/>
      <c r="BX113" s="901"/>
      <c r="BY113" s="901"/>
      <c r="BZ113" s="901"/>
      <c r="CA113" s="901" t="s">
        <v>426</v>
      </c>
      <c r="CB113" s="901"/>
      <c r="CC113" s="901"/>
      <c r="CD113" s="901"/>
      <c r="CE113" s="901"/>
      <c r="CF113" s="962" t="s">
        <v>469</v>
      </c>
      <c r="CG113" s="963"/>
      <c r="CH113" s="963"/>
      <c r="CI113" s="963"/>
      <c r="CJ113" s="963"/>
      <c r="CK113" s="1018"/>
      <c r="CL113" s="905"/>
      <c r="CM113" s="908" t="s">
        <v>472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25098</v>
      </c>
      <c r="DH113" s="864"/>
      <c r="DI113" s="864"/>
      <c r="DJ113" s="864"/>
      <c r="DK113" s="865"/>
      <c r="DL113" s="866">
        <v>16732</v>
      </c>
      <c r="DM113" s="864"/>
      <c r="DN113" s="864"/>
      <c r="DO113" s="864"/>
      <c r="DP113" s="865"/>
      <c r="DQ113" s="866">
        <v>8494</v>
      </c>
      <c r="DR113" s="864"/>
      <c r="DS113" s="864"/>
      <c r="DT113" s="864"/>
      <c r="DU113" s="865"/>
      <c r="DV113" s="911">
        <v>0</v>
      </c>
      <c r="DW113" s="912"/>
      <c r="DX113" s="912"/>
      <c r="DY113" s="912"/>
      <c r="DZ113" s="913"/>
    </row>
    <row r="114" spans="1:130" s="248" customFormat="1" ht="26.25" customHeight="1" x14ac:dyDescent="0.2">
      <c r="A114" s="1005"/>
      <c r="B114" s="1006"/>
      <c r="C114" s="834" t="s">
        <v>473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469</v>
      </c>
      <c r="AB114" s="864"/>
      <c r="AC114" s="864"/>
      <c r="AD114" s="864"/>
      <c r="AE114" s="865"/>
      <c r="AF114" s="866" t="s">
        <v>469</v>
      </c>
      <c r="AG114" s="864"/>
      <c r="AH114" s="864"/>
      <c r="AI114" s="864"/>
      <c r="AJ114" s="865"/>
      <c r="AK114" s="866" t="s">
        <v>469</v>
      </c>
      <c r="AL114" s="864"/>
      <c r="AM114" s="864"/>
      <c r="AN114" s="864"/>
      <c r="AO114" s="865"/>
      <c r="AP114" s="911" t="s">
        <v>469</v>
      </c>
      <c r="AQ114" s="912"/>
      <c r="AR114" s="912"/>
      <c r="AS114" s="912"/>
      <c r="AT114" s="913"/>
      <c r="AU114" s="1023"/>
      <c r="AV114" s="1024"/>
      <c r="AW114" s="1024"/>
      <c r="AX114" s="1024"/>
      <c r="AY114" s="1024"/>
      <c r="AZ114" s="899" t="s">
        <v>474</v>
      </c>
      <c r="BA114" s="834"/>
      <c r="BB114" s="834"/>
      <c r="BC114" s="834"/>
      <c r="BD114" s="834"/>
      <c r="BE114" s="834"/>
      <c r="BF114" s="834"/>
      <c r="BG114" s="834"/>
      <c r="BH114" s="834"/>
      <c r="BI114" s="834"/>
      <c r="BJ114" s="834"/>
      <c r="BK114" s="834"/>
      <c r="BL114" s="834"/>
      <c r="BM114" s="834"/>
      <c r="BN114" s="834"/>
      <c r="BO114" s="834"/>
      <c r="BP114" s="835"/>
      <c r="BQ114" s="900">
        <v>101659870</v>
      </c>
      <c r="BR114" s="901"/>
      <c r="BS114" s="901"/>
      <c r="BT114" s="901"/>
      <c r="BU114" s="901"/>
      <c r="BV114" s="901">
        <v>101460997</v>
      </c>
      <c r="BW114" s="901"/>
      <c r="BX114" s="901"/>
      <c r="BY114" s="901"/>
      <c r="BZ114" s="901"/>
      <c r="CA114" s="901">
        <v>101065156</v>
      </c>
      <c r="CB114" s="901"/>
      <c r="CC114" s="901"/>
      <c r="CD114" s="901"/>
      <c r="CE114" s="901"/>
      <c r="CF114" s="962">
        <v>29.3</v>
      </c>
      <c r="CG114" s="963"/>
      <c r="CH114" s="963"/>
      <c r="CI114" s="963"/>
      <c r="CJ114" s="963"/>
      <c r="CK114" s="1018"/>
      <c r="CL114" s="905"/>
      <c r="CM114" s="908" t="s">
        <v>475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426</v>
      </c>
      <c r="DH114" s="864"/>
      <c r="DI114" s="864"/>
      <c r="DJ114" s="864"/>
      <c r="DK114" s="865"/>
      <c r="DL114" s="866" t="s">
        <v>129</v>
      </c>
      <c r="DM114" s="864"/>
      <c r="DN114" s="864"/>
      <c r="DO114" s="864"/>
      <c r="DP114" s="865"/>
      <c r="DQ114" s="866" t="s">
        <v>469</v>
      </c>
      <c r="DR114" s="864"/>
      <c r="DS114" s="864"/>
      <c r="DT114" s="864"/>
      <c r="DU114" s="865"/>
      <c r="DV114" s="911" t="s">
        <v>426</v>
      </c>
      <c r="DW114" s="912"/>
      <c r="DX114" s="912"/>
      <c r="DY114" s="912"/>
      <c r="DZ114" s="913"/>
    </row>
    <row r="115" spans="1:130" s="248" customFormat="1" ht="26.25" customHeight="1" x14ac:dyDescent="0.2">
      <c r="A115" s="1005"/>
      <c r="B115" s="1006"/>
      <c r="C115" s="834" t="s">
        <v>476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1778986</v>
      </c>
      <c r="AB115" s="1010"/>
      <c r="AC115" s="1010"/>
      <c r="AD115" s="1010"/>
      <c r="AE115" s="1011"/>
      <c r="AF115" s="1012">
        <v>1839566</v>
      </c>
      <c r="AG115" s="1010"/>
      <c r="AH115" s="1010"/>
      <c r="AI115" s="1010"/>
      <c r="AJ115" s="1011"/>
      <c r="AK115" s="1012">
        <v>1720687</v>
      </c>
      <c r="AL115" s="1010"/>
      <c r="AM115" s="1010"/>
      <c r="AN115" s="1010"/>
      <c r="AO115" s="1011"/>
      <c r="AP115" s="1013">
        <v>0.5</v>
      </c>
      <c r="AQ115" s="1014"/>
      <c r="AR115" s="1014"/>
      <c r="AS115" s="1014"/>
      <c r="AT115" s="1015"/>
      <c r="AU115" s="1023"/>
      <c r="AV115" s="1024"/>
      <c r="AW115" s="1024"/>
      <c r="AX115" s="1024"/>
      <c r="AY115" s="1024"/>
      <c r="AZ115" s="899" t="s">
        <v>477</v>
      </c>
      <c r="BA115" s="834"/>
      <c r="BB115" s="834"/>
      <c r="BC115" s="834"/>
      <c r="BD115" s="834"/>
      <c r="BE115" s="834"/>
      <c r="BF115" s="834"/>
      <c r="BG115" s="834"/>
      <c r="BH115" s="834"/>
      <c r="BI115" s="834"/>
      <c r="BJ115" s="834"/>
      <c r="BK115" s="834"/>
      <c r="BL115" s="834"/>
      <c r="BM115" s="834"/>
      <c r="BN115" s="834"/>
      <c r="BO115" s="834"/>
      <c r="BP115" s="835"/>
      <c r="BQ115" s="900">
        <v>93006</v>
      </c>
      <c r="BR115" s="901"/>
      <c r="BS115" s="901"/>
      <c r="BT115" s="901"/>
      <c r="BU115" s="901"/>
      <c r="BV115" s="901">
        <v>67169</v>
      </c>
      <c r="BW115" s="901"/>
      <c r="BX115" s="901"/>
      <c r="BY115" s="901"/>
      <c r="BZ115" s="901"/>
      <c r="CA115" s="901">
        <v>36625</v>
      </c>
      <c r="CB115" s="901"/>
      <c r="CC115" s="901"/>
      <c r="CD115" s="901"/>
      <c r="CE115" s="901"/>
      <c r="CF115" s="962">
        <v>0</v>
      </c>
      <c r="CG115" s="963"/>
      <c r="CH115" s="963"/>
      <c r="CI115" s="963"/>
      <c r="CJ115" s="963"/>
      <c r="CK115" s="1018"/>
      <c r="CL115" s="905"/>
      <c r="CM115" s="899" t="s">
        <v>478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9512099</v>
      </c>
      <c r="DH115" s="864"/>
      <c r="DI115" s="864"/>
      <c r="DJ115" s="864"/>
      <c r="DK115" s="865"/>
      <c r="DL115" s="866">
        <v>8473303</v>
      </c>
      <c r="DM115" s="864"/>
      <c r="DN115" s="864"/>
      <c r="DO115" s="864"/>
      <c r="DP115" s="865"/>
      <c r="DQ115" s="866">
        <v>7550705</v>
      </c>
      <c r="DR115" s="864"/>
      <c r="DS115" s="864"/>
      <c r="DT115" s="864"/>
      <c r="DU115" s="865"/>
      <c r="DV115" s="911">
        <v>2.2000000000000002</v>
      </c>
      <c r="DW115" s="912"/>
      <c r="DX115" s="912"/>
      <c r="DY115" s="912"/>
      <c r="DZ115" s="913"/>
    </row>
    <row r="116" spans="1:130" s="248" customFormat="1" ht="26.25" customHeight="1" x14ac:dyDescent="0.2">
      <c r="A116" s="1007"/>
      <c r="B116" s="1008"/>
      <c r="C116" s="967" t="s">
        <v>479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469</v>
      </c>
      <c r="AB116" s="864"/>
      <c r="AC116" s="864"/>
      <c r="AD116" s="864"/>
      <c r="AE116" s="865"/>
      <c r="AF116" s="866" t="s">
        <v>468</v>
      </c>
      <c r="AG116" s="864"/>
      <c r="AH116" s="864"/>
      <c r="AI116" s="864"/>
      <c r="AJ116" s="865"/>
      <c r="AK116" s="866" t="s">
        <v>426</v>
      </c>
      <c r="AL116" s="864"/>
      <c r="AM116" s="864"/>
      <c r="AN116" s="864"/>
      <c r="AO116" s="865"/>
      <c r="AP116" s="911" t="s">
        <v>426</v>
      </c>
      <c r="AQ116" s="912"/>
      <c r="AR116" s="912"/>
      <c r="AS116" s="912"/>
      <c r="AT116" s="913"/>
      <c r="AU116" s="1023"/>
      <c r="AV116" s="1024"/>
      <c r="AW116" s="1024"/>
      <c r="AX116" s="1024"/>
      <c r="AY116" s="1024"/>
      <c r="AZ116" s="950" t="s">
        <v>480</v>
      </c>
      <c r="BA116" s="951"/>
      <c r="BB116" s="951"/>
      <c r="BC116" s="951"/>
      <c r="BD116" s="951"/>
      <c r="BE116" s="951"/>
      <c r="BF116" s="951"/>
      <c r="BG116" s="951"/>
      <c r="BH116" s="951"/>
      <c r="BI116" s="951"/>
      <c r="BJ116" s="951"/>
      <c r="BK116" s="951"/>
      <c r="BL116" s="951"/>
      <c r="BM116" s="951"/>
      <c r="BN116" s="951"/>
      <c r="BO116" s="951"/>
      <c r="BP116" s="952"/>
      <c r="BQ116" s="900" t="s">
        <v>468</v>
      </c>
      <c r="BR116" s="901"/>
      <c r="BS116" s="901"/>
      <c r="BT116" s="901"/>
      <c r="BU116" s="901"/>
      <c r="BV116" s="901" t="s">
        <v>426</v>
      </c>
      <c r="BW116" s="901"/>
      <c r="BX116" s="901"/>
      <c r="BY116" s="901"/>
      <c r="BZ116" s="901"/>
      <c r="CA116" s="901" t="s">
        <v>469</v>
      </c>
      <c r="CB116" s="901"/>
      <c r="CC116" s="901"/>
      <c r="CD116" s="901"/>
      <c r="CE116" s="901"/>
      <c r="CF116" s="962" t="s">
        <v>468</v>
      </c>
      <c r="CG116" s="963"/>
      <c r="CH116" s="963"/>
      <c r="CI116" s="963"/>
      <c r="CJ116" s="963"/>
      <c r="CK116" s="1018"/>
      <c r="CL116" s="905"/>
      <c r="CM116" s="908" t="s">
        <v>481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4397813</v>
      </c>
      <c r="DH116" s="864"/>
      <c r="DI116" s="864"/>
      <c r="DJ116" s="864"/>
      <c r="DK116" s="865"/>
      <c r="DL116" s="866">
        <v>4104235</v>
      </c>
      <c r="DM116" s="864"/>
      <c r="DN116" s="864"/>
      <c r="DO116" s="864"/>
      <c r="DP116" s="865"/>
      <c r="DQ116" s="866">
        <v>3693969</v>
      </c>
      <c r="DR116" s="864"/>
      <c r="DS116" s="864"/>
      <c r="DT116" s="864"/>
      <c r="DU116" s="865"/>
      <c r="DV116" s="911">
        <v>1.1000000000000001</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482</v>
      </c>
      <c r="Z117" s="990"/>
      <c r="AA117" s="995">
        <v>86884328</v>
      </c>
      <c r="AB117" s="996"/>
      <c r="AC117" s="996"/>
      <c r="AD117" s="996"/>
      <c r="AE117" s="997"/>
      <c r="AF117" s="998">
        <v>89167371</v>
      </c>
      <c r="AG117" s="996"/>
      <c r="AH117" s="996"/>
      <c r="AI117" s="996"/>
      <c r="AJ117" s="997"/>
      <c r="AK117" s="998">
        <v>90352658</v>
      </c>
      <c r="AL117" s="996"/>
      <c r="AM117" s="996"/>
      <c r="AN117" s="996"/>
      <c r="AO117" s="997"/>
      <c r="AP117" s="999"/>
      <c r="AQ117" s="1000"/>
      <c r="AR117" s="1000"/>
      <c r="AS117" s="1000"/>
      <c r="AT117" s="1001"/>
      <c r="AU117" s="1023"/>
      <c r="AV117" s="1024"/>
      <c r="AW117" s="1024"/>
      <c r="AX117" s="1024"/>
      <c r="AY117" s="1024"/>
      <c r="AZ117" s="950" t="s">
        <v>483</v>
      </c>
      <c r="BA117" s="951"/>
      <c r="BB117" s="951"/>
      <c r="BC117" s="951"/>
      <c r="BD117" s="951"/>
      <c r="BE117" s="951"/>
      <c r="BF117" s="951"/>
      <c r="BG117" s="951"/>
      <c r="BH117" s="951"/>
      <c r="BI117" s="951"/>
      <c r="BJ117" s="951"/>
      <c r="BK117" s="951"/>
      <c r="BL117" s="951"/>
      <c r="BM117" s="951"/>
      <c r="BN117" s="951"/>
      <c r="BO117" s="951"/>
      <c r="BP117" s="952"/>
      <c r="BQ117" s="900" t="s">
        <v>426</v>
      </c>
      <c r="BR117" s="901"/>
      <c r="BS117" s="901"/>
      <c r="BT117" s="901"/>
      <c r="BU117" s="901"/>
      <c r="BV117" s="901" t="s">
        <v>426</v>
      </c>
      <c r="BW117" s="901"/>
      <c r="BX117" s="901"/>
      <c r="BY117" s="901"/>
      <c r="BZ117" s="901"/>
      <c r="CA117" s="901" t="s">
        <v>469</v>
      </c>
      <c r="CB117" s="901"/>
      <c r="CC117" s="901"/>
      <c r="CD117" s="901"/>
      <c r="CE117" s="901"/>
      <c r="CF117" s="962" t="s">
        <v>426</v>
      </c>
      <c r="CG117" s="963"/>
      <c r="CH117" s="963"/>
      <c r="CI117" s="963"/>
      <c r="CJ117" s="963"/>
      <c r="CK117" s="1018"/>
      <c r="CL117" s="905"/>
      <c r="CM117" s="908" t="s">
        <v>484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426</v>
      </c>
      <c r="DH117" s="864"/>
      <c r="DI117" s="864"/>
      <c r="DJ117" s="864"/>
      <c r="DK117" s="865"/>
      <c r="DL117" s="866" t="s">
        <v>469</v>
      </c>
      <c r="DM117" s="864"/>
      <c r="DN117" s="864"/>
      <c r="DO117" s="864"/>
      <c r="DP117" s="865"/>
      <c r="DQ117" s="866" t="s">
        <v>426</v>
      </c>
      <c r="DR117" s="864"/>
      <c r="DS117" s="864"/>
      <c r="DT117" s="864"/>
      <c r="DU117" s="865"/>
      <c r="DV117" s="911" t="s">
        <v>469</v>
      </c>
      <c r="DW117" s="912"/>
      <c r="DX117" s="912"/>
      <c r="DY117" s="912"/>
      <c r="DZ117" s="913"/>
    </row>
    <row r="118" spans="1:130" s="248" customFormat="1" ht="26.25" customHeight="1" x14ac:dyDescent="0.2">
      <c r="A118" s="988" t="s">
        <v>456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453</v>
      </c>
      <c r="AB118" s="989"/>
      <c r="AC118" s="989"/>
      <c r="AD118" s="989"/>
      <c r="AE118" s="990"/>
      <c r="AF118" s="991" t="s">
        <v>454</v>
      </c>
      <c r="AG118" s="989"/>
      <c r="AH118" s="989"/>
      <c r="AI118" s="989"/>
      <c r="AJ118" s="990"/>
      <c r="AK118" s="991" t="s">
        <v>304</v>
      </c>
      <c r="AL118" s="989"/>
      <c r="AM118" s="989"/>
      <c r="AN118" s="989"/>
      <c r="AO118" s="990"/>
      <c r="AP118" s="992" t="s">
        <v>455</v>
      </c>
      <c r="AQ118" s="993"/>
      <c r="AR118" s="993"/>
      <c r="AS118" s="993"/>
      <c r="AT118" s="994"/>
      <c r="AU118" s="1023"/>
      <c r="AV118" s="1024"/>
      <c r="AW118" s="1024"/>
      <c r="AX118" s="1024"/>
      <c r="AY118" s="1024"/>
      <c r="AZ118" s="966" t="s">
        <v>485</v>
      </c>
      <c r="BA118" s="967"/>
      <c r="BB118" s="967"/>
      <c r="BC118" s="967"/>
      <c r="BD118" s="967"/>
      <c r="BE118" s="967"/>
      <c r="BF118" s="967"/>
      <c r="BG118" s="967"/>
      <c r="BH118" s="967"/>
      <c r="BI118" s="967"/>
      <c r="BJ118" s="967"/>
      <c r="BK118" s="967"/>
      <c r="BL118" s="967"/>
      <c r="BM118" s="967"/>
      <c r="BN118" s="967"/>
      <c r="BO118" s="967"/>
      <c r="BP118" s="968"/>
      <c r="BQ118" s="969" t="s">
        <v>469</v>
      </c>
      <c r="BR118" s="932"/>
      <c r="BS118" s="932"/>
      <c r="BT118" s="932"/>
      <c r="BU118" s="932"/>
      <c r="BV118" s="932" t="s">
        <v>469</v>
      </c>
      <c r="BW118" s="932"/>
      <c r="BX118" s="932"/>
      <c r="BY118" s="932"/>
      <c r="BZ118" s="932"/>
      <c r="CA118" s="932" t="s">
        <v>426</v>
      </c>
      <c r="CB118" s="932"/>
      <c r="CC118" s="932"/>
      <c r="CD118" s="932"/>
      <c r="CE118" s="932"/>
      <c r="CF118" s="962" t="s">
        <v>426</v>
      </c>
      <c r="CG118" s="963"/>
      <c r="CH118" s="963"/>
      <c r="CI118" s="963"/>
      <c r="CJ118" s="963"/>
      <c r="CK118" s="1018"/>
      <c r="CL118" s="905"/>
      <c r="CM118" s="908" t="s">
        <v>486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2">
      <c r="A119" s="902" t="s">
        <v>459</v>
      </c>
      <c r="B119" s="903"/>
      <c r="C119" s="978" t="s">
        <v>460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831177</v>
      </c>
      <c r="AB119" s="982"/>
      <c r="AC119" s="982"/>
      <c r="AD119" s="982"/>
      <c r="AE119" s="983"/>
      <c r="AF119" s="984">
        <v>925738</v>
      </c>
      <c r="AG119" s="982"/>
      <c r="AH119" s="982"/>
      <c r="AI119" s="982"/>
      <c r="AJ119" s="983"/>
      <c r="AK119" s="984">
        <v>832234</v>
      </c>
      <c r="AL119" s="982"/>
      <c r="AM119" s="982"/>
      <c r="AN119" s="982"/>
      <c r="AO119" s="983"/>
      <c r="AP119" s="985">
        <v>0.2</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487</v>
      </c>
      <c r="BP119" s="965"/>
      <c r="BQ119" s="969">
        <v>1319071883</v>
      </c>
      <c r="BR119" s="932"/>
      <c r="BS119" s="932"/>
      <c r="BT119" s="932"/>
      <c r="BU119" s="932"/>
      <c r="BV119" s="932">
        <v>1296071121</v>
      </c>
      <c r="BW119" s="932"/>
      <c r="BX119" s="932"/>
      <c r="BY119" s="932"/>
      <c r="BZ119" s="932"/>
      <c r="CA119" s="932">
        <v>1303211496</v>
      </c>
      <c r="CB119" s="932"/>
      <c r="CC119" s="932"/>
      <c r="CD119" s="932"/>
      <c r="CE119" s="932"/>
      <c r="CF119" s="830"/>
      <c r="CG119" s="831"/>
      <c r="CH119" s="831"/>
      <c r="CI119" s="831"/>
      <c r="CJ119" s="921"/>
      <c r="CK119" s="1019"/>
      <c r="CL119" s="907"/>
      <c r="CM119" s="925" t="s">
        <v>488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469</v>
      </c>
      <c r="DM119" s="847"/>
      <c r="DN119" s="847"/>
      <c r="DO119" s="847"/>
      <c r="DP119" s="848"/>
      <c r="DQ119" s="849" t="s">
        <v>469</v>
      </c>
      <c r="DR119" s="847"/>
      <c r="DS119" s="847"/>
      <c r="DT119" s="847"/>
      <c r="DU119" s="848"/>
      <c r="DV119" s="935" t="s">
        <v>469</v>
      </c>
      <c r="DW119" s="936"/>
      <c r="DX119" s="936"/>
      <c r="DY119" s="936"/>
      <c r="DZ119" s="937"/>
    </row>
    <row r="120" spans="1:130" s="248" customFormat="1" ht="26.25" customHeight="1" x14ac:dyDescent="0.2">
      <c r="A120" s="904"/>
      <c r="B120" s="905"/>
      <c r="C120" s="908" t="s">
        <v>463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278140</v>
      </c>
      <c r="AB120" s="864"/>
      <c r="AC120" s="864"/>
      <c r="AD120" s="864"/>
      <c r="AE120" s="865"/>
      <c r="AF120" s="866">
        <v>278034</v>
      </c>
      <c r="AG120" s="864"/>
      <c r="AH120" s="864"/>
      <c r="AI120" s="864"/>
      <c r="AJ120" s="865"/>
      <c r="AK120" s="866">
        <v>277926</v>
      </c>
      <c r="AL120" s="864"/>
      <c r="AM120" s="864"/>
      <c r="AN120" s="864"/>
      <c r="AO120" s="865"/>
      <c r="AP120" s="911">
        <v>0.1</v>
      </c>
      <c r="AQ120" s="912"/>
      <c r="AR120" s="912"/>
      <c r="AS120" s="912"/>
      <c r="AT120" s="913"/>
      <c r="AU120" s="970" t="s">
        <v>489</v>
      </c>
      <c r="AV120" s="971"/>
      <c r="AW120" s="971"/>
      <c r="AX120" s="971"/>
      <c r="AY120" s="972"/>
      <c r="AZ120" s="947" t="s">
        <v>490</v>
      </c>
      <c r="BA120" s="892"/>
      <c r="BB120" s="892"/>
      <c r="BC120" s="892"/>
      <c r="BD120" s="892"/>
      <c r="BE120" s="892"/>
      <c r="BF120" s="892"/>
      <c r="BG120" s="892"/>
      <c r="BH120" s="892"/>
      <c r="BI120" s="892"/>
      <c r="BJ120" s="892"/>
      <c r="BK120" s="892"/>
      <c r="BL120" s="892"/>
      <c r="BM120" s="892"/>
      <c r="BN120" s="892"/>
      <c r="BO120" s="892"/>
      <c r="BP120" s="893"/>
      <c r="BQ120" s="948">
        <v>238845917</v>
      </c>
      <c r="BR120" s="929"/>
      <c r="BS120" s="929"/>
      <c r="BT120" s="929"/>
      <c r="BU120" s="929"/>
      <c r="BV120" s="929">
        <v>221715791</v>
      </c>
      <c r="BW120" s="929"/>
      <c r="BX120" s="929"/>
      <c r="BY120" s="929"/>
      <c r="BZ120" s="929"/>
      <c r="CA120" s="929">
        <v>220191967</v>
      </c>
      <c r="CB120" s="929"/>
      <c r="CC120" s="929"/>
      <c r="CD120" s="929"/>
      <c r="CE120" s="929"/>
      <c r="CF120" s="953">
        <v>63.8</v>
      </c>
      <c r="CG120" s="954"/>
      <c r="CH120" s="954"/>
      <c r="CI120" s="954"/>
      <c r="CJ120" s="954"/>
      <c r="CK120" s="955" t="s">
        <v>491</v>
      </c>
      <c r="CL120" s="939"/>
      <c r="CM120" s="939"/>
      <c r="CN120" s="939"/>
      <c r="CO120" s="940"/>
      <c r="CP120" s="959" t="s">
        <v>492</v>
      </c>
      <c r="CQ120" s="960"/>
      <c r="CR120" s="960"/>
      <c r="CS120" s="960"/>
      <c r="CT120" s="960"/>
      <c r="CU120" s="960"/>
      <c r="CV120" s="960"/>
      <c r="CW120" s="960"/>
      <c r="CX120" s="960"/>
      <c r="CY120" s="960"/>
      <c r="CZ120" s="960"/>
      <c r="DA120" s="960"/>
      <c r="DB120" s="960"/>
      <c r="DC120" s="960"/>
      <c r="DD120" s="960"/>
      <c r="DE120" s="960"/>
      <c r="DF120" s="961"/>
      <c r="DG120" s="948">
        <v>103366129</v>
      </c>
      <c r="DH120" s="929"/>
      <c r="DI120" s="929"/>
      <c r="DJ120" s="929"/>
      <c r="DK120" s="929"/>
      <c r="DL120" s="929">
        <v>105439109</v>
      </c>
      <c r="DM120" s="929"/>
      <c r="DN120" s="929"/>
      <c r="DO120" s="929"/>
      <c r="DP120" s="929"/>
      <c r="DQ120" s="929">
        <v>112407295</v>
      </c>
      <c r="DR120" s="929"/>
      <c r="DS120" s="929"/>
      <c r="DT120" s="929"/>
      <c r="DU120" s="929"/>
      <c r="DV120" s="930">
        <v>32.6</v>
      </c>
      <c r="DW120" s="930"/>
      <c r="DX120" s="930"/>
      <c r="DY120" s="930"/>
      <c r="DZ120" s="931"/>
    </row>
    <row r="121" spans="1:130" s="248" customFormat="1" ht="26.25" customHeight="1" x14ac:dyDescent="0.2">
      <c r="A121" s="904"/>
      <c r="B121" s="905"/>
      <c r="C121" s="950" t="s">
        <v>493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9003</v>
      </c>
      <c r="AB121" s="864"/>
      <c r="AC121" s="864"/>
      <c r="AD121" s="864"/>
      <c r="AE121" s="865"/>
      <c r="AF121" s="866">
        <v>8834</v>
      </c>
      <c r="AG121" s="864"/>
      <c r="AH121" s="864"/>
      <c r="AI121" s="864"/>
      <c r="AJ121" s="865"/>
      <c r="AK121" s="866">
        <v>8665</v>
      </c>
      <c r="AL121" s="864"/>
      <c r="AM121" s="864"/>
      <c r="AN121" s="864"/>
      <c r="AO121" s="865"/>
      <c r="AP121" s="911">
        <v>0</v>
      </c>
      <c r="AQ121" s="912"/>
      <c r="AR121" s="912"/>
      <c r="AS121" s="912"/>
      <c r="AT121" s="913"/>
      <c r="AU121" s="973"/>
      <c r="AV121" s="974"/>
      <c r="AW121" s="974"/>
      <c r="AX121" s="974"/>
      <c r="AY121" s="975"/>
      <c r="AZ121" s="899" t="s">
        <v>494</v>
      </c>
      <c r="BA121" s="834"/>
      <c r="BB121" s="834"/>
      <c r="BC121" s="834"/>
      <c r="BD121" s="834"/>
      <c r="BE121" s="834"/>
      <c r="BF121" s="834"/>
      <c r="BG121" s="834"/>
      <c r="BH121" s="834"/>
      <c r="BI121" s="834"/>
      <c r="BJ121" s="834"/>
      <c r="BK121" s="834"/>
      <c r="BL121" s="834"/>
      <c r="BM121" s="834"/>
      <c r="BN121" s="834"/>
      <c r="BO121" s="834"/>
      <c r="BP121" s="835"/>
      <c r="BQ121" s="900">
        <v>247957554</v>
      </c>
      <c r="BR121" s="901"/>
      <c r="BS121" s="901"/>
      <c r="BT121" s="901"/>
      <c r="BU121" s="901"/>
      <c r="BV121" s="901">
        <v>244739863</v>
      </c>
      <c r="BW121" s="901"/>
      <c r="BX121" s="901"/>
      <c r="BY121" s="901"/>
      <c r="BZ121" s="901"/>
      <c r="CA121" s="901">
        <v>265157055</v>
      </c>
      <c r="CB121" s="901"/>
      <c r="CC121" s="901"/>
      <c r="CD121" s="901"/>
      <c r="CE121" s="901"/>
      <c r="CF121" s="962">
        <v>76.8</v>
      </c>
      <c r="CG121" s="963"/>
      <c r="CH121" s="963"/>
      <c r="CI121" s="963"/>
      <c r="CJ121" s="963"/>
      <c r="CK121" s="956"/>
      <c r="CL121" s="942"/>
      <c r="CM121" s="942"/>
      <c r="CN121" s="942"/>
      <c r="CO121" s="943"/>
      <c r="CP121" s="922" t="s">
        <v>495</v>
      </c>
      <c r="CQ121" s="923"/>
      <c r="CR121" s="923"/>
      <c r="CS121" s="923"/>
      <c r="CT121" s="923"/>
      <c r="CU121" s="923"/>
      <c r="CV121" s="923"/>
      <c r="CW121" s="923"/>
      <c r="CX121" s="923"/>
      <c r="CY121" s="923"/>
      <c r="CZ121" s="923"/>
      <c r="DA121" s="923"/>
      <c r="DB121" s="923"/>
      <c r="DC121" s="923"/>
      <c r="DD121" s="923"/>
      <c r="DE121" s="923"/>
      <c r="DF121" s="924"/>
      <c r="DG121" s="900">
        <v>31825893</v>
      </c>
      <c r="DH121" s="901"/>
      <c r="DI121" s="901"/>
      <c r="DJ121" s="901"/>
      <c r="DK121" s="901"/>
      <c r="DL121" s="901">
        <v>29952815</v>
      </c>
      <c r="DM121" s="901"/>
      <c r="DN121" s="901"/>
      <c r="DO121" s="901"/>
      <c r="DP121" s="901"/>
      <c r="DQ121" s="901">
        <v>28458570</v>
      </c>
      <c r="DR121" s="901"/>
      <c r="DS121" s="901"/>
      <c r="DT121" s="901"/>
      <c r="DU121" s="901"/>
      <c r="DV121" s="878">
        <v>8.1999999999999993</v>
      </c>
      <c r="DW121" s="878"/>
      <c r="DX121" s="878"/>
      <c r="DY121" s="878"/>
      <c r="DZ121" s="879"/>
    </row>
    <row r="122" spans="1:130" s="248" customFormat="1" ht="26.25" customHeight="1" x14ac:dyDescent="0.2">
      <c r="A122" s="904"/>
      <c r="B122" s="905"/>
      <c r="C122" s="908" t="s">
        <v>475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469</v>
      </c>
      <c r="AG122" s="864"/>
      <c r="AH122" s="864"/>
      <c r="AI122" s="864"/>
      <c r="AJ122" s="865"/>
      <c r="AK122" s="866" t="s">
        <v>129</v>
      </c>
      <c r="AL122" s="864"/>
      <c r="AM122" s="864"/>
      <c r="AN122" s="864"/>
      <c r="AO122" s="865"/>
      <c r="AP122" s="911" t="s">
        <v>469</v>
      </c>
      <c r="AQ122" s="912"/>
      <c r="AR122" s="912"/>
      <c r="AS122" s="912"/>
      <c r="AT122" s="913"/>
      <c r="AU122" s="973"/>
      <c r="AV122" s="974"/>
      <c r="AW122" s="974"/>
      <c r="AX122" s="974"/>
      <c r="AY122" s="975"/>
      <c r="AZ122" s="966" t="s">
        <v>496</v>
      </c>
      <c r="BA122" s="967"/>
      <c r="BB122" s="967"/>
      <c r="BC122" s="967"/>
      <c r="BD122" s="967"/>
      <c r="BE122" s="967"/>
      <c r="BF122" s="967"/>
      <c r="BG122" s="967"/>
      <c r="BH122" s="967"/>
      <c r="BI122" s="967"/>
      <c r="BJ122" s="967"/>
      <c r="BK122" s="967"/>
      <c r="BL122" s="967"/>
      <c r="BM122" s="967"/>
      <c r="BN122" s="967"/>
      <c r="BO122" s="967"/>
      <c r="BP122" s="968"/>
      <c r="BQ122" s="969">
        <v>437760234</v>
      </c>
      <c r="BR122" s="932"/>
      <c r="BS122" s="932"/>
      <c r="BT122" s="932"/>
      <c r="BU122" s="932"/>
      <c r="BV122" s="932">
        <v>417669757</v>
      </c>
      <c r="BW122" s="932"/>
      <c r="BX122" s="932"/>
      <c r="BY122" s="932"/>
      <c r="BZ122" s="932"/>
      <c r="CA122" s="932">
        <v>396618605</v>
      </c>
      <c r="CB122" s="932"/>
      <c r="CC122" s="932"/>
      <c r="CD122" s="932"/>
      <c r="CE122" s="932"/>
      <c r="CF122" s="933">
        <v>114.9</v>
      </c>
      <c r="CG122" s="934"/>
      <c r="CH122" s="934"/>
      <c r="CI122" s="934"/>
      <c r="CJ122" s="934"/>
      <c r="CK122" s="956"/>
      <c r="CL122" s="942"/>
      <c r="CM122" s="942"/>
      <c r="CN122" s="942"/>
      <c r="CO122" s="943"/>
      <c r="CP122" s="922" t="s">
        <v>497</v>
      </c>
      <c r="CQ122" s="923"/>
      <c r="CR122" s="923"/>
      <c r="CS122" s="923"/>
      <c r="CT122" s="923"/>
      <c r="CU122" s="923"/>
      <c r="CV122" s="923"/>
      <c r="CW122" s="923"/>
      <c r="CX122" s="923"/>
      <c r="CY122" s="923"/>
      <c r="CZ122" s="923"/>
      <c r="DA122" s="923"/>
      <c r="DB122" s="923"/>
      <c r="DC122" s="923"/>
      <c r="DD122" s="923"/>
      <c r="DE122" s="923"/>
      <c r="DF122" s="924"/>
      <c r="DG122" s="900">
        <v>2368213</v>
      </c>
      <c r="DH122" s="901"/>
      <c r="DI122" s="901"/>
      <c r="DJ122" s="901"/>
      <c r="DK122" s="901"/>
      <c r="DL122" s="901">
        <v>2852205</v>
      </c>
      <c r="DM122" s="901"/>
      <c r="DN122" s="901"/>
      <c r="DO122" s="901"/>
      <c r="DP122" s="901"/>
      <c r="DQ122" s="901">
        <v>3850982</v>
      </c>
      <c r="DR122" s="901"/>
      <c r="DS122" s="901"/>
      <c r="DT122" s="901"/>
      <c r="DU122" s="901"/>
      <c r="DV122" s="878">
        <v>1.1000000000000001</v>
      </c>
      <c r="DW122" s="878"/>
      <c r="DX122" s="878"/>
      <c r="DY122" s="878"/>
      <c r="DZ122" s="879"/>
    </row>
    <row r="123" spans="1:130" s="248" customFormat="1" ht="26.25" customHeight="1" x14ac:dyDescent="0.2">
      <c r="A123" s="904"/>
      <c r="B123" s="905"/>
      <c r="C123" s="908" t="s">
        <v>481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660666</v>
      </c>
      <c r="AB123" s="864"/>
      <c r="AC123" s="864"/>
      <c r="AD123" s="864"/>
      <c r="AE123" s="865"/>
      <c r="AF123" s="866">
        <v>626960</v>
      </c>
      <c r="AG123" s="864"/>
      <c r="AH123" s="864"/>
      <c r="AI123" s="864"/>
      <c r="AJ123" s="865"/>
      <c r="AK123" s="866">
        <v>601862</v>
      </c>
      <c r="AL123" s="864"/>
      <c r="AM123" s="864"/>
      <c r="AN123" s="864"/>
      <c r="AO123" s="865"/>
      <c r="AP123" s="911">
        <v>0.2</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498</v>
      </c>
      <c r="BP123" s="965"/>
      <c r="BQ123" s="919">
        <v>924563705</v>
      </c>
      <c r="BR123" s="920"/>
      <c r="BS123" s="920"/>
      <c r="BT123" s="920"/>
      <c r="BU123" s="920"/>
      <c r="BV123" s="920">
        <v>884125411</v>
      </c>
      <c r="BW123" s="920"/>
      <c r="BX123" s="920"/>
      <c r="BY123" s="920"/>
      <c r="BZ123" s="920"/>
      <c r="CA123" s="920">
        <v>881967627</v>
      </c>
      <c r="CB123" s="920"/>
      <c r="CC123" s="920"/>
      <c r="CD123" s="920"/>
      <c r="CE123" s="920"/>
      <c r="CF123" s="830"/>
      <c r="CG123" s="831"/>
      <c r="CH123" s="831"/>
      <c r="CI123" s="831"/>
      <c r="CJ123" s="921"/>
      <c r="CK123" s="956"/>
      <c r="CL123" s="942"/>
      <c r="CM123" s="942"/>
      <c r="CN123" s="942"/>
      <c r="CO123" s="943"/>
      <c r="CP123" s="922" t="s">
        <v>499</v>
      </c>
      <c r="CQ123" s="923"/>
      <c r="CR123" s="923"/>
      <c r="CS123" s="923"/>
      <c r="CT123" s="923"/>
      <c r="CU123" s="923"/>
      <c r="CV123" s="923"/>
      <c r="CW123" s="923"/>
      <c r="CX123" s="923"/>
      <c r="CY123" s="923"/>
      <c r="CZ123" s="923"/>
      <c r="DA123" s="923"/>
      <c r="DB123" s="923"/>
      <c r="DC123" s="923"/>
      <c r="DD123" s="923"/>
      <c r="DE123" s="923"/>
      <c r="DF123" s="924"/>
      <c r="DG123" s="863">
        <v>2516320</v>
      </c>
      <c r="DH123" s="864"/>
      <c r="DI123" s="864"/>
      <c r="DJ123" s="864"/>
      <c r="DK123" s="865"/>
      <c r="DL123" s="866">
        <v>2690136</v>
      </c>
      <c r="DM123" s="864"/>
      <c r="DN123" s="864"/>
      <c r="DO123" s="864"/>
      <c r="DP123" s="865"/>
      <c r="DQ123" s="866">
        <v>2843048</v>
      </c>
      <c r="DR123" s="864"/>
      <c r="DS123" s="864"/>
      <c r="DT123" s="864"/>
      <c r="DU123" s="865"/>
      <c r="DV123" s="911">
        <v>0.8</v>
      </c>
      <c r="DW123" s="912"/>
      <c r="DX123" s="912"/>
      <c r="DY123" s="912"/>
      <c r="DZ123" s="913"/>
    </row>
    <row r="124" spans="1:130" s="248" customFormat="1" ht="26.25" customHeight="1" thickBot="1" x14ac:dyDescent="0.25">
      <c r="A124" s="904"/>
      <c r="B124" s="905"/>
      <c r="C124" s="908" t="s">
        <v>484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500</v>
      </c>
      <c r="AB124" s="864"/>
      <c r="AC124" s="864"/>
      <c r="AD124" s="864"/>
      <c r="AE124" s="865"/>
      <c r="AF124" s="866" t="s">
        <v>500</v>
      </c>
      <c r="AG124" s="864"/>
      <c r="AH124" s="864"/>
      <c r="AI124" s="864"/>
      <c r="AJ124" s="865"/>
      <c r="AK124" s="866" t="s">
        <v>500</v>
      </c>
      <c r="AL124" s="864"/>
      <c r="AM124" s="864"/>
      <c r="AN124" s="864"/>
      <c r="AO124" s="865"/>
      <c r="AP124" s="911" t="s">
        <v>500</v>
      </c>
      <c r="AQ124" s="912"/>
      <c r="AR124" s="912"/>
      <c r="AS124" s="912"/>
      <c r="AT124" s="913"/>
      <c r="AU124" s="914" t="s">
        <v>501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120.4</v>
      </c>
      <c r="BR124" s="918"/>
      <c r="BS124" s="918"/>
      <c r="BT124" s="918"/>
      <c r="BU124" s="918"/>
      <c r="BV124" s="918">
        <v>123.7</v>
      </c>
      <c r="BW124" s="918"/>
      <c r="BX124" s="918"/>
      <c r="BY124" s="918"/>
      <c r="BZ124" s="918"/>
      <c r="CA124" s="918">
        <v>122</v>
      </c>
      <c r="CB124" s="918"/>
      <c r="CC124" s="918"/>
      <c r="CD124" s="918"/>
      <c r="CE124" s="918"/>
      <c r="CF124" s="808"/>
      <c r="CG124" s="809"/>
      <c r="CH124" s="809"/>
      <c r="CI124" s="809"/>
      <c r="CJ124" s="949"/>
      <c r="CK124" s="957"/>
      <c r="CL124" s="957"/>
      <c r="CM124" s="957"/>
      <c r="CN124" s="957"/>
      <c r="CO124" s="958"/>
      <c r="CP124" s="922" t="s">
        <v>502</v>
      </c>
      <c r="CQ124" s="923"/>
      <c r="CR124" s="923"/>
      <c r="CS124" s="923"/>
      <c r="CT124" s="923"/>
      <c r="CU124" s="923"/>
      <c r="CV124" s="923"/>
      <c r="CW124" s="923"/>
      <c r="CX124" s="923"/>
      <c r="CY124" s="923"/>
      <c r="CZ124" s="923"/>
      <c r="DA124" s="923"/>
      <c r="DB124" s="923"/>
      <c r="DC124" s="923"/>
      <c r="DD124" s="923"/>
      <c r="DE124" s="923"/>
      <c r="DF124" s="924"/>
      <c r="DG124" s="846">
        <v>1607558</v>
      </c>
      <c r="DH124" s="847"/>
      <c r="DI124" s="847"/>
      <c r="DJ124" s="847"/>
      <c r="DK124" s="848"/>
      <c r="DL124" s="849">
        <v>1659215</v>
      </c>
      <c r="DM124" s="847"/>
      <c r="DN124" s="847"/>
      <c r="DO124" s="847"/>
      <c r="DP124" s="848"/>
      <c r="DQ124" s="849">
        <v>1842467</v>
      </c>
      <c r="DR124" s="847"/>
      <c r="DS124" s="847"/>
      <c r="DT124" s="847"/>
      <c r="DU124" s="848"/>
      <c r="DV124" s="935">
        <v>0.5</v>
      </c>
      <c r="DW124" s="936"/>
      <c r="DX124" s="936"/>
      <c r="DY124" s="936"/>
      <c r="DZ124" s="937"/>
    </row>
    <row r="125" spans="1:130" s="248" customFormat="1" ht="26.25" customHeight="1" x14ac:dyDescent="0.2">
      <c r="A125" s="904"/>
      <c r="B125" s="905"/>
      <c r="C125" s="908" t="s">
        <v>486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503</v>
      </c>
      <c r="AB125" s="864"/>
      <c r="AC125" s="864"/>
      <c r="AD125" s="864"/>
      <c r="AE125" s="865"/>
      <c r="AF125" s="866" t="s">
        <v>500</v>
      </c>
      <c r="AG125" s="864"/>
      <c r="AH125" s="864"/>
      <c r="AI125" s="864"/>
      <c r="AJ125" s="865"/>
      <c r="AK125" s="866" t="s">
        <v>503</v>
      </c>
      <c r="AL125" s="864"/>
      <c r="AM125" s="864"/>
      <c r="AN125" s="864"/>
      <c r="AO125" s="865"/>
      <c r="AP125" s="911" t="s">
        <v>500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504</v>
      </c>
      <c r="CL125" s="939"/>
      <c r="CM125" s="939"/>
      <c r="CN125" s="939"/>
      <c r="CO125" s="940"/>
      <c r="CP125" s="947" t="s">
        <v>505</v>
      </c>
      <c r="CQ125" s="892"/>
      <c r="CR125" s="892"/>
      <c r="CS125" s="892"/>
      <c r="CT125" s="892"/>
      <c r="CU125" s="892"/>
      <c r="CV125" s="892"/>
      <c r="CW125" s="892"/>
      <c r="CX125" s="892"/>
      <c r="CY125" s="892"/>
      <c r="CZ125" s="892"/>
      <c r="DA125" s="892"/>
      <c r="DB125" s="892"/>
      <c r="DC125" s="892"/>
      <c r="DD125" s="892"/>
      <c r="DE125" s="892"/>
      <c r="DF125" s="893"/>
      <c r="DG125" s="948" t="s">
        <v>500</v>
      </c>
      <c r="DH125" s="929"/>
      <c r="DI125" s="929"/>
      <c r="DJ125" s="929"/>
      <c r="DK125" s="929"/>
      <c r="DL125" s="929" t="s">
        <v>500</v>
      </c>
      <c r="DM125" s="929"/>
      <c r="DN125" s="929"/>
      <c r="DO125" s="929"/>
      <c r="DP125" s="929"/>
      <c r="DQ125" s="929" t="s">
        <v>506</v>
      </c>
      <c r="DR125" s="929"/>
      <c r="DS125" s="929"/>
      <c r="DT125" s="929"/>
      <c r="DU125" s="929"/>
      <c r="DV125" s="930" t="s">
        <v>507</v>
      </c>
      <c r="DW125" s="930"/>
      <c r="DX125" s="930"/>
      <c r="DY125" s="930"/>
      <c r="DZ125" s="931"/>
    </row>
    <row r="126" spans="1:130" s="248" customFormat="1" ht="26.25" customHeight="1" thickBot="1" x14ac:dyDescent="0.25">
      <c r="A126" s="904"/>
      <c r="B126" s="905"/>
      <c r="C126" s="908" t="s">
        <v>488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500</v>
      </c>
      <c r="AB126" s="864"/>
      <c r="AC126" s="864"/>
      <c r="AD126" s="864"/>
      <c r="AE126" s="865"/>
      <c r="AF126" s="866" t="s">
        <v>500</v>
      </c>
      <c r="AG126" s="864"/>
      <c r="AH126" s="864"/>
      <c r="AI126" s="864"/>
      <c r="AJ126" s="865"/>
      <c r="AK126" s="866" t="s">
        <v>500</v>
      </c>
      <c r="AL126" s="864"/>
      <c r="AM126" s="864"/>
      <c r="AN126" s="864"/>
      <c r="AO126" s="865"/>
      <c r="AP126" s="911" t="s">
        <v>500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508</v>
      </c>
      <c r="CQ126" s="834"/>
      <c r="CR126" s="834"/>
      <c r="CS126" s="834"/>
      <c r="CT126" s="834"/>
      <c r="CU126" s="834"/>
      <c r="CV126" s="834"/>
      <c r="CW126" s="834"/>
      <c r="CX126" s="834"/>
      <c r="CY126" s="834"/>
      <c r="CZ126" s="834"/>
      <c r="DA126" s="834"/>
      <c r="DB126" s="834"/>
      <c r="DC126" s="834"/>
      <c r="DD126" s="834"/>
      <c r="DE126" s="834"/>
      <c r="DF126" s="835"/>
      <c r="DG126" s="900" t="s">
        <v>500</v>
      </c>
      <c r="DH126" s="901"/>
      <c r="DI126" s="901"/>
      <c r="DJ126" s="901"/>
      <c r="DK126" s="901"/>
      <c r="DL126" s="901" t="s">
        <v>500</v>
      </c>
      <c r="DM126" s="901"/>
      <c r="DN126" s="901"/>
      <c r="DO126" s="901"/>
      <c r="DP126" s="901"/>
      <c r="DQ126" s="901" t="s">
        <v>500</v>
      </c>
      <c r="DR126" s="901"/>
      <c r="DS126" s="901"/>
      <c r="DT126" s="901"/>
      <c r="DU126" s="901"/>
      <c r="DV126" s="878" t="s">
        <v>506</v>
      </c>
      <c r="DW126" s="878"/>
      <c r="DX126" s="878"/>
      <c r="DY126" s="878"/>
      <c r="DZ126" s="879"/>
    </row>
    <row r="127" spans="1:130" s="248" customFormat="1" ht="26.25" customHeight="1" x14ac:dyDescent="0.2">
      <c r="A127" s="906"/>
      <c r="B127" s="907"/>
      <c r="C127" s="925" t="s">
        <v>509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500</v>
      </c>
      <c r="AB127" s="864"/>
      <c r="AC127" s="864"/>
      <c r="AD127" s="864"/>
      <c r="AE127" s="865"/>
      <c r="AF127" s="866" t="s">
        <v>500</v>
      </c>
      <c r="AG127" s="864"/>
      <c r="AH127" s="864"/>
      <c r="AI127" s="864"/>
      <c r="AJ127" s="865"/>
      <c r="AK127" s="866" t="s">
        <v>500</v>
      </c>
      <c r="AL127" s="864"/>
      <c r="AM127" s="864"/>
      <c r="AN127" s="864"/>
      <c r="AO127" s="865"/>
      <c r="AP127" s="911" t="s">
        <v>500</v>
      </c>
      <c r="AQ127" s="912"/>
      <c r="AR127" s="912"/>
      <c r="AS127" s="912"/>
      <c r="AT127" s="913"/>
      <c r="AU127" s="284"/>
      <c r="AV127" s="284"/>
      <c r="AW127" s="284"/>
      <c r="AX127" s="928" t="s">
        <v>510</v>
      </c>
      <c r="AY127" s="896"/>
      <c r="AZ127" s="896"/>
      <c r="BA127" s="896"/>
      <c r="BB127" s="896"/>
      <c r="BC127" s="896"/>
      <c r="BD127" s="896"/>
      <c r="BE127" s="897"/>
      <c r="BF127" s="895" t="s">
        <v>511</v>
      </c>
      <c r="BG127" s="896"/>
      <c r="BH127" s="896"/>
      <c r="BI127" s="896"/>
      <c r="BJ127" s="896"/>
      <c r="BK127" s="896"/>
      <c r="BL127" s="897"/>
      <c r="BM127" s="895" t="s">
        <v>512</v>
      </c>
      <c r="BN127" s="896"/>
      <c r="BO127" s="896"/>
      <c r="BP127" s="896"/>
      <c r="BQ127" s="896"/>
      <c r="BR127" s="896"/>
      <c r="BS127" s="897"/>
      <c r="BT127" s="895" t="s">
        <v>513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514</v>
      </c>
      <c r="CQ127" s="834"/>
      <c r="CR127" s="834"/>
      <c r="CS127" s="834"/>
      <c r="CT127" s="834"/>
      <c r="CU127" s="834"/>
      <c r="CV127" s="834"/>
      <c r="CW127" s="834"/>
      <c r="CX127" s="834"/>
      <c r="CY127" s="834"/>
      <c r="CZ127" s="834"/>
      <c r="DA127" s="834"/>
      <c r="DB127" s="834"/>
      <c r="DC127" s="834"/>
      <c r="DD127" s="834"/>
      <c r="DE127" s="834"/>
      <c r="DF127" s="835"/>
      <c r="DG127" s="900" t="s">
        <v>500</v>
      </c>
      <c r="DH127" s="901"/>
      <c r="DI127" s="901"/>
      <c r="DJ127" s="901"/>
      <c r="DK127" s="901"/>
      <c r="DL127" s="901" t="s">
        <v>500</v>
      </c>
      <c r="DM127" s="901"/>
      <c r="DN127" s="901"/>
      <c r="DO127" s="901"/>
      <c r="DP127" s="901"/>
      <c r="DQ127" s="901" t="s">
        <v>500</v>
      </c>
      <c r="DR127" s="901"/>
      <c r="DS127" s="901"/>
      <c r="DT127" s="901"/>
      <c r="DU127" s="901"/>
      <c r="DV127" s="878" t="s">
        <v>500</v>
      </c>
      <c r="DW127" s="878"/>
      <c r="DX127" s="878"/>
      <c r="DY127" s="878"/>
      <c r="DZ127" s="879"/>
    </row>
    <row r="128" spans="1:130" s="248" customFormat="1" ht="26.25" customHeight="1" thickBot="1" x14ac:dyDescent="0.25">
      <c r="A128" s="880" t="s">
        <v>515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516</v>
      </c>
      <c r="X128" s="882"/>
      <c r="Y128" s="882"/>
      <c r="Z128" s="883"/>
      <c r="AA128" s="884">
        <v>20090026</v>
      </c>
      <c r="AB128" s="885"/>
      <c r="AC128" s="885"/>
      <c r="AD128" s="885"/>
      <c r="AE128" s="886"/>
      <c r="AF128" s="887">
        <v>21043882</v>
      </c>
      <c r="AG128" s="885"/>
      <c r="AH128" s="885"/>
      <c r="AI128" s="885"/>
      <c r="AJ128" s="886"/>
      <c r="AK128" s="887">
        <v>20565789</v>
      </c>
      <c r="AL128" s="885"/>
      <c r="AM128" s="885"/>
      <c r="AN128" s="885"/>
      <c r="AO128" s="886"/>
      <c r="AP128" s="888"/>
      <c r="AQ128" s="889"/>
      <c r="AR128" s="889"/>
      <c r="AS128" s="889"/>
      <c r="AT128" s="890"/>
      <c r="AU128" s="284"/>
      <c r="AV128" s="284"/>
      <c r="AW128" s="284"/>
      <c r="AX128" s="891" t="s">
        <v>517</v>
      </c>
      <c r="AY128" s="892"/>
      <c r="AZ128" s="892"/>
      <c r="BA128" s="892"/>
      <c r="BB128" s="892"/>
      <c r="BC128" s="892"/>
      <c r="BD128" s="892"/>
      <c r="BE128" s="893"/>
      <c r="BF128" s="870" t="s">
        <v>500</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518</v>
      </c>
      <c r="CQ128" s="812"/>
      <c r="CR128" s="812"/>
      <c r="CS128" s="812"/>
      <c r="CT128" s="812"/>
      <c r="CU128" s="812"/>
      <c r="CV128" s="812"/>
      <c r="CW128" s="812"/>
      <c r="CX128" s="812"/>
      <c r="CY128" s="812"/>
      <c r="CZ128" s="812"/>
      <c r="DA128" s="812"/>
      <c r="DB128" s="812"/>
      <c r="DC128" s="812"/>
      <c r="DD128" s="812"/>
      <c r="DE128" s="812"/>
      <c r="DF128" s="813"/>
      <c r="DG128" s="874">
        <v>93006</v>
      </c>
      <c r="DH128" s="875"/>
      <c r="DI128" s="875"/>
      <c r="DJ128" s="875"/>
      <c r="DK128" s="875"/>
      <c r="DL128" s="875">
        <v>67169</v>
      </c>
      <c r="DM128" s="875"/>
      <c r="DN128" s="875"/>
      <c r="DO128" s="875"/>
      <c r="DP128" s="875"/>
      <c r="DQ128" s="875">
        <v>36625</v>
      </c>
      <c r="DR128" s="875"/>
      <c r="DS128" s="875"/>
      <c r="DT128" s="875"/>
      <c r="DU128" s="875"/>
      <c r="DV128" s="876">
        <v>0</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519</v>
      </c>
      <c r="X129" s="861"/>
      <c r="Y129" s="861"/>
      <c r="Z129" s="862"/>
      <c r="AA129" s="863">
        <v>368483160</v>
      </c>
      <c r="AB129" s="864"/>
      <c r="AC129" s="864"/>
      <c r="AD129" s="864"/>
      <c r="AE129" s="865"/>
      <c r="AF129" s="866">
        <v>374180277</v>
      </c>
      <c r="AG129" s="864"/>
      <c r="AH129" s="864"/>
      <c r="AI129" s="864"/>
      <c r="AJ129" s="865"/>
      <c r="AK129" s="866">
        <v>384273580</v>
      </c>
      <c r="AL129" s="864"/>
      <c r="AM129" s="864"/>
      <c r="AN129" s="864"/>
      <c r="AO129" s="865"/>
      <c r="AP129" s="867"/>
      <c r="AQ129" s="868"/>
      <c r="AR129" s="868"/>
      <c r="AS129" s="868"/>
      <c r="AT129" s="869"/>
      <c r="AU129" s="286"/>
      <c r="AV129" s="286"/>
      <c r="AW129" s="286"/>
      <c r="AX129" s="833" t="s">
        <v>520</v>
      </c>
      <c r="AY129" s="834"/>
      <c r="AZ129" s="834"/>
      <c r="BA129" s="834"/>
      <c r="BB129" s="834"/>
      <c r="BC129" s="834"/>
      <c r="BD129" s="834"/>
      <c r="BE129" s="835"/>
      <c r="BF129" s="853" t="s">
        <v>500</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521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522</v>
      </c>
      <c r="X130" s="861"/>
      <c r="Y130" s="861"/>
      <c r="Z130" s="862"/>
      <c r="AA130" s="863">
        <v>40911194</v>
      </c>
      <c r="AB130" s="864"/>
      <c r="AC130" s="864"/>
      <c r="AD130" s="864"/>
      <c r="AE130" s="865"/>
      <c r="AF130" s="866">
        <v>41413847</v>
      </c>
      <c r="AG130" s="864"/>
      <c r="AH130" s="864"/>
      <c r="AI130" s="864"/>
      <c r="AJ130" s="865"/>
      <c r="AK130" s="866">
        <v>39214021</v>
      </c>
      <c r="AL130" s="864"/>
      <c r="AM130" s="864"/>
      <c r="AN130" s="864"/>
      <c r="AO130" s="865"/>
      <c r="AP130" s="867"/>
      <c r="AQ130" s="868"/>
      <c r="AR130" s="868"/>
      <c r="AS130" s="868"/>
      <c r="AT130" s="869"/>
      <c r="AU130" s="286"/>
      <c r="AV130" s="286"/>
      <c r="AW130" s="286"/>
      <c r="AX130" s="833" t="s">
        <v>523</v>
      </c>
      <c r="AY130" s="834"/>
      <c r="AZ130" s="834"/>
      <c r="BA130" s="834"/>
      <c r="BB130" s="834"/>
      <c r="BC130" s="834"/>
      <c r="BD130" s="834"/>
      <c r="BE130" s="835"/>
      <c r="BF130" s="836">
        <v>8.1999999999999993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524</v>
      </c>
      <c r="X131" s="844"/>
      <c r="Y131" s="844"/>
      <c r="Z131" s="845"/>
      <c r="AA131" s="846">
        <v>327571966</v>
      </c>
      <c r="AB131" s="847"/>
      <c r="AC131" s="847"/>
      <c r="AD131" s="847"/>
      <c r="AE131" s="848"/>
      <c r="AF131" s="849">
        <v>332766430</v>
      </c>
      <c r="AG131" s="847"/>
      <c r="AH131" s="847"/>
      <c r="AI131" s="847"/>
      <c r="AJ131" s="848"/>
      <c r="AK131" s="849">
        <v>345059559</v>
      </c>
      <c r="AL131" s="847"/>
      <c r="AM131" s="847"/>
      <c r="AN131" s="847"/>
      <c r="AO131" s="848"/>
      <c r="AP131" s="850"/>
      <c r="AQ131" s="851"/>
      <c r="AR131" s="851"/>
      <c r="AS131" s="851"/>
      <c r="AT131" s="852"/>
      <c r="AU131" s="286"/>
      <c r="AV131" s="286"/>
      <c r="AW131" s="286"/>
      <c r="AX131" s="811" t="s">
        <v>525</v>
      </c>
      <c r="AY131" s="812"/>
      <c r="AZ131" s="812"/>
      <c r="BA131" s="812"/>
      <c r="BB131" s="812"/>
      <c r="BC131" s="812"/>
      <c r="BD131" s="812"/>
      <c r="BE131" s="813"/>
      <c r="BF131" s="814">
        <v>122</v>
      </c>
      <c r="BG131" s="815"/>
      <c r="BH131" s="815"/>
      <c r="BI131" s="815"/>
      <c r="BJ131" s="815"/>
      <c r="BK131" s="815"/>
      <c r="BL131" s="816"/>
      <c r="BM131" s="814">
        <v>400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526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527</v>
      </c>
      <c r="W132" s="824"/>
      <c r="X132" s="824"/>
      <c r="Y132" s="824"/>
      <c r="Z132" s="825"/>
      <c r="AA132" s="826">
        <v>7.9015027800000004</v>
      </c>
      <c r="AB132" s="827"/>
      <c r="AC132" s="827"/>
      <c r="AD132" s="827"/>
      <c r="AE132" s="828"/>
      <c r="AF132" s="829">
        <v>8.0265434229999997</v>
      </c>
      <c r="AG132" s="827"/>
      <c r="AH132" s="827"/>
      <c r="AI132" s="827"/>
      <c r="AJ132" s="828"/>
      <c r="AK132" s="829">
        <v>8.8601655000000008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528</v>
      </c>
      <c r="W133" s="803"/>
      <c r="X133" s="803"/>
      <c r="Y133" s="803"/>
      <c r="Z133" s="804"/>
      <c r="AA133" s="805">
        <v>7.3</v>
      </c>
      <c r="AB133" s="806"/>
      <c r="AC133" s="806"/>
      <c r="AD133" s="806"/>
      <c r="AE133" s="807"/>
      <c r="AF133" s="805">
        <v>7.5</v>
      </c>
      <c r="AG133" s="806"/>
      <c r="AH133" s="806"/>
      <c r="AI133" s="806"/>
      <c r="AJ133" s="807"/>
      <c r="AK133" s="805">
        <v>8.1999999999999993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qEBzQP17+h9z269F7Kn5RGAOXGXmashJTBTF4XrzpM965FYzoKFRua/HibDgv5yjnygxkyxC3FDA2eQtEviQ==" saltValue="3noQfN0L1IPgaOCRPAVF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529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5VTwjYyNs6ErJYM9Ix4E4cdn4ce/v9UEjagd/fpRcMuiqjjpy8gKCq+bz9T3geQZ18sdxlGX+nyWgjSQjs5TMg==" saltValue="kn3vmmVFNsU+tGcPZeAM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ZSYOF3BHNKGdUNOTmRRNAsYjfmguLqjGp6kCtf1I6bfP5OkXTEKEyG036O/6PEOZG/u0s1inkjgUhUDwJMsrw==" saltValue="WCMT99TviUDDOHCIeG4M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530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532</v>
      </c>
      <c r="AP7" s="305"/>
      <c r="AQ7" s="306" t="s">
        <v>533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534</v>
      </c>
      <c r="AQ8" s="312" t="s">
        <v>535</v>
      </c>
      <c r="AR8" s="313" t="s">
        <v>536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537</v>
      </c>
      <c r="AL9" s="1228"/>
      <c r="AM9" s="1228"/>
      <c r="AN9" s="1229"/>
      <c r="AO9" s="314">
        <v>148540854</v>
      </c>
      <c r="AP9" s="314">
        <v>97624</v>
      </c>
      <c r="AQ9" s="315">
        <v>105138</v>
      </c>
      <c r="AR9" s="316">
        <v>-7.1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538</v>
      </c>
      <c r="AL10" s="1228"/>
      <c r="AM10" s="1228"/>
      <c r="AN10" s="1229"/>
      <c r="AO10" s="317">
        <v>96</v>
      </c>
      <c r="AP10" s="317">
        <v>0</v>
      </c>
      <c r="AQ10" s="318">
        <v>110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539</v>
      </c>
      <c r="AL11" s="1228"/>
      <c r="AM11" s="1228"/>
      <c r="AN11" s="1229"/>
      <c r="AO11" s="317">
        <v>4515730</v>
      </c>
      <c r="AP11" s="317">
        <v>2968</v>
      </c>
      <c r="AQ11" s="318">
        <v>1177</v>
      </c>
      <c r="AR11" s="319">
        <v>152.19999999999999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540</v>
      </c>
      <c r="AL12" s="1228"/>
      <c r="AM12" s="1228"/>
      <c r="AN12" s="1229"/>
      <c r="AO12" s="317" t="s">
        <v>541</v>
      </c>
      <c r="AP12" s="317" t="s">
        <v>541</v>
      </c>
      <c r="AQ12" s="318">
        <v>5</v>
      </c>
      <c r="AR12" s="319" t="s">
        <v>541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542</v>
      </c>
      <c r="AL13" s="1228"/>
      <c r="AM13" s="1228"/>
      <c r="AN13" s="1229"/>
      <c r="AO13" s="317">
        <v>1597897</v>
      </c>
      <c r="AP13" s="317">
        <v>1050</v>
      </c>
      <c r="AQ13" s="318">
        <v>1930</v>
      </c>
      <c r="AR13" s="319">
        <v>-45.6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543</v>
      </c>
      <c r="AL14" s="1228"/>
      <c r="AM14" s="1228"/>
      <c r="AN14" s="1229"/>
      <c r="AO14" s="317">
        <v>3532923</v>
      </c>
      <c r="AP14" s="317">
        <v>2322</v>
      </c>
      <c r="AQ14" s="318">
        <v>1254</v>
      </c>
      <c r="AR14" s="319">
        <v>85.2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544</v>
      </c>
      <c r="AL15" s="1231"/>
      <c r="AM15" s="1231"/>
      <c r="AN15" s="1232"/>
      <c r="AO15" s="317">
        <v>-8661412</v>
      </c>
      <c r="AP15" s="317">
        <v>-5692</v>
      </c>
      <c r="AQ15" s="318">
        <v>-7365</v>
      </c>
      <c r="AR15" s="319">
        <v>-22.7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149526088</v>
      </c>
      <c r="AP16" s="317">
        <v>98271</v>
      </c>
      <c r="AQ16" s="318">
        <v>102249</v>
      </c>
      <c r="AR16" s="319">
        <v>-3.9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546</v>
      </c>
      <c r="AP20" s="326" t="s">
        <v>547</v>
      </c>
      <c r="AQ20" s="327" t="s">
        <v>548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549</v>
      </c>
      <c r="AL21" s="1234"/>
      <c r="AM21" s="1234"/>
      <c r="AN21" s="1235"/>
      <c r="AO21" s="330">
        <v>10.43</v>
      </c>
      <c r="AP21" s="331">
        <v>11.28</v>
      </c>
      <c r="AQ21" s="332">
        <v>-0.85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550</v>
      </c>
      <c r="AL22" s="1234"/>
      <c r="AM22" s="1234"/>
      <c r="AN22" s="1235"/>
      <c r="AO22" s="335">
        <v>100.6</v>
      </c>
      <c r="AP22" s="336">
        <v>99.7</v>
      </c>
      <c r="AQ22" s="337">
        <v>0.9</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551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552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532</v>
      </c>
      <c r="AP30" s="305"/>
      <c r="AQ30" s="306" t="s">
        <v>533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534</v>
      </c>
      <c r="AQ31" s="312" t="s">
        <v>535</v>
      </c>
      <c r="AR31" s="313" t="s">
        <v>536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554</v>
      </c>
      <c r="AL32" s="1217"/>
      <c r="AM32" s="1217"/>
      <c r="AN32" s="1218"/>
      <c r="AO32" s="345">
        <v>25286412</v>
      </c>
      <c r="AP32" s="345">
        <v>16619</v>
      </c>
      <c r="AQ32" s="346">
        <v>31910</v>
      </c>
      <c r="AR32" s="347">
        <v>-47.9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555</v>
      </c>
      <c r="AL33" s="1217"/>
      <c r="AM33" s="1217"/>
      <c r="AN33" s="1218"/>
      <c r="AO33" s="345">
        <v>7983750</v>
      </c>
      <c r="AP33" s="345">
        <v>5247</v>
      </c>
      <c r="AQ33" s="346">
        <v>2603</v>
      </c>
      <c r="AR33" s="347">
        <v>101.6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556</v>
      </c>
      <c r="AL34" s="1217"/>
      <c r="AM34" s="1217"/>
      <c r="AN34" s="1218"/>
      <c r="AO34" s="345">
        <v>42505907</v>
      </c>
      <c r="AP34" s="345">
        <v>27936</v>
      </c>
      <c r="AQ34" s="346">
        <v>20590</v>
      </c>
      <c r="AR34" s="347">
        <v>35.700000000000003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557</v>
      </c>
      <c r="AL35" s="1217"/>
      <c r="AM35" s="1217"/>
      <c r="AN35" s="1218"/>
      <c r="AO35" s="345">
        <v>12855902</v>
      </c>
      <c r="AP35" s="345">
        <v>8449</v>
      </c>
      <c r="AQ35" s="346">
        <v>9962</v>
      </c>
      <c r="AR35" s="347">
        <v>-15.2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558</v>
      </c>
      <c r="AL36" s="1217"/>
      <c r="AM36" s="1217"/>
      <c r="AN36" s="1218"/>
      <c r="AO36" s="345" t="s">
        <v>541</v>
      </c>
      <c r="AP36" s="345" t="s">
        <v>541</v>
      </c>
      <c r="AQ36" s="346">
        <v>163</v>
      </c>
      <c r="AR36" s="347" t="s">
        <v>541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559</v>
      </c>
      <c r="AL37" s="1217"/>
      <c r="AM37" s="1217"/>
      <c r="AN37" s="1218"/>
      <c r="AO37" s="345">
        <v>1720687</v>
      </c>
      <c r="AP37" s="345">
        <v>1131</v>
      </c>
      <c r="AQ37" s="346">
        <v>1304</v>
      </c>
      <c r="AR37" s="347">
        <v>-13.3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560</v>
      </c>
      <c r="AL38" s="1214"/>
      <c r="AM38" s="1214"/>
      <c r="AN38" s="1215"/>
      <c r="AO38" s="348" t="s">
        <v>541</v>
      </c>
      <c r="AP38" s="348" t="s">
        <v>541</v>
      </c>
      <c r="AQ38" s="349">
        <v>1</v>
      </c>
      <c r="AR38" s="337" t="s">
        <v>541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561</v>
      </c>
      <c r="AL39" s="1214"/>
      <c r="AM39" s="1214"/>
      <c r="AN39" s="1215"/>
      <c r="AO39" s="345">
        <v>-20565789</v>
      </c>
      <c r="AP39" s="345">
        <v>-13516</v>
      </c>
      <c r="AQ39" s="346">
        <v>-16939</v>
      </c>
      <c r="AR39" s="347">
        <v>-20.2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562</v>
      </c>
      <c r="AL40" s="1217"/>
      <c r="AM40" s="1217"/>
      <c r="AN40" s="1218"/>
      <c r="AO40" s="345">
        <v>-39214021</v>
      </c>
      <c r="AP40" s="345">
        <v>-25772</v>
      </c>
      <c r="AQ40" s="346">
        <v>-31934</v>
      </c>
      <c r="AR40" s="347">
        <v>-19.3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30572848</v>
      </c>
      <c r="AP41" s="345">
        <v>20093</v>
      </c>
      <c r="AQ41" s="346">
        <v>17660</v>
      </c>
      <c r="AR41" s="347">
        <v>13.8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532</v>
      </c>
      <c r="AN49" s="1224" t="s">
        <v>566</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567</v>
      </c>
      <c r="AO50" s="362" t="s">
        <v>568</v>
      </c>
      <c r="AP50" s="363" t="s">
        <v>569</v>
      </c>
      <c r="AQ50" s="364" t="s">
        <v>570</v>
      </c>
      <c r="AR50" s="365" t="s">
        <v>571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572</v>
      </c>
      <c r="AL51" s="358"/>
      <c r="AM51" s="366">
        <v>77075086</v>
      </c>
      <c r="AN51" s="367">
        <v>52284</v>
      </c>
      <c r="AO51" s="368">
        <v>1.2</v>
      </c>
      <c r="AP51" s="369">
        <v>51684</v>
      </c>
      <c r="AQ51" s="370">
        <v>-0.4</v>
      </c>
      <c r="AR51" s="371">
        <v>1.6</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573</v>
      </c>
      <c r="AM52" s="374">
        <v>40580701</v>
      </c>
      <c r="AN52" s="375">
        <v>27528</v>
      </c>
      <c r="AO52" s="376">
        <v>-5.4</v>
      </c>
      <c r="AP52" s="377">
        <v>26671</v>
      </c>
      <c r="AQ52" s="378">
        <v>2.6</v>
      </c>
      <c r="AR52" s="379">
        <v>-8</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574</v>
      </c>
      <c r="AL53" s="358"/>
      <c r="AM53" s="366">
        <v>96676430</v>
      </c>
      <c r="AN53" s="367">
        <v>64969</v>
      </c>
      <c r="AO53" s="368">
        <v>24.3</v>
      </c>
      <c r="AP53" s="369">
        <v>52897</v>
      </c>
      <c r="AQ53" s="370">
        <v>2.2999999999999998</v>
      </c>
      <c r="AR53" s="371">
        <v>22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573</v>
      </c>
      <c r="AM54" s="374">
        <v>56049538</v>
      </c>
      <c r="AN54" s="375">
        <v>37667</v>
      </c>
      <c r="AO54" s="376">
        <v>36.799999999999997</v>
      </c>
      <c r="AP54" s="377">
        <v>27013</v>
      </c>
      <c r="AQ54" s="378">
        <v>1.3</v>
      </c>
      <c r="AR54" s="379">
        <v>35.5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575</v>
      </c>
      <c r="AL55" s="358"/>
      <c r="AM55" s="366">
        <v>92466191</v>
      </c>
      <c r="AN55" s="367">
        <v>61625</v>
      </c>
      <c r="AO55" s="368">
        <v>-5.0999999999999996</v>
      </c>
      <c r="AP55" s="369">
        <v>54945</v>
      </c>
      <c r="AQ55" s="370">
        <v>3.9</v>
      </c>
      <c r="AR55" s="371">
        <v>-9</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573</v>
      </c>
      <c r="AM56" s="374">
        <v>49446950</v>
      </c>
      <c r="AN56" s="375">
        <v>32955</v>
      </c>
      <c r="AO56" s="376">
        <v>-12.5</v>
      </c>
      <c r="AP56" s="377">
        <v>29293</v>
      </c>
      <c r="AQ56" s="378">
        <v>8.4</v>
      </c>
      <c r="AR56" s="379">
        <v>-20.9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576</v>
      </c>
      <c r="AL57" s="358"/>
      <c r="AM57" s="366">
        <v>87729821</v>
      </c>
      <c r="AN57" s="367">
        <v>57934</v>
      </c>
      <c r="AO57" s="368">
        <v>-6</v>
      </c>
      <c r="AP57" s="369">
        <v>57132</v>
      </c>
      <c r="AQ57" s="370">
        <v>4</v>
      </c>
      <c r="AR57" s="371">
        <v>-10</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573</v>
      </c>
      <c r="AM58" s="374">
        <v>45726164</v>
      </c>
      <c r="AN58" s="375">
        <v>30196</v>
      </c>
      <c r="AO58" s="376">
        <v>-8.4</v>
      </c>
      <c r="AP58" s="377">
        <v>30126</v>
      </c>
      <c r="AQ58" s="378">
        <v>2.8</v>
      </c>
      <c r="AR58" s="379">
        <v>-11.2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577</v>
      </c>
      <c r="AL59" s="358"/>
      <c r="AM59" s="366">
        <v>109240246</v>
      </c>
      <c r="AN59" s="367">
        <v>71795</v>
      </c>
      <c r="AO59" s="368">
        <v>23.9</v>
      </c>
      <c r="AP59" s="369">
        <v>58766</v>
      </c>
      <c r="AQ59" s="370">
        <v>2.9</v>
      </c>
      <c r="AR59" s="371">
        <v>21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573</v>
      </c>
      <c r="AM60" s="374">
        <v>63411353</v>
      </c>
      <c r="AN60" s="375">
        <v>41675</v>
      </c>
      <c r="AO60" s="376">
        <v>38</v>
      </c>
      <c r="AP60" s="377">
        <v>29363</v>
      </c>
      <c r="AQ60" s="378">
        <v>-2.5</v>
      </c>
      <c r="AR60" s="379">
        <v>40.5</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578</v>
      </c>
      <c r="AL61" s="380"/>
      <c r="AM61" s="381">
        <v>92637555</v>
      </c>
      <c r="AN61" s="382">
        <v>61721</v>
      </c>
      <c r="AO61" s="383">
        <v>7.7</v>
      </c>
      <c r="AP61" s="384">
        <v>55085</v>
      </c>
      <c r="AQ61" s="385">
        <v>2.5</v>
      </c>
      <c r="AR61" s="371">
        <v>5.2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573</v>
      </c>
      <c r="AM62" s="374">
        <v>51042941</v>
      </c>
      <c r="AN62" s="375">
        <v>34004</v>
      </c>
      <c r="AO62" s="376">
        <v>9.6999999999999993</v>
      </c>
      <c r="AP62" s="377">
        <v>28493</v>
      </c>
      <c r="AQ62" s="378">
        <v>2.5</v>
      </c>
      <c r="AR62" s="379">
        <v>7.2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7bsE8Lg9ndIelYWRqz7OLWZzzpsl2K3zkD0qO+SzYHgBKQ5a10t/hP9n3Hqmf5300GykIwRm/uJm/hO5XEWgPw==" saltValue="VHHy52AZhqGqzM5supQdK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580</v>
      </c>
    </row>
    <row r="120" spans="125:125" ht="13.5" hidden="1" customHeight="1" x14ac:dyDescent="0.2"/>
    <row r="121" spans="125:125" ht="13.5" hidden="1" customHeight="1" x14ac:dyDescent="0.2">
      <c r="DU121" s="292"/>
    </row>
  </sheetData>
  <sheetProtection algorithmName="SHA-512" hashValue="nkY46lFcErvm/qrUQD16OXk31N12jc2Gjaqhi3UTRl6wtOamVPF4UaLnkxLmw3UjoQucYzjKJLl1FdNm6pXjxw==" saltValue="Ttqr82Q7oI/RROT0Bemv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581</v>
      </c>
    </row>
  </sheetData>
  <sheetProtection algorithmName="SHA-512" hashValue="FHdBQIeKj1w+UdwQxlwLIaTC3Biyw3Xpj/75sCDnJhFmfDF+H/EvaccU6SoA3oznKWy+pXtGs00vsrKyFTRL7A==" saltValue="Cr1JxSPGaYXAvkmXqAJ6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582</v>
      </c>
      <c r="G46" s="8" t="s">
        <v>583</v>
      </c>
      <c r="H46" s="8" t="s">
        <v>584</v>
      </c>
      <c r="I46" s="8" t="s">
        <v>585</v>
      </c>
      <c r="J46" s="9" t="s">
        <v>586</v>
      </c>
    </row>
    <row r="47" spans="2:10" ht="57.75" customHeight="1" x14ac:dyDescent="0.2">
      <c r="B47" s="10"/>
      <c r="C47" s="1238" t="s">
        <v>3</v>
      </c>
      <c r="D47" s="1238"/>
      <c r="E47" s="1239"/>
      <c r="F47" s="11">
        <v>1.73</v>
      </c>
      <c r="G47" s="12">
        <v>1.57</v>
      </c>
      <c r="H47" s="12">
        <v>1.66</v>
      </c>
      <c r="I47" s="12">
        <v>1.71</v>
      </c>
      <c r="J47" s="13">
        <v>1.7</v>
      </c>
    </row>
    <row r="48" spans="2:10" ht="57.75" customHeight="1" x14ac:dyDescent="0.2">
      <c r="B48" s="14"/>
      <c r="C48" s="1240" t="s">
        <v>4</v>
      </c>
      <c r="D48" s="1240"/>
      <c r="E48" s="1241"/>
      <c r="F48" s="15">
        <v>0.18</v>
      </c>
      <c r="G48" s="16">
        <v>0.2</v>
      </c>
      <c r="H48" s="16">
        <v>0.17</v>
      </c>
      <c r="I48" s="16">
        <v>0.12</v>
      </c>
      <c r="J48" s="17">
        <v>0.14000000000000001</v>
      </c>
    </row>
    <row r="49" spans="2:10" ht="57.75" customHeight="1" thickBot="1" x14ac:dyDescent="0.25">
      <c r="B49" s="18"/>
      <c r="C49" s="1242" t="s">
        <v>5</v>
      </c>
      <c r="D49" s="1242"/>
      <c r="E49" s="1243"/>
      <c r="F49" s="19">
        <v>0.12</v>
      </c>
      <c r="G49" s="20">
        <v>7.0000000000000007E-2</v>
      </c>
      <c r="H49" s="20">
        <v>7.0000000000000007E-2</v>
      </c>
      <c r="I49" s="20" t="s">
        <v>587</v>
      </c>
      <c r="J49" s="21">
        <v>0.04</v>
      </c>
    </row>
    <row r="50" spans="2:10" ht="13.5" customHeight="1" x14ac:dyDescent="0.2"/>
  </sheetData>
  <sheetProtection algorithmName="SHA-512" hashValue="CRQ9CEnRVtLMyPV77bFeIGgNr7Rz6uqHpzT94nCoinOQi/8Iubs9wlhDMUDUVXBZ7bcF2uCqnkwJoPs/7hrRpQ==" saltValue="tI6aH1bWIBtjRsEb6VK5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2022-09-24T06:29:34Z</cp:lastPrinted>
  <dcterms:created xsi:type="dcterms:W3CDTF">2022-02-02T04:38:26Z</dcterms:created>
  <dcterms:modified xsi:type="dcterms:W3CDTF">2022-10-13T09:29:28Z</dcterms:modified>
  <cp:category/>
</cp:coreProperties>
</file>